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2/"/>
    </mc:Choice>
  </mc:AlternateContent>
  <xr:revisionPtr revIDLastSave="0" documentId="13_ncr:1_{51197E99-42DC-C747-B014-39EA614B3BB4}" xr6:coauthVersionLast="47" xr6:coauthVersionMax="47" xr10:uidLastSave="{00000000-0000-0000-0000-000000000000}"/>
  <bookViews>
    <workbookView xWindow="0" yWindow="0" windowWidth="28800" windowHeight="18000" activeTab="1" xr2:uid="{A4E65575-D5CA-2042-A728-7F06B58BF470}"/>
  </bookViews>
  <sheets>
    <sheet name="Housing" sheetId="1" r:id="rId1"/>
    <sheet name="Metadata" sheetId="4" r:id="rId2"/>
    <sheet name="BLI" sheetId="5" r:id="rId3"/>
    <sheet name="NAHB_US" sheetId="3" r:id="rId4"/>
    <sheet name="US_BEA_Type of product" sheetId="6" r:id="rId5"/>
    <sheet name="US_BEA_Type of function" sheetId="7" r:id="rId6"/>
    <sheet name="Eurostat_Consumption" sheetId="8" r:id="rId7"/>
    <sheet name="Eurostat_GFCF_Costruction" sheetId="9" r:id="rId8"/>
  </sheets>
  <definedNames>
    <definedName name="Month" localSheetId="3">#REF!</definedName>
    <definedName name="Month">#REF!</definedName>
    <definedName name="_xlnm.Print_Area" localSheetId="3">NAHB_US!$A$2:$M$56</definedName>
  </definedNames>
  <calcPr calcId="191029"/>
  <pivotCaches>
    <pivotCache cacheId="21" r:id="rId9"/>
    <pivotCache cacheId="2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8" l="1"/>
  <c r="L34" i="8"/>
  <c r="K32" i="8"/>
  <c r="K33" i="8"/>
  <c r="K30" i="8"/>
  <c r="J30" i="8"/>
  <c r="H8" i="6"/>
  <c r="J30" i="9"/>
  <c r="K34" i="9" s="1"/>
  <c r="L30" i="8"/>
  <c r="M30" i="8"/>
  <c r="N30" i="8"/>
  <c r="O30" i="8"/>
  <c r="N36" i="3"/>
  <c r="N29" i="3"/>
  <c r="H26" i="6"/>
  <c r="K34" i="8" l="1"/>
  <c r="M34" i="9"/>
  <c r="L34" i="9"/>
  <c r="G27" i="6"/>
  <c r="G26" i="6"/>
  <c r="H7" i="6"/>
  <c r="H28" i="7"/>
  <c r="H29" i="7"/>
  <c r="H30" i="7"/>
  <c r="H31" i="7"/>
  <c r="H32" i="7"/>
  <c r="H33" i="7"/>
  <c r="H34" i="7"/>
  <c r="H35" i="7"/>
  <c r="H36" i="7"/>
  <c r="H37" i="7"/>
  <c r="H38" i="7"/>
  <c r="H27" i="7"/>
  <c r="G27" i="7"/>
  <c r="G38" i="7"/>
  <c r="G37" i="7"/>
  <c r="G36" i="7"/>
  <c r="G35" i="7"/>
  <c r="G34" i="7"/>
  <c r="G33" i="7"/>
  <c r="G32" i="7"/>
  <c r="G31" i="7"/>
  <c r="G30" i="7"/>
  <c r="G29" i="7"/>
  <c r="G28" i="7"/>
  <c r="H37" i="6"/>
  <c r="G37" i="6"/>
  <c r="H36" i="6"/>
  <c r="G36" i="6"/>
  <c r="H35" i="6"/>
  <c r="G35" i="6"/>
  <c r="H34" i="6"/>
  <c r="G34" i="6"/>
  <c r="H33" i="6"/>
  <c r="G33" i="6"/>
  <c r="H32" i="6"/>
  <c r="G32" i="6"/>
  <c r="H31" i="6"/>
  <c r="G31" i="6"/>
  <c r="H30" i="6"/>
  <c r="G30" i="6"/>
  <c r="H29" i="6"/>
  <c r="G29" i="6"/>
  <c r="H28" i="6"/>
  <c r="G28" i="6"/>
  <c r="H27" i="6"/>
  <c r="H8" i="7"/>
  <c r="H9" i="7"/>
  <c r="H10" i="7"/>
  <c r="H11" i="7"/>
  <c r="H12" i="7"/>
  <c r="H13" i="7"/>
  <c r="H14" i="7"/>
  <c r="H15" i="7"/>
  <c r="H16" i="7"/>
  <c r="H17" i="7"/>
  <c r="H18" i="7"/>
  <c r="H19" i="7"/>
  <c r="H7" i="7"/>
  <c r="H9" i="6"/>
  <c r="H10" i="6"/>
  <c r="H11" i="6"/>
  <c r="H12" i="6"/>
  <c r="H13" i="6"/>
  <c r="H14" i="6"/>
  <c r="H15" i="6"/>
  <c r="H16" i="6"/>
  <c r="H17" i="6"/>
  <c r="H18" i="6"/>
  <c r="G7" i="7"/>
  <c r="G19" i="7"/>
  <c r="G18" i="7"/>
  <c r="G17" i="7"/>
  <c r="G16" i="7"/>
  <c r="G15" i="7"/>
  <c r="G14" i="7"/>
  <c r="G13" i="7"/>
  <c r="G12" i="7"/>
  <c r="G11" i="7"/>
  <c r="G10" i="7"/>
  <c r="G9" i="7"/>
  <c r="G8" i="7"/>
  <c r="G8" i="6"/>
  <c r="G9" i="6"/>
  <c r="G10" i="6"/>
  <c r="G11" i="6"/>
  <c r="G12" i="6"/>
  <c r="G13" i="6"/>
  <c r="G14" i="6"/>
  <c r="G15" i="6"/>
  <c r="G16" i="6"/>
  <c r="G17" i="6"/>
  <c r="G18" i="6"/>
  <c r="G7" i="6"/>
  <c r="N30" i="3" l="1"/>
  <c r="N31" i="3"/>
  <c r="N32" i="3"/>
  <c r="N33" i="3"/>
</calcChain>
</file>

<file path=xl/sharedStrings.xml><?xml version="1.0" encoding="utf-8"?>
<sst xmlns="http://schemas.openxmlformats.org/spreadsheetml/2006/main" count="1719" uniqueCount="213">
  <si>
    <t>Housing's Contribution to GDP</t>
  </si>
  <si>
    <t>Current Dollars (Millions)</t>
  </si>
  <si>
    <t>Gross Domestic Product</t>
  </si>
  <si>
    <t>Gross private domestic investment</t>
  </si>
  <si>
    <t>Residential Fixed Investment</t>
  </si>
  <si>
    <t>Personal Consumption Expenditures</t>
  </si>
  <si>
    <t>Housing Services</t>
  </si>
  <si>
    <t xml:space="preserve">Residential Fixed Investment + </t>
  </si>
  <si>
    <t xml:space="preserve">   Housing Services</t>
  </si>
  <si>
    <t>Percentage of GDP</t>
  </si>
  <si>
    <t>Constant Dollars (2017, Millions)</t>
  </si>
  <si>
    <t>Contribution to Real GDP Growth</t>
  </si>
  <si>
    <t>Gross Domestic Product Growth</t>
  </si>
  <si>
    <t>Government expenditures and investment</t>
  </si>
  <si>
    <t>Net exports of goods and services</t>
  </si>
  <si>
    <t>Population</t>
  </si>
  <si>
    <t>Indicator</t>
  </si>
  <si>
    <t>Unit of measure</t>
  </si>
  <si>
    <t>Definition</t>
  </si>
  <si>
    <t>Source</t>
  </si>
  <si>
    <t>Housing expenditure</t>
  </si>
  <si>
    <t>Percentage of the household gross adjusted disposable income </t>
  </si>
  <si>
    <t>This indicator considers the expenditure of households in housing and maintenance of the house, as defined in the SNA (P31CP040: Housing, water, electricity, gas and other fuels; P31CP050: Furnishings, households’ equipment and routine maintenance of the house). It includes actual and imputed rentals for housing, expenditure in maintenance and repair of the dwelling (including miscellaneous services), in water supply, electricity, gas and other fuels, as well as the expenditure in furniture and furnishings and households equipment, and goods and services for routine maintenance of the house as a percentage of the household gross adjusted disposable income. Data refer to the sum of households and non-profit institutions serving households (S14_S15). </t>
  </si>
  <si>
    <t>OECD</t>
  </si>
  <si>
    <t>The table linked below shows housing’s share of both investment and consumption in the annual GDP accounts. All GDP components are adjusted for inflation and reflect the categories in the GDP statistics published by the U.S. Bureau of Economic Analysis. Some of the numbers may differ from previously reported results due to revisions in the consumption categories instituted by BEA in mid-2009.</t>
  </si>
  <si>
    <t>Housing co tribution to GDP</t>
  </si>
  <si>
    <t>National Association of Home builders</t>
  </si>
  <si>
    <t>Year</t>
  </si>
  <si>
    <t>Country Name</t>
  </si>
  <si>
    <t>Country Code</t>
  </si>
  <si>
    <t>Austria</t>
  </si>
  <si>
    <t>AUT</t>
  </si>
  <si>
    <t>Belgium</t>
  </si>
  <si>
    <t>BEL</t>
  </si>
  <si>
    <t>Czechia</t>
  </si>
  <si>
    <t>CZE</t>
  </si>
  <si>
    <t>Denmark</t>
  </si>
  <si>
    <t>DNK</t>
  </si>
  <si>
    <t>Estonia</t>
  </si>
  <si>
    <t>EST</t>
  </si>
  <si>
    <t>Finland</t>
  </si>
  <si>
    <t>FIN</t>
  </si>
  <si>
    <t>France</t>
  </si>
  <si>
    <t>FRA</t>
  </si>
  <si>
    <t>Germany</t>
  </si>
  <si>
    <t>DEU</t>
  </si>
  <si>
    <t>Greece</t>
  </si>
  <si>
    <t>GRC</t>
  </si>
  <si>
    <t>Hungary</t>
  </si>
  <si>
    <t>HUN</t>
  </si>
  <si>
    <t>Iceland</t>
  </si>
  <si>
    <t>ISL</t>
  </si>
  <si>
    <t>Ireland</t>
  </si>
  <si>
    <t>IRL</t>
  </si>
  <si>
    <t>Italy</t>
  </si>
  <si>
    <t>ITA</t>
  </si>
  <si>
    <t>Latvia</t>
  </si>
  <si>
    <t>LVA</t>
  </si>
  <si>
    <t>Lithuania</t>
  </si>
  <si>
    <t>LTU</t>
  </si>
  <si>
    <t>Luxembourg</t>
  </si>
  <si>
    <t>LUX</t>
  </si>
  <si>
    <t>Netherlands</t>
  </si>
  <si>
    <t>NLD</t>
  </si>
  <si>
    <t>Norway</t>
  </si>
  <si>
    <t>NOR</t>
  </si>
  <si>
    <t>Poland</t>
  </si>
  <si>
    <t>POL</t>
  </si>
  <si>
    <t>Portugal</t>
  </si>
  <si>
    <t>PRT</t>
  </si>
  <si>
    <t>Slovakia</t>
  </si>
  <si>
    <t>SVK</t>
  </si>
  <si>
    <t>Slovenia</t>
  </si>
  <si>
    <t>SVN</t>
  </si>
  <si>
    <t>Spain</t>
  </si>
  <si>
    <t>ESP</t>
  </si>
  <si>
    <t>Sweden</t>
  </si>
  <si>
    <t>SWE</t>
  </si>
  <si>
    <t>Switzerland</t>
  </si>
  <si>
    <t>CHE</t>
  </si>
  <si>
    <t>United Kingdom</t>
  </si>
  <si>
    <t>GBR</t>
  </si>
  <si>
    <t>United States</t>
  </si>
  <si>
    <t>USA</t>
  </si>
  <si>
    <t>Housing expenditure (% of gross adjusted disposable income)</t>
  </si>
  <si>
    <t>Actual rentals for housing</t>
  </si>
  <si>
    <t>Maintenance and repair of the dwelling</t>
  </si>
  <si>
    <t>Water supply and miscellaneous services relating to the dwelling</t>
  </si>
  <si>
    <t>Per capita</t>
  </si>
  <si>
    <t>Table 2.4.6. Real Personal Consumption Expenditures by Type of Product, Chained Dollars</t>
  </si>
  <si>
    <t>[Billions of chained (2017) dollars]</t>
  </si>
  <si>
    <t>Bureau of Economic Analysis</t>
  </si>
  <si>
    <t>Last Revised on: October 30, 2024 - Next Release Date November 27, 2024</t>
  </si>
  <si>
    <t>Line</t>
  </si>
  <si>
    <t/>
  </si>
  <si>
    <t>2019</t>
  </si>
  <si>
    <t>2020</t>
  </si>
  <si>
    <t>2021</t>
  </si>
  <si>
    <t>2022</t>
  </si>
  <si>
    <t>1</t>
  </si>
  <si>
    <t xml:space="preserve">            Personal consumption expenditures</t>
  </si>
  <si>
    <t>18</t>
  </si>
  <si>
    <t>19</t>
  </si>
  <si>
    <t>20</t>
  </si>
  <si>
    <t>21</t>
  </si>
  <si>
    <t>22</t>
  </si>
  <si>
    <t>23</t>
  </si>
  <si>
    <t>24</t>
  </si>
  <si>
    <t>25</t>
  </si>
  <si>
    <t>26</t>
  </si>
  <si>
    <t>27</t>
  </si>
  <si>
    <t>28</t>
  </si>
  <si>
    <t>29</t>
  </si>
  <si>
    <t>37</t>
  </si>
  <si>
    <t>38</t>
  </si>
  <si>
    <t>39</t>
  </si>
  <si>
    <t>40</t>
  </si>
  <si>
    <t>41</t>
  </si>
  <si>
    <t>42</t>
  </si>
  <si>
    <t>43</t>
  </si>
  <si>
    <t>44</t>
  </si>
  <si>
    <t>45</t>
  </si>
  <si>
    <t>46</t>
  </si>
  <si>
    <t>47</t>
  </si>
  <si>
    <t>49</t>
  </si>
  <si>
    <t xml:space="preserve">        Housing and utilities</t>
  </si>
  <si>
    <t>50</t>
  </si>
  <si>
    <t xml:space="preserve">            Housing</t>
  </si>
  <si>
    <t>51</t>
  </si>
  <si>
    <t xml:space="preserve">                Rental of tenant-occupied nonfarm housing (20)</t>
  </si>
  <si>
    <t>52</t>
  </si>
  <si>
    <t xml:space="preserve">                Imputed rental of owner-occupied nonfarm housing (21)</t>
  </si>
  <si>
    <t>53</t>
  </si>
  <si>
    <t xml:space="preserve">                Rental value of farm dwellings (22)</t>
  </si>
  <si>
    <t>54</t>
  </si>
  <si>
    <t xml:space="preserve">                Group housing (23)</t>
  </si>
  <si>
    <t>55</t>
  </si>
  <si>
    <t xml:space="preserve">            Household utilities</t>
  </si>
  <si>
    <t>56</t>
  </si>
  <si>
    <t xml:space="preserve">                Water supply and sanitation (25)</t>
  </si>
  <si>
    <t>57</t>
  </si>
  <si>
    <t xml:space="preserve">                Electricity and gas</t>
  </si>
  <si>
    <t>58</t>
  </si>
  <si>
    <t xml:space="preserve">                    Electricity (27)</t>
  </si>
  <si>
    <t>59</t>
  </si>
  <si>
    <t xml:space="preserve">                    Natural gas (28)</t>
  </si>
  <si>
    <t>Residual</t>
  </si>
  <si>
    <t>Table 2.5.6. Real Personal Consumption Expenditures by Function, Chained Dollars</t>
  </si>
  <si>
    <t>Last Revised on: September 27, 2024</t>
  </si>
  <si>
    <t xml:space="preserve">    Housing, utilities, and fuels</t>
  </si>
  <si>
    <t xml:space="preserve">        Housing</t>
  </si>
  <si>
    <t xml:space="preserve">            Rental of tenant-occupied nonfarm housing3</t>
  </si>
  <si>
    <t xml:space="preserve">            Imputed rental of owner-occupied nonfarm housing4</t>
  </si>
  <si>
    <t xml:space="preserve">            Rental value of farm dwellings</t>
  </si>
  <si>
    <t xml:space="preserve">            Group housing</t>
  </si>
  <si>
    <t xml:space="preserve">        Household utilities and fuels</t>
  </si>
  <si>
    <t xml:space="preserve">            Water supply and sanitation</t>
  </si>
  <si>
    <t xml:space="preserve">            Electricity, gas, and other fuels</t>
  </si>
  <si>
    <t xml:space="preserve">                Electricity</t>
  </si>
  <si>
    <t xml:space="preserve">                Natural gas</t>
  </si>
  <si>
    <t xml:space="preserve">                Fuel oil and other fuels</t>
  </si>
  <si>
    <t>Country</t>
  </si>
  <si>
    <t>Purpose</t>
  </si>
  <si>
    <t>European Union - 27 countries (from 2020)</t>
  </si>
  <si>
    <t>Housing, water, electricity, gas and other fuels</t>
  </si>
  <si>
    <t>Imputed rentals for housing</t>
  </si>
  <si>
    <t>Electricity, gas and other fuels</t>
  </si>
  <si>
    <t>Bulgaria</t>
  </si>
  <si>
    <t>Croatia</t>
  </si>
  <si>
    <t>Cyprus</t>
  </si>
  <si>
    <t>Malta</t>
  </si>
  <si>
    <t>Romania</t>
  </si>
  <si>
    <t>:</t>
  </si>
  <si>
    <t>Special value</t>
  </si>
  <si>
    <t>not available</t>
  </si>
  <si>
    <t>Available flags:</t>
  </si>
  <si>
    <t>p</t>
  </si>
  <si>
    <t>provisional</t>
  </si>
  <si>
    <t>GDP</t>
  </si>
  <si>
    <t>% of GDP</t>
  </si>
  <si>
    <t xml:space="preserve"> 2022</t>
  </si>
  <si>
    <t>Region</t>
  </si>
  <si>
    <t>Table 5.4.6. Real Private Fixed Investment in Structures by Type, Chained Dollars</t>
  </si>
  <si>
    <t xml:space="preserve">        Private fixed investment in structures</t>
  </si>
  <si>
    <t xml:space="preserve">    Other structures</t>
  </si>
  <si>
    <t xml:space="preserve">        Net purchases of used structures</t>
  </si>
  <si>
    <t>Residential</t>
  </si>
  <si>
    <t xml:space="preserve">    Permanent site</t>
  </si>
  <si>
    <t xml:space="preserve">        Single-family structures</t>
  </si>
  <si>
    <t xml:space="preserve">        Multifamily structures</t>
  </si>
  <si>
    <t xml:space="preserve">        Manufactured homes</t>
  </si>
  <si>
    <t xml:space="preserve">        Dormitories</t>
  </si>
  <si>
    <t xml:space="preserve">        Improvements</t>
  </si>
  <si>
    <t xml:space="preserve">        Brokers' commissions and other ownership transfer costs7</t>
  </si>
  <si>
    <t>Series</t>
  </si>
  <si>
    <t>Asset</t>
  </si>
  <si>
    <t>Percentage of gross domestic product (GDP)</t>
  </si>
  <si>
    <t>Chain linked volumes (2020), million euro</t>
  </si>
  <si>
    <t xml:space="preserve">Gross fixed capital formation by AN_F6 asset type </t>
  </si>
  <si>
    <t>Total construction (gross)</t>
  </si>
  <si>
    <t>Dwellings (gross)</t>
  </si>
  <si>
    <t>Other buildings and structures (gross)</t>
  </si>
  <si>
    <t>Average of Percentage of gross domestic product (GDP)</t>
  </si>
  <si>
    <t>Gross fixed capital formation by AN_F6 asset type - per capita</t>
  </si>
  <si>
    <t>Household final consumption expenditure</t>
  </si>
  <si>
    <t>Housing</t>
  </si>
  <si>
    <t>Utilities</t>
  </si>
  <si>
    <t>Residential investment (averaging roughly 3-5% of GDP), which includes construction of new single-family and multifamily structures, residential remodeling, production of manufactured homes, and brokers’ fees. Consumption spending on housing services (averaging roughly 12-13% of GDP), which includes gross rents and utilities paid by renters, as well as owners’ imputed rents and utility payments. Including owners’ imputed rent (an estimate of how much it would cost to rent owner-occupied units) in GDP has long been a standard practice in national income accounting. Were owners’ imputed rent not included, an increase in the homeownership rate would cause GDP to decline.</t>
  </si>
  <si>
    <t>Per capita, 2022</t>
  </si>
  <si>
    <t>EU15 less UK</t>
  </si>
  <si>
    <t>EU15 less UK Total</t>
  </si>
  <si>
    <t>GDP per capita EU15 less UK</t>
  </si>
  <si>
    <t>EU15  less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</si>
</sst>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m/dd/yy;@"/>
    <numFmt numFmtId="165" formatCode="_(* #,##0.00_);_(* \(#,##0.00\);_(* &quot;-&quot;??_);_(@_)"/>
    <numFmt numFmtId="166" formatCode="_(* #,##0_);_(* \(#,##0\);_(* &quot;-&quot;??_);_(@_)"/>
    <numFmt numFmtId="167" formatCode="0.0%"/>
    <numFmt numFmtId="168" formatCode="_(* #,##0.0_);_(* \(#,##0.0\);_(* &quot;-&quot;??_);_(@_)"/>
    <numFmt numFmtId="169" formatCode="#,##0.##########"/>
    <numFmt numFmtId="170" formatCode="#,##0.0"/>
  </numFmts>
  <fonts count="25" x14ac:knownFonts="1">
    <font>
      <sz val="12"/>
      <color theme="1"/>
      <name val="Calibri"/>
      <family val="2"/>
      <scheme val="minor"/>
    </font>
    <font>
      <sz val="12"/>
      <color theme="1"/>
      <name val="Calibri"/>
      <family val="2"/>
      <scheme val="minor"/>
    </font>
    <font>
      <b/>
      <sz val="12"/>
      <color theme="1"/>
      <name val="Calibri"/>
      <family val="2"/>
      <scheme val="minor"/>
    </font>
    <font>
      <sz val="10"/>
      <name val="Arial"/>
      <family val="2"/>
    </font>
    <font>
      <sz val="12"/>
      <name val="Arial"/>
      <family val="2"/>
    </font>
    <font>
      <b/>
      <sz val="12"/>
      <name val="Arial"/>
      <family val="2"/>
    </font>
    <font>
      <sz val="11"/>
      <color indexed="8"/>
      <name val="Calibri"/>
      <family val="2"/>
      <scheme val="minor"/>
    </font>
    <font>
      <b/>
      <sz val="14"/>
      <name val="Calibri"/>
      <family val="2"/>
    </font>
    <font>
      <sz val="13"/>
      <name val="Calibri"/>
      <family val="2"/>
    </font>
    <font>
      <b/>
      <sz val="11"/>
      <color indexed="9"/>
      <name val="Calibri"/>
      <family val="2"/>
    </font>
    <font>
      <b/>
      <sz val="11"/>
      <name val="Calibri"/>
      <family val="2"/>
    </font>
    <font>
      <b/>
      <sz val="9"/>
      <name val="Arial"/>
      <family val="2"/>
    </font>
    <font>
      <sz val="9"/>
      <name val="Arial"/>
      <family val="2"/>
    </font>
    <font>
      <sz val="12"/>
      <name val="Calibri"/>
      <family val="2"/>
      <scheme val="minor"/>
    </font>
    <font>
      <b/>
      <sz val="11"/>
      <name val="Arial"/>
      <family val="2"/>
    </font>
    <font>
      <b/>
      <sz val="11"/>
      <color theme="1"/>
      <name val="Arial"/>
      <family val="2"/>
    </font>
    <font>
      <sz val="11"/>
      <name val="Arial"/>
      <family val="2"/>
    </font>
    <font>
      <sz val="10"/>
      <color indexed="8"/>
      <name val="Helvetica Neue"/>
      <family val="2"/>
    </font>
    <font>
      <b/>
      <sz val="12"/>
      <color rgb="FFFFFFFF"/>
      <name val="Calibri"/>
      <family val="2"/>
      <scheme val="minor"/>
    </font>
    <font>
      <sz val="12"/>
      <color rgb="FF000000"/>
      <name val="Calibri"/>
      <family val="2"/>
      <scheme val="minor"/>
    </font>
    <font>
      <b/>
      <sz val="12"/>
      <color theme="0"/>
      <name val="Calibri (Body)"/>
    </font>
    <font>
      <sz val="12"/>
      <color theme="1"/>
      <name val="Calibri (Body)"/>
    </font>
    <font>
      <sz val="12"/>
      <name val="Calibri (Body)"/>
    </font>
    <font>
      <b/>
      <sz val="12"/>
      <color theme="1"/>
      <name val="Calibri (Body)"/>
    </font>
    <font>
      <b/>
      <sz val="11"/>
      <color indexed="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rgb="FF305496"/>
        <bgColor rgb="FF000000"/>
      </patternFill>
    </fill>
    <fill>
      <patternFill patternType="darkGray">
        <bgColor indexed="12"/>
      </patternFill>
    </fill>
    <fill>
      <patternFill patternType="solid">
        <fgColor theme="4" tint="0.7999816888943144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6" fillId="0" borderId="0"/>
    <xf numFmtId="0" fontId="17" fillId="0" borderId="0" applyNumberFormat="0" applyFill="0" applyBorder="0" applyProtection="0">
      <alignment vertical="top" wrapText="1"/>
    </xf>
  </cellStyleXfs>
  <cellXfs count="114">
    <xf numFmtId="0" fontId="0" fillId="0" borderId="0" xfId="0"/>
    <xf numFmtId="0" fontId="4" fillId="0" borderId="0" xfId="2" applyFont="1"/>
    <xf numFmtId="0" fontId="4" fillId="0" borderId="0" xfId="2" applyFont="1" applyAlignment="1">
      <alignment horizontal="left"/>
    </xf>
    <xf numFmtId="164" fontId="4" fillId="0" borderId="0" xfId="2" applyNumberFormat="1" applyFont="1"/>
    <xf numFmtId="0" fontId="4" fillId="0" borderId="1" xfId="2" applyFont="1" applyBorder="1"/>
    <xf numFmtId="0" fontId="4" fillId="0" borderId="2" xfId="2" applyFont="1" applyBorder="1"/>
    <xf numFmtId="0" fontId="4" fillId="0" borderId="3" xfId="2" applyFont="1" applyBorder="1"/>
    <xf numFmtId="0" fontId="4" fillId="0" borderId="4" xfId="2" applyFont="1" applyBorder="1"/>
    <xf numFmtId="0" fontId="2" fillId="0" borderId="0" xfId="2" applyFont="1"/>
    <xf numFmtId="0" fontId="4" fillId="0" borderId="5" xfId="2" applyFont="1" applyBorder="1"/>
    <xf numFmtId="0" fontId="4" fillId="0" borderId="6" xfId="2" applyFont="1" applyBorder="1"/>
    <xf numFmtId="0" fontId="4" fillId="0" borderId="7" xfId="2" applyFont="1" applyBorder="1"/>
    <xf numFmtId="0" fontId="4" fillId="0" borderId="7" xfId="2" applyFont="1" applyBorder="1" applyAlignment="1">
      <alignment horizontal="left"/>
    </xf>
    <xf numFmtId="164" fontId="4" fillId="0" borderId="7" xfId="2" applyNumberFormat="1" applyFont="1" applyBorder="1"/>
    <xf numFmtId="0" fontId="4" fillId="0" borderId="6" xfId="2" applyFont="1" applyBorder="1" applyAlignment="1">
      <alignment horizontal="center"/>
    </xf>
    <xf numFmtId="0" fontId="4" fillId="0" borderId="7" xfId="2" applyFont="1" applyBorder="1" applyAlignment="1">
      <alignment horizontal="center"/>
    </xf>
    <xf numFmtId="0" fontId="4" fillId="0" borderId="8" xfId="2" applyFont="1" applyBorder="1" applyAlignment="1">
      <alignment horizontal="center"/>
    </xf>
    <xf numFmtId="0" fontId="4" fillId="0" borderId="1" xfId="2" applyFont="1" applyBorder="1" applyAlignment="1">
      <alignment horizontal="center"/>
    </xf>
    <xf numFmtId="0" fontId="4" fillId="0" borderId="2" xfId="2" applyFont="1" applyBorder="1" applyAlignment="1">
      <alignment horizontal="center"/>
    </xf>
    <xf numFmtId="0" fontId="4" fillId="0" borderId="3" xfId="2" applyFont="1" applyBorder="1" applyAlignment="1">
      <alignment horizontal="center"/>
    </xf>
    <xf numFmtId="0" fontId="5" fillId="0" borderId="0" xfId="2" applyFont="1"/>
    <xf numFmtId="0" fontId="4" fillId="0" borderId="4" xfId="2" applyFont="1" applyBorder="1" applyAlignment="1">
      <alignment horizontal="center"/>
    </xf>
    <xf numFmtId="0" fontId="4" fillId="0" borderId="5" xfId="2" applyFont="1" applyBorder="1" applyAlignment="1">
      <alignment horizontal="center"/>
    </xf>
    <xf numFmtId="166" fontId="4" fillId="0" borderId="4" xfId="3" applyNumberFormat="1" applyFont="1" applyBorder="1"/>
    <xf numFmtId="166" fontId="4" fillId="0" borderId="0" xfId="3" applyNumberFormat="1" applyFont="1" applyBorder="1"/>
    <xf numFmtId="166" fontId="4" fillId="0" borderId="5" xfId="3" applyNumberFormat="1" applyFont="1" applyBorder="1"/>
    <xf numFmtId="167" fontId="4" fillId="0" borderId="0" xfId="2" applyNumberFormat="1" applyFont="1"/>
    <xf numFmtId="168" fontId="4" fillId="0" borderId="4" xfId="3" applyNumberFormat="1" applyFont="1" applyBorder="1"/>
    <xf numFmtId="168" fontId="4" fillId="0" borderId="0" xfId="3" applyNumberFormat="1" applyFont="1" applyBorder="1"/>
    <xf numFmtId="168" fontId="4" fillId="0" borderId="5" xfId="3" applyNumberFormat="1" applyFont="1" applyBorder="1"/>
    <xf numFmtId="167" fontId="4" fillId="0" borderId="4" xfId="3" applyNumberFormat="1" applyFont="1" applyBorder="1"/>
    <xf numFmtId="167" fontId="4" fillId="0" borderId="0" xfId="3" applyNumberFormat="1" applyFont="1" applyBorder="1"/>
    <xf numFmtId="167" fontId="4" fillId="0" borderId="5" xfId="3" applyNumberFormat="1" applyFont="1" applyBorder="1"/>
    <xf numFmtId="166" fontId="4" fillId="0" borderId="6" xfId="3" applyNumberFormat="1" applyFont="1" applyBorder="1"/>
    <xf numFmtId="166" fontId="4" fillId="0" borderId="7" xfId="3" applyNumberFormat="1" applyFont="1" applyBorder="1"/>
    <xf numFmtId="166" fontId="4" fillId="0" borderId="8" xfId="3" applyNumberFormat="1" applyFont="1" applyBorder="1"/>
    <xf numFmtId="165" fontId="4" fillId="0" borderId="0" xfId="3" applyFont="1"/>
    <xf numFmtId="10" fontId="4" fillId="0" borderId="0" xfId="2" applyNumberFormat="1" applyFont="1"/>
    <xf numFmtId="2" fontId="4" fillId="0" borderId="4" xfId="3" applyNumberFormat="1" applyFont="1" applyBorder="1"/>
    <xf numFmtId="2" fontId="4" fillId="0" borderId="0" xfId="3" applyNumberFormat="1" applyFont="1" applyBorder="1"/>
    <xf numFmtId="2" fontId="4" fillId="0" borderId="5" xfId="3" applyNumberFormat="1" applyFont="1" applyBorder="1"/>
    <xf numFmtId="0" fontId="2" fillId="0" borderId="0" xfId="0" applyFont="1"/>
    <xf numFmtId="0" fontId="0" fillId="0" borderId="10" xfId="0" applyBorder="1"/>
    <xf numFmtId="0" fontId="6" fillId="0" borderId="0" xfId="5"/>
    <xf numFmtId="0" fontId="9" fillId="4" borderId="13" xfId="5" applyFont="1" applyFill="1" applyBorder="1" applyAlignment="1">
      <alignment horizontal="center" vertical="center"/>
    </xf>
    <xf numFmtId="0" fontId="10" fillId="0" borderId="0" xfId="5" applyFont="1"/>
    <xf numFmtId="0" fontId="11" fillId="0" borderId="0" xfId="5" applyFont="1" applyAlignment="1">
      <alignment horizontal="left" vertical="center"/>
    </xf>
    <xf numFmtId="0" fontId="12" fillId="0" borderId="0" xfId="5" applyFont="1" applyAlignment="1">
      <alignment horizontal="left" vertical="center"/>
    </xf>
    <xf numFmtId="10" fontId="6" fillId="0" borderId="0" xfId="1" applyNumberFormat="1" applyFont="1"/>
    <xf numFmtId="0" fontId="13" fillId="0" borderId="11" xfId="5" applyFont="1" applyBorder="1" applyAlignment="1">
      <alignment horizontal="left" vertical="center"/>
    </xf>
    <xf numFmtId="0" fontId="13" fillId="0" borderId="10" xfId="5" applyFont="1" applyBorder="1" applyAlignment="1">
      <alignment horizontal="left" vertical="center"/>
    </xf>
    <xf numFmtId="169" fontId="13" fillId="0" borderId="10" xfId="5" applyNumberFormat="1" applyFont="1" applyBorder="1" applyAlignment="1">
      <alignment horizontal="right" vertical="center" shrinkToFit="1"/>
    </xf>
    <xf numFmtId="169" fontId="13" fillId="0" borderId="9" xfId="5" applyNumberFormat="1" applyFont="1" applyBorder="1" applyAlignment="1">
      <alignment horizontal="right" vertical="center" shrinkToFit="1"/>
    </xf>
    <xf numFmtId="170" fontId="13" fillId="0" borderId="9" xfId="5" applyNumberFormat="1" applyFont="1" applyBorder="1" applyAlignment="1">
      <alignment horizontal="right" vertical="center" shrinkToFit="1"/>
    </xf>
    <xf numFmtId="170" fontId="13" fillId="0" borderId="10" xfId="5" applyNumberFormat="1" applyFont="1" applyBorder="1" applyAlignment="1">
      <alignment horizontal="right" vertical="center" shrinkToFit="1"/>
    </xf>
    <xf numFmtId="3" fontId="13" fillId="0" borderId="9" xfId="5" applyNumberFormat="1" applyFont="1" applyBorder="1" applyAlignment="1">
      <alignment horizontal="right" vertical="center" shrinkToFit="1"/>
    </xf>
    <xf numFmtId="3" fontId="13" fillId="0" borderId="10" xfId="5" applyNumberFormat="1" applyFont="1" applyBorder="1" applyAlignment="1">
      <alignment horizontal="right" vertical="center" shrinkToFit="1"/>
    </xf>
    <xf numFmtId="0" fontId="13" fillId="0" borderId="3" xfId="5" applyFont="1" applyBorder="1" applyAlignment="1">
      <alignment horizontal="left" vertical="center"/>
    </xf>
    <xf numFmtId="0" fontId="13" fillId="0" borderId="14" xfId="5" applyFont="1" applyBorder="1" applyAlignment="1">
      <alignment horizontal="left" vertical="center"/>
    </xf>
    <xf numFmtId="169" fontId="13" fillId="0" borderId="14" xfId="5" applyNumberFormat="1" applyFont="1" applyBorder="1" applyAlignment="1">
      <alignment horizontal="right" vertical="center" shrinkToFit="1"/>
    </xf>
    <xf numFmtId="3" fontId="13" fillId="0" borderId="1" xfId="5" applyNumberFormat="1" applyFont="1" applyBorder="1" applyAlignment="1">
      <alignment horizontal="right" vertical="center" shrinkToFit="1"/>
    </xf>
    <xf numFmtId="0" fontId="2" fillId="5" borderId="8" xfId="5" applyFont="1" applyFill="1" applyBorder="1" applyAlignment="1">
      <alignment horizontal="left" vertical="center"/>
    </xf>
    <xf numFmtId="0" fontId="2" fillId="5" borderId="12" xfId="5" applyFont="1" applyFill="1" applyBorder="1" applyAlignment="1">
      <alignment horizontal="left" vertical="center"/>
    </xf>
    <xf numFmtId="0" fontId="2" fillId="5" borderId="12" xfId="5" applyFont="1" applyFill="1" applyBorder="1" applyAlignment="1">
      <alignment vertical="center"/>
    </xf>
    <xf numFmtId="0" fontId="2" fillId="5" borderId="6" xfId="5" applyFont="1" applyFill="1" applyBorder="1" applyAlignment="1">
      <alignment vertical="center"/>
    </xf>
    <xf numFmtId="0" fontId="0" fillId="0" borderId="10" xfId="0" pivotButton="1" applyBorder="1"/>
    <xf numFmtId="4" fontId="0" fillId="0" borderId="10" xfId="0" applyNumberFormat="1" applyBorder="1"/>
    <xf numFmtId="0" fontId="9" fillId="4" borderId="13" xfId="0" applyFont="1" applyFill="1" applyBorder="1" applyAlignment="1">
      <alignment horizontal="center" vertical="center"/>
    </xf>
    <xf numFmtId="0" fontId="10" fillId="0" borderId="0" xfId="0" applyFont="1"/>
    <xf numFmtId="0" fontId="14" fillId="5" borderId="8" xfId="5" applyFont="1" applyFill="1" applyBorder="1" applyAlignment="1">
      <alignment horizontal="left" vertical="center"/>
    </xf>
    <xf numFmtId="0" fontId="14" fillId="5" borderId="12" xfId="5" applyFont="1" applyFill="1" applyBorder="1" applyAlignment="1">
      <alignment horizontal="left" vertical="center"/>
    </xf>
    <xf numFmtId="0" fontId="15" fillId="5" borderId="12" xfId="5" applyFont="1" applyFill="1" applyBorder="1" applyAlignment="1">
      <alignment vertical="center"/>
    </xf>
    <xf numFmtId="0" fontId="15" fillId="5" borderId="6" xfId="5" applyFont="1" applyFill="1" applyBorder="1" applyAlignment="1">
      <alignment vertical="center"/>
    </xf>
    <xf numFmtId="0" fontId="16" fillId="0" borderId="11" xfId="5" applyFont="1" applyBorder="1" applyAlignment="1">
      <alignment horizontal="left" vertical="center"/>
    </xf>
    <xf numFmtId="0" fontId="16" fillId="0" borderId="10" xfId="5" applyFont="1" applyBorder="1" applyAlignment="1">
      <alignment horizontal="left" vertical="center"/>
    </xf>
    <xf numFmtId="169" fontId="16" fillId="0" borderId="10" xfId="5" applyNumberFormat="1" applyFont="1" applyBorder="1" applyAlignment="1">
      <alignment horizontal="right" vertical="center" shrinkToFit="1"/>
    </xf>
    <xf numFmtId="169" fontId="16" fillId="0" borderId="9" xfId="5" applyNumberFormat="1" applyFont="1" applyBorder="1" applyAlignment="1">
      <alignment horizontal="right" vertical="center" shrinkToFit="1"/>
    </xf>
    <xf numFmtId="170" fontId="16" fillId="0" borderId="10" xfId="5" applyNumberFormat="1" applyFont="1" applyBorder="1" applyAlignment="1">
      <alignment horizontal="right" vertical="center" shrinkToFit="1"/>
    </xf>
    <xf numFmtId="170" fontId="16" fillId="0" borderId="9" xfId="5" applyNumberFormat="1" applyFont="1" applyBorder="1" applyAlignment="1">
      <alignment horizontal="right" vertical="center" shrinkToFit="1"/>
    </xf>
    <xf numFmtId="3" fontId="16" fillId="0" borderId="9" xfId="5" applyNumberFormat="1" applyFont="1" applyBorder="1" applyAlignment="1">
      <alignment horizontal="right" vertical="center" shrinkToFit="1"/>
    </xf>
    <xf numFmtId="3" fontId="16" fillId="0" borderId="10" xfId="5" applyNumberFormat="1" applyFont="1" applyBorder="1" applyAlignment="1">
      <alignment horizontal="right" vertical="center" shrinkToFit="1"/>
    </xf>
    <xf numFmtId="0" fontId="16" fillId="0" borderId="3" xfId="5" applyFont="1" applyBorder="1" applyAlignment="1">
      <alignment horizontal="left" vertical="center"/>
    </xf>
    <xf numFmtId="0" fontId="16" fillId="0" borderId="14" xfId="5" applyFont="1" applyBorder="1" applyAlignment="1">
      <alignment horizontal="left" vertical="center"/>
    </xf>
    <xf numFmtId="3" fontId="16" fillId="0" borderId="14" xfId="5" applyNumberFormat="1" applyFont="1" applyBorder="1" applyAlignment="1">
      <alignment horizontal="right" vertical="center" shrinkToFit="1"/>
    </xf>
    <xf numFmtId="3" fontId="16" fillId="0" borderId="1" xfId="5" applyNumberFormat="1" applyFont="1" applyBorder="1" applyAlignment="1">
      <alignment horizontal="right" vertical="center" shrinkToFit="1"/>
    </xf>
    <xf numFmtId="2" fontId="0" fillId="0" borderId="10" xfId="0" applyNumberFormat="1" applyBorder="1"/>
    <xf numFmtId="0" fontId="2" fillId="0" borderId="10" xfId="0" applyFont="1" applyBorder="1"/>
    <xf numFmtId="0" fontId="2" fillId="5" borderId="10" xfId="0" applyFont="1" applyFill="1" applyBorder="1"/>
    <xf numFmtId="0" fontId="2" fillId="6" borderId="10" xfId="0" applyFont="1" applyFill="1" applyBorder="1"/>
    <xf numFmtId="0" fontId="19" fillId="0" borderId="8" xfId="0" applyFont="1" applyBorder="1" applyAlignment="1">
      <alignment horizontal="left" vertical="center"/>
    </xf>
    <xf numFmtId="0" fontId="20" fillId="2" borderId="10" xfId="0" applyFont="1" applyFill="1" applyBorder="1" applyAlignment="1">
      <alignment horizontal="left" vertical="center"/>
    </xf>
    <xf numFmtId="0" fontId="21" fillId="0" borderId="0" xfId="0" applyFont="1"/>
    <xf numFmtId="0" fontId="21" fillId="0" borderId="10" xfId="4" applyFont="1" applyBorder="1" applyAlignment="1">
      <alignment horizontal="left" vertical="center"/>
    </xf>
    <xf numFmtId="0" fontId="22" fillId="0" borderId="10" xfId="0" applyFont="1" applyBorder="1" applyAlignment="1">
      <alignment horizontal="left" vertical="center"/>
    </xf>
    <xf numFmtId="0" fontId="21" fillId="0" borderId="10" xfId="0" applyFont="1" applyBorder="1"/>
    <xf numFmtId="0" fontId="23" fillId="0" borderId="0" xfId="0" applyFont="1"/>
    <xf numFmtId="0" fontId="18" fillId="3" borderId="8" xfId="0" applyFont="1" applyFill="1" applyBorder="1" applyAlignment="1">
      <alignment horizontal="left" vertical="center"/>
    </xf>
    <xf numFmtId="0" fontId="18" fillId="3" borderId="6" xfId="0" applyFont="1" applyFill="1" applyBorder="1" applyAlignment="1">
      <alignment horizontal="left" vertical="center"/>
    </xf>
    <xf numFmtId="0" fontId="19" fillId="0" borderId="5" xfId="0" applyFont="1" applyBorder="1" applyAlignment="1">
      <alignment horizontal="left" vertical="center"/>
    </xf>
    <xf numFmtId="0" fontId="19" fillId="0" borderId="3" xfId="0" applyFont="1" applyBorder="1" applyAlignment="1">
      <alignment horizontal="left" vertical="center"/>
    </xf>
    <xf numFmtId="2" fontId="19" fillId="0" borderId="7" xfId="0" applyNumberFormat="1" applyFont="1" applyBorder="1" applyAlignment="1">
      <alignment horizontal="left" vertical="center"/>
    </xf>
    <xf numFmtId="2" fontId="19" fillId="0" borderId="1" xfId="0" applyNumberFormat="1" applyFont="1" applyBorder="1" applyAlignment="1">
      <alignment horizontal="left" vertical="center"/>
    </xf>
    <xf numFmtId="0" fontId="24" fillId="0" borderId="0" xfId="5" applyFont="1"/>
    <xf numFmtId="2" fontId="0" fillId="0" borderId="0" xfId="0" applyNumberFormat="1"/>
    <xf numFmtId="0" fontId="7" fillId="0" borderId="0" xfId="0" applyFont="1"/>
    <xf numFmtId="0" fontId="0" fillId="0" borderId="0" xfId="0"/>
    <xf numFmtId="0" fontId="8" fillId="0" borderId="0" xfId="0" applyFont="1"/>
    <xf numFmtId="0" fontId="7" fillId="0" borderId="0" xfId="5" applyFont="1"/>
    <xf numFmtId="0" fontId="6" fillId="0" borderId="0" xfId="5"/>
    <xf numFmtId="0" fontId="8" fillId="0" borderId="0" xfId="5" applyFont="1"/>
    <xf numFmtId="0" fontId="2" fillId="6" borderId="9" xfId="0" applyFont="1" applyFill="1" applyBorder="1" applyAlignment="1">
      <alignment horizontal="center" vertical="center"/>
    </xf>
    <xf numFmtId="0" fontId="2" fillId="6" borderId="15" xfId="0" applyFont="1" applyFill="1" applyBorder="1" applyAlignment="1">
      <alignment horizontal="center" vertical="center"/>
    </xf>
    <xf numFmtId="0" fontId="2" fillId="6" borderId="11" xfId="0" applyFont="1" applyFill="1" applyBorder="1" applyAlignment="1">
      <alignment horizontal="center" vertical="center"/>
    </xf>
    <xf numFmtId="10" fontId="0" fillId="0" borderId="0" xfId="1" applyNumberFormat="1" applyFont="1"/>
  </cellXfs>
  <cellStyles count="7">
    <cellStyle name="Comma 2" xfId="3" xr:uid="{2D37D5FF-2D85-8045-A649-5587244055BD}"/>
    <cellStyle name="Normal" xfId="0" builtinId="0"/>
    <cellStyle name="Normal 2" xfId="2" xr:uid="{14D2AD35-C2E1-E448-A8FB-477051FA76C3}"/>
    <cellStyle name="Normal 3" xfId="5" xr:uid="{CD6E77B0-8D6C-BB40-BC40-38B7A0D89C4F}"/>
    <cellStyle name="Normale 2" xfId="6" xr:uid="{7A6E013F-6194-374A-915E-A81D549FC487}"/>
    <cellStyle name="Normale 4" xfId="4" xr:uid="{FF9E9159-5FEC-924B-B31B-30999E0E686D}"/>
    <cellStyle name="Percent" xfId="1" builtinId="5"/>
  </cellStyles>
  <dxfs count="33">
    <dxf>
      <font>
        <b val="0"/>
        <strike val="0"/>
        <outline val="0"/>
        <shadow val="0"/>
        <u val="none"/>
        <vertAlign val="baseline"/>
        <sz val="11"/>
      </font>
      <fill>
        <patternFill patternType="none">
          <fgColor indexed="64"/>
          <bgColor auto="1"/>
        </patternFill>
      </fill>
      <border diagonalUp="0" diagonalDown="0" outline="0">
        <left style="thin">
          <color indexed="64"/>
        </left>
        <right/>
        <top style="thin">
          <color indexed="64"/>
        </top>
        <bottom style="thin">
          <color indexed="64"/>
        </bottom>
      </border>
    </dxf>
    <dxf>
      <font>
        <b val="0"/>
        <strike val="0"/>
        <outline val="0"/>
        <shadow val="0"/>
        <u val="none"/>
        <vertAlign val="baseline"/>
        <sz val="11"/>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family val="2"/>
      </font>
      <fill>
        <patternFill patternType="none">
          <fgColor indexed="64"/>
          <bgColor auto="1"/>
        </patternFill>
      </fill>
    </dxf>
    <dxf>
      <border>
        <bottom style="thin">
          <color indexed="64"/>
        </bottom>
      </border>
    </dxf>
    <dxf>
      <font>
        <b/>
        <i val="0"/>
        <strike val="0"/>
        <condense val="0"/>
        <extend val="0"/>
        <outline val="0"/>
        <shadow val="0"/>
        <u val="none"/>
        <vertAlign val="baseline"/>
        <sz val="11"/>
        <color auto="1"/>
        <name val="Arial"/>
        <family val="2"/>
        <scheme val="none"/>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family val="2"/>
        <scheme val="minor"/>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9"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2"/>
        <name val="Calibri"/>
        <family val="2"/>
        <scheme val="minor"/>
      </font>
      <fill>
        <patternFill patternType="none">
          <fgColor indexed="64"/>
          <bgColor auto="1"/>
        </patternFill>
      </fill>
    </dxf>
    <dxf>
      <border>
        <bottom style="thin">
          <color indexed="64"/>
        </bottom>
      </border>
    </dxf>
    <dxf>
      <font>
        <b/>
        <strike val="0"/>
        <outline val="0"/>
        <shadow val="0"/>
        <u val="none"/>
        <vertAlign val="baseline"/>
        <sz val="12"/>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bottom/>
      </border>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border diagonalUp="0" diagonalDown="0">
        <left/>
        <right style="thin">
          <color indexed="64"/>
        </right>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241300</xdr:colOff>
      <xdr:row>1</xdr:row>
      <xdr:rowOff>88900</xdr:rowOff>
    </xdr:from>
    <xdr:to>
      <xdr:col>18</xdr:col>
      <xdr:colOff>495300</xdr:colOff>
      <xdr:row>12</xdr:row>
      <xdr:rowOff>25400</xdr:rowOff>
    </xdr:to>
    <xdr:sp macro="" textlink="">
      <xdr:nvSpPr>
        <xdr:cNvPr id="3" name="TextBox 2">
          <a:extLst>
            <a:ext uri="{FF2B5EF4-FFF2-40B4-BE49-F238E27FC236}">
              <a16:creationId xmlns:a16="http://schemas.microsoft.com/office/drawing/2014/main" id="{8370A99E-9CE2-4C30-CCDF-18F64FC45DFE}"/>
            </a:ext>
          </a:extLst>
        </xdr:cNvPr>
        <xdr:cNvSpPr txBox="1"/>
      </xdr:nvSpPr>
      <xdr:spPr>
        <a:xfrm>
          <a:off x="241300" y="292100"/>
          <a:ext cx="15113000" cy="2171700"/>
        </a:xfrm>
        <a:prstGeom prst="rect">
          <a:avLst/>
        </a:prstGeom>
        <a:solidFill>
          <a:schemeClr val="lt1"/>
        </a:solidFill>
        <a:ln w="2857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Nel calcolo del PIL lato domanda, la componente </a:t>
          </a:r>
          <a:r>
            <a:rPr lang="en-US" sz="1400" b="1"/>
            <a:t>C + I + G</a:t>
          </a:r>
          <a:r>
            <a:rPr lang="en-US" sz="1400"/>
            <a:t> rappresenta rispettivamente </a:t>
          </a:r>
          <a:r>
            <a:rPr lang="en-US" sz="1400" b="1"/>
            <a:t>Consumi (C)</a:t>
          </a:r>
          <a:r>
            <a:rPr lang="en-US" sz="1400"/>
            <a:t>, </a:t>
          </a:r>
          <a:r>
            <a:rPr lang="en-US" sz="1400" b="1"/>
            <a:t>Investimenti (I)</a:t>
          </a:r>
          <a:r>
            <a:rPr lang="en-US" sz="1400"/>
            <a:t> e </a:t>
          </a:r>
          <a:r>
            <a:rPr lang="en-US" sz="1400" b="1"/>
            <a:t>Spesa Pubblica (G)</a:t>
          </a:r>
          <a:r>
            <a:rPr lang="en-US" sz="1400"/>
            <a:t>. Per quanto riguarda l'Housing, vediamo come ognuno di questi elementi contribuisce:</a:t>
          </a:r>
        </a:p>
        <a:p>
          <a:r>
            <a:rPr lang="en-US" sz="1400" b="1"/>
            <a:t>Consumi (C)</a:t>
          </a:r>
          <a:r>
            <a:rPr lang="en-US" sz="1400"/>
            <a:t>: include le spese delle famiglie per l'abitazione. Nello specifico, si contano le spese per affitti e, per i proprietari di case, un valore stimato dell'affitto imputato (cioè il valore dell’affitto che pagherebbero se non fossero proprietari), oltre a tutte le spese per le utenze, manutenzione e riparazioni.</a:t>
          </a:r>
        </a:p>
        <a:p>
          <a:r>
            <a:rPr lang="en-US" sz="1400" b="1"/>
            <a:t>Investimenti (I)</a:t>
          </a:r>
          <a:r>
            <a:rPr lang="en-US" sz="1400"/>
            <a:t>: rappresentano le spese in edilizia residenziale, cioè le costruzioni nuove e le ristrutturazioni significative (come una nuova casa o un grande rinnovamento), incluse quelle che aumentano la capacità abitativa o migliorano la qualità delle strutture esistenti.</a:t>
          </a:r>
        </a:p>
        <a:p>
          <a:r>
            <a:rPr lang="en-US" sz="1400" b="1"/>
            <a:t>Spesa Pubblica (G)</a:t>
          </a:r>
          <a:r>
            <a:rPr lang="en-US" sz="1400"/>
            <a:t>: riguarda le spese governative per l’edilizia abitativa pubblica e i programmi di sostegno all’alloggio. Possono includere la costruzione di case popolari, sovvenzioni per l'acquisto o affitto, e programmi di assistenza abitativa destinati alle fasce di reddito più basso.</a:t>
          </a:r>
        </a:p>
        <a:p>
          <a:r>
            <a:rPr lang="en-US" sz="1400"/>
            <a:t>In sintesi, l'Housing nel PIL lato domanda (C + I + G) copre l'</a:t>
          </a:r>
          <a:r>
            <a:rPr lang="en-US" sz="1400" b="1"/>
            <a:t>affitto reale e imputato</a:t>
          </a:r>
          <a:r>
            <a:rPr lang="en-US" sz="1400"/>
            <a:t>, le </a:t>
          </a:r>
          <a:r>
            <a:rPr lang="en-US" sz="1400" b="1"/>
            <a:t>spese per utenze e manutenzione</a:t>
          </a:r>
          <a:r>
            <a:rPr lang="en-US" sz="1400"/>
            <a:t>, gli </a:t>
          </a:r>
          <a:r>
            <a:rPr lang="en-US" sz="1400" b="1"/>
            <a:t>investimenti edilizi residenziali</a:t>
          </a:r>
          <a:r>
            <a:rPr lang="en-US" sz="1400"/>
            <a:t> e </a:t>
          </a:r>
          <a:r>
            <a:rPr lang="en-US" sz="1400" b="1"/>
            <a:t>i programmi di spesa pubblica per l’alloggio</a:t>
          </a:r>
          <a:r>
            <a:rPr lang="en-US" sz="1400"/>
            <a:t>.</a:t>
          </a:r>
        </a:p>
        <a:p>
          <a:endParaRPr lang="en-US" sz="14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0.834912384256" createdVersion="8" refreshedVersion="8" minRefreshableVersion="3" recordCount="192" xr:uid="{1AE2E180-8531-7D4D-B5AE-858194CD7FD3}">
  <cacheSource type="worksheet">
    <worksheetSource name="Table1"/>
  </cacheSource>
  <cacheFields count="6">
    <cacheField name="Country" numFmtId="0">
      <sharedItems count="32">
        <s v="European Union - 27 countries (from 2020)"/>
        <s v="Belgium"/>
        <s v="Bulgaria"/>
        <s v="Czechia"/>
        <s v="Denmark"/>
        <s v="Germany"/>
        <s v="Estonia"/>
        <s v="Ireland"/>
        <s v="Greece"/>
        <s v="Spain"/>
        <s v="France"/>
        <s v="Croatia"/>
        <s v="Italy"/>
        <s v="Cyprus"/>
        <s v="Latvia"/>
        <s v="Lithuania"/>
        <s v="Luxembourg"/>
        <s v="Hungary"/>
        <s v="Malta"/>
        <s v="Netherlands"/>
        <s v="Austria"/>
        <s v="Poland"/>
        <s v="Portugal"/>
        <s v="Romania"/>
        <s v="Slovenia"/>
        <s v="Slovakia"/>
        <s v="Finland"/>
        <s v="Sweden"/>
        <s v="Iceland"/>
        <s v="Norway"/>
        <s v="Switzerland"/>
        <s v="United Kingdom"/>
      </sharedItems>
      <fieldGroup par="5"/>
    </cacheField>
    <cacheField name="Purpose" numFmtId="0">
      <sharedItems count="6">
        <s v="Housing, water, electricity, gas and other fuels"/>
        <s v="Actual rentals for housing"/>
        <s v="Imputed rentals for housing"/>
        <s v="Maintenance and repair of the dwelling"/>
        <s v="Water supply and miscellaneous services relating to the dwelling"/>
        <s v="Electricity, gas and other fuels"/>
      </sharedItems>
    </cacheField>
    <cacheField name="Unit of measure" numFmtId="0">
      <sharedItems/>
    </cacheField>
    <cacheField name="2019" numFmtId="0">
      <sharedItems containsMixedTypes="1" containsNumber="1" minValue="0" maxValue="15.8"/>
    </cacheField>
    <cacheField name="2022" numFmtId="0">
      <sharedItems containsMixedTypes="1" containsNumber="1" minValue="0" maxValue="17.2"/>
    </cacheField>
    <cacheField name="Country2" numFmtId="0" databaseField="0">
      <fieldGroup base="0">
        <discretePr count="32">
          <x v="0"/>
          <x v="16"/>
          <x v="1"/>
          <x v="16"/>
          <x v="16"/>
          <x v="16"/>
          <x v="2"/>
          <x v="16"/>
          <x v="16"/>
          <x v="16"/>
          <x v="16"/>
          <x v="3"/>
          <x v="16"/>
          <x v="4"/>
          <x v="5"/>
          <x v="6"/>
          <x v="16"/>
          <x v="7"/>
          <x v="8"/>
          <x v="16"/>
          <x v="16"/>
          <x v="9"/>
          <x v="16"/>
          <x v="10"/>
          <x v="11"/>
          <x v="12"/>
          <x v="16"/>
          <x v="16"/>
          <x v="16"/>
          <x v="13"/>
          <x v="14"/>
          <x v="15"/>
        </discretePr>
        <groupItems count="17">
          <s v="European Union - 27 countries (from 2020)"/>
          <s v="Bulgaria"/>
          <s v="Estonia"/>
          <s v="Croatia"/>
          <s v="Cyprus"/>
          <s v="Latvia"/>
          <s v="Lithuania"/>
          <s v="Hungary"/>
          <s v="Malta"/>
          <s v="Poland"/>
          <s v="Romania"/>
          <s v="Slovenia"/>
          <s v="Slovakia"/>
          <s v="Norway"/>
          <s v="Switzerland"/>
          <s v="United Kingdom"/>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0.887072916667" createdVersion="8" refreshedVersion="8" minRefreshableVersion="3" recordCount="192" xr:uid="{A1223283-6657-7843-8967-E770B2B7F0D5}">
  <cacheSource type="worksheet">
    <worksheetSource name="Table2"/>
  </cacheSource>
  <cacheFields count="7">
    <cacheField name="Country" numFmtId="0">
      <sharedItems count="32">
        <s v="European Union - 27 countries (from 2020)"/>
        <s v="Belgium"/>
        <s v="Bulgaria"/>
        <s v="Czechia"/>
        <s v="Denmark"/>
        <s v="Germany"/>
        <s v="Estonia"/>
        <s v="Ireland"/>
        <s v="Greece"/>
        <s v="Spain"/>
        <s v="France"/>
        <s v="Croatia"/>
        <s v="Italy"/>
        <s v="Cyprus"/>
        <s v="Latvia"/>
        <s v="Lithuania"/>
        <s v="Luxembourg"/>
        <s v="Hungary"/>
        <s v="Malta"/>
        <s v="Netherlands"/>
        <s v="Austria"/>
        <s v="Poland"/>
        <s v="Portugal"/>
        <s v="Romania"/>
        <s v="Slovenia"/>
        <s v="Slovakia"/>
        <s v="Finland"/>
        <s v="Sweden"/>
        <s v="Iceland"/>
        <s v="Norway"/>
        <s v="Switzerland"/>
        <s v="United Kingdom"/>
      </sharedItems>
      <fieldGroup par="6"/>
    </cacheField>
    <cacheField name="Series" numFmtId="0">
      <sharedItems count="1">
        <s v="Gross fixed capital formation by AN_F6 asset type "/>
      </sharedItems>
    </cacheField>
    <cacheField name="Asset" numFmtId="0">
      <sharedItems count="3">
        <s v="Total construction (gross)"/>
        <s v="Dwellings (gross)"/>
        <s v="Other buildings and structures (gross)"/>
      </sharedItems>
    </cacheField>
    <cacheField name="Year" numFmtId="0">
      <sharedItems containsSemiMixedTypes="0" containsString="0" containsNumber="1" containsInteger="1" minValue="2019" maxValue="2022" count="2">
        <n v="2019"/>
        <n v="2022"/>
      </sharedItems>
    </cacheField>
    <cacheField name="Percentage of gross domestic product (GDP)" numFmtId="0">
      <sharedItems containsMixedTypes="1" containsNumber="1" minValue="0.8" maxValue="16.399999999999999"/>
    </cacheField>
    <cacheField name="Chain linked volumes (2020), million euro" numFmtId="0">
      <sharedItems containsMixedTypes="1" containsNumber="1" minValue="614.29999999999995" maxValue="1558948.7"/>
    </cacheField>
    <cacheField name="Country2" numFmtId="0" databaseField="0">
      <fieldGroup base="0">
        <discretePr count="32">
          <x v="0"/>
          <x v="14"/>
          <x v="1"/>
          <x v="2"/>
          <x v="14"/>
          <x v="14"/>
          <x v="3"/>
          <x v="14"/>
          <x v="14"/>
          <x v="14"/>
          <x v="14"/>
          <x v="4"/>
          <x v="14"/>
          <x v="5"/>
          <x v="6"/>
          <x v="7"/>
          <x v="14"/>
          <x v="8"/>
          <x v="9"/>
          <x v="14"/>
          <x v="14"/>
          <x v="10"/>
          <x v="14"/>
          <x v="11"/>
          <x v="14"/>
          <x v="12"/>
          <x v="14"/>
          <x v="14"/>
          <x v="14"/>
          <x v="14"/>
          <x v="14"/>
          <x v="13"/>
        </discretePr>
        <groupItems count="15">
          <s v="European Union - 27 countries (from 2020)"/>
          <s v="Bulgaria"/>
          <s v="Czechia"/>
          <s v="Estonia"/>
          <s v="Croatia"/>
          <s v="Cyprus"/>
          <s v="Latvia"/>
          <s v="Lithuania"/>
          <s v="Hungary"/>
          <s v="Malta"/>
          <s v="Poland"/>
          <s v="Romania"/>
          <s v="Slovakia"/>
          <s v="United Kingdom"/>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s v="% of GDP"/>
    <n v="12.2"/>
    <n v="12.2"/>
  </r>
  <r>
    <x v="0"/>
    <x v="1"/>
    <s v="% of GDP"/>
    <n v="2.2999999999999998"/>
    <n v="2.2000000000000002"/>
  </r>
  <r>
    <x v="0"/>
    <x v="2"/>
    <s v="% of GDP"/>
    <n v="6.3"/>
    <n v="6"/>
  </r>
  <r>
    <x v="0"/>
    <x v="3"/>
    <s v="% of GDP"/>
    <n v="0.5"/>
    <n v="0.5"/>
  </r>
  <r>
    <x v="0"/>
    <x v="4"/>
    <s v="% of GDP"/>
    <n v="1"/>
    <n v="0.9"/>
  </r>
  <r>
    <x v="0"/>
    <x v="5"/>
    <s v="% of GDP"/>
    <n v="2.1"/>
    <n v="2.6"/>
  </r>
  <r>
    <x v="1"/>
    <x v="0"/>
    <s v="% of GDP"/>
    <n v="11.6"/>
    <n v="12.2"/>
  </r>
  <r>
    <x v="1"/>
    <x v="1"/>
    <s v="% of GDP"/>
    <n v="2.7"/>
    <n v="2.6"/>
  </r>
  <r>
    <x v="1"/>
    <x v="2"/>
    <s v="% of GDP"/>
    <n v="5.7"/>
    <n v="5.2"/>
  </r>
  <r>
    <x v="1"/>
    <x v="3"/>
    <s v="% of GDP"/>
    <n v="0.1"/>
    <n v="0.2"/>
  </r>
  <r>
    <x v="1"/>
    <x v="4"/>
    <s v="% of GDP"/>
    <n v="0.7"/>
    <n v="0.6"/>
  </r>
  <r>
    <x v="1"/>
    <x v="5"/>
    <s v="% of GDP"/>
    <n v="2.2999999999999998"/>
    <n v="3.6"/>
  </r>
  <r>
    <x v="2"/>
    <x v="0"/>
    <s v="% of GDP"/>
    <n v="12.3"/>
    <n v="11"/>
  </r>
  <r>
    <x v="2"/>
    <x v="1"/>
    <s v="% of GDP"/>
    <n v="0.7"/>
    <n v="0.6"/>
  </r>
  <r>
    <x v="2"/>
    <x v="2"/>
    <s v="% of GDP"/>
    <n v="6.7"/>
    <n v="5.4"/>
  </r>
  <r>
    <x v="2"/>
    <x v="3"/>
    <s v="% of GDP"/>
    <n v="0.7"/>
    <n v="0.6"/>
  </r>
  <r>
    <x v="2"/>
    <x v="4"/>
    <s v="% of GDP"/>
    <n v="0.9"/>
    <n v="0.8"/>
  </r>
  <r>
    <x v="2"/>
    <x v="5"/>
    <s v="% of GDP"/>
    <n v="3.4"/>
    <n v="3.5"/>
  </r>
  <r>
    <x v="3"/>
    <x v="0"/>
    <s v="% of GDP"/>
    <n v="12.3"/>
    <n v="11.6"/>
  </r>
  <r>
    <x v="3"/>
    <x v="1"/>
    <s v="% of GDP"/>
    <n v="1.3"/>
    <n v="1.3"/>
  </r>
  <r>
    <x v="3"/>
    <x v="2"/>
    <s v="% of GDP"/>
    <n v="6.6"/>
    <n v="6.3"/>
  </r>
  <r>
    <x v="3"/>
    <x v="3"/>
    <s v="% of GDP"/>
    <n v="0.5"/>
    <n v="0.5"/>
  </r>
  <r>
    <x v="3"/>
    <x v="4"/>
    <s v="% of GDP"/>
    <n v="0.8"/>
    <n v="0.8"/>
  </r>
  <r>
    <x v="3"/>
    <x v="5"/>
    <s v="% of GDP"/>
    <n v="3"/>
    <n v="2.7"/>
  </r>
  <r>
    <x v="4"/>
    <x v="0"/>
    <s v="% of GDP"/>
    <n v="13"/>
    <n v="12.4"/>
  </r>
  <r>
    <x v="4"/>
    <x v="1"/>
    <s v="% of GDP"/>
    <n v="3.7"/>
    <n v="3.3"/>
  </r>
  <r>
    <x v="4"/>
    <x v="2"/>
    <s v="% of GDP"/>
    <n v="5.7"/>
    <n v="5.0999999999999996"/>
  </r>
  <r>
    <x v="4"/>
    <x v="3"/>
    <s v="% of GDP"/>
    <n v="0.4"/>
    <n v="0.5"/>
  </r>
  <r>
    <x v="4"/>
    <x v="4"/>
    <s v="% of GDP"/>
    <n v="1.1000000000000001"/>
    <n v="0.9"/>
  </r>
  <r>
    <x v="4"/>
    <x v="5"/>
    <s v="% of GDP"/>
    <n v="2.2000000000000002"/>
    <n v="2.7"/>
  </r>
  <r>
    <x v="5"/>
    <x v="0"/>
    <s v="% of GDP"/>
    <n v="11.7"/>
    <n v="11.7"/>
  </r>
  <r>
    <x v="5"/>
    <x v="1"/>
    <s v="% of GDP"/>
    <n v="3.4"/>
    <n v="3.2"/>
  </r>
  <r>
    <x v="5"/>
    <x v="2"/>
    <s v="% of GDP"/>
    <n v="4.7"/>
    <n v="4.5"/>
  </r>
  <r>
    <x v="5"/>
    <x v="3"/>
    <s v="% of GDP"/>
    <n v="0.4"/>
    <n v="0.4"/>
  </r>
  <r>
    <x v="5"/>
    <x v="4"/>
    <s v="% of GDP"/>
    <n v="1.2"/>
    <n v="1.2"/>
  </r>
  <r>
    <x v="5"/>
    <x v="5"/>
    <s v="% of GDP"/>
    <n v="2"/>
    <n v="2.2999999999999998"/>
  </r>
  <r>
    <x v="6"/>
    <x v="0"/>
    <s v="% of GDP"/>
    <n v="8.9"/>
    <n v="11.2"/>
  </r>
  <r>
    <x v="6"/>
    <x v="1"/>
    <s v="% of GDP"/>
    <n v="1"/>
    <n v="1.9"/>
  </r>
  <r>
    <x v="6"/>
    <x v="2"/>
    <s v="% of GDP"/>
    <n v="5.3"/>
    <n v="5.2"/>
  </r>
  <r>
    <x v="6"/>
    <x v="3"/>
    <s v="% of GDP"/>
    <n v="0.1"/>
    <n v="0.1"/>
  </r>
  <r>
    <x v="6"/>
    <x v="4"/>
    <s v="% of GDP"/>
    <n v="0.5"/>
    <n v="0.5"/>
  </r>
  <r>
    <x v="6"/>
    <x v="5"/>
    <s v="% of GDP"/>
    <n v="2"/>
    <n v="3.5"/>
  </r>
  <r>
    <x v="7"/>
    <x v="0"/>
    <s v="% of GDP"/>
    <n v="7.1"/>
    <n v="6.2"/>
  </r>
  <r>
    <x v="7"/>
    <x v="1"/>
    <s v="% of GDP"/>
    <n v="1.5"/>
    <n v="1.2"/>
  </r>
  <r>
    <x v="7"/>
    <x v="2"/>
    <s v="% of GDP"/>
    <n v="4.5"/>
    <n v="3.6"/>
  </r>
  <r>
    <x v="7"/>
    <x v="3"/>
    <s v="% of GDP"/>
    <n v="0.1"/>
    <n v="0"/>
  </r>
  <r>
    <x v="7"/>
    <x v="4"/>
    <s v="% of GDP"/>
    <n v="0.1"/>
    <n v="0.1"/>
  </r>
  <r>
    <x v="7"/>
    <x v="5"/>
    <s v="% of GDP"/>
    <n v="1"/>
    <n v="1.2"/>
  </r>
  <r>
    <x v="8"/>
    <x v="0"/>
    <s v="% of GDP"/>
    <n v="15.8"/>
    <n v="17.2"/>
  </r>
  <r>
    <x v="8"/>
    <x v="1"/>
    <s v="% of GDP"/>
    <n v="2.5"/>
    <n v="3.7"/>
  </r>
  <r>
    <x v="8"/>
    <x v="2"/>
    <s v="% of GDP"/>
    <n v="9.1999999999999993"/>
    <n v="9"/>
  </r>
  <r>
    <x v="8"/>
    <x v="3"/>
    <s v="% of GDP"/>
    <n v="0.1"/>
    <n v="0.1"/>
  </r>
  <r>
    <x v="8"/>
    <x v="4"/>
    <s v="% of GDP"/>
    <n v="1"/>
    <n v="1"/>
  </r>
  <r>
    <x v="8"/>
    <x v="5"/>
    <s v="% of GDP"/>
    <n v="3"/>
    <n v="3.3"/>
  </r>
  <r>
    <x v="9"/>
    <x v="0"/>
    <s v="% of GDP"/>
    <n v="13"/>
    <n v="12.9"/>
  </r>
  <r>
    <x v="9"/>
    <x v="1"/>
    <s v="% of GDP"/>
    <n v="1.7"/>
    <n v="1.6"/>
  </r>
  <r>
    <x v="9"/>
    <x v="2"/>
    <s v="% of GDP"/>
    <n v="7.5"/>
    <n v="7.2"/>
  </r>
  <r>
    <x v="9"/>
    <x v="3"/>
    <s v="% of GDP"/>
    <n v="0.5"/>
    <n v="0.4"/>
  </r>
  <r>
    <x v="9"/>
    <x v="4"/>
    <s v="% of GDP"/>
    <n v="1.3"/>
    <n v="1.3"/>
  </r>
  <r>
    <x v="9"/>
    <x v="5"/>
    <s v="% of GDP"/>
    <n v="2"/>
    <n v="2.4"/>
  </r>
  <r>
    <x v="10"/>
    <x v="0"/>
    <s v="% of GDP"/>
    <n v="13.7"/>
    <n v="13.6"/>
  </r>
  <r>
    <x v="10"/>
    <x v="1"/>
    <s v="% of GDP"/>
    <n v="2.4"/>
    <n v="2.4"/>
  </r>
  <r>
    <x v="10"/>
    <x v="2"/>
    <s v="% of GDP"/>
    <n v="7.5"/>
    <n v="7.2"/>
  </r>
  <r>
    <x v="10"/>
    <x v="3"/>
    <s v="% of GDP"/>
    <n v="0.8"/>
    <n v="0.9"/>
  </r>
  <r>
    <x v="10"/>
    <x v="4"/>
    <s v="% of GDP"/>
    <n v="0.7"/>
    <n v="0.7"/>
  </r>
  <r>
    <x v="10"/>
    <x v="5"/>
    <s v="% of GDP"/>
    <n v="2.2000000000000002"/>
    <n v="2.4"/>
  </r>
  <r>
    <x v="11"/>
    <x v="0"/>
    <s v="% of GDP"/>
    <n v="11.6"/>
    <n v="11.3"/>
  </r>
  <r>
    <x v="11"/>
    <x v="1"/>
    <s v="% of GDP"/>
    <n v="0.3"/>
    <n v="0.5"/>
  </r>
  <r>
    <x v="11"/>
    <x v="2"/>
    <s v="% of GDP"/>
    <n v="6.2"/>
    <n v="5.6"/>
  </r>
  <r>
    <x v="11"/>
    <x v="3"/>
    <s v="% of GDP"/>
    <n v="0.1"/>
    <n v="0.2"/>
  </r>
  <r>
    <x v="11"/>
    <x v="4"/>
    <s v="% of GDP"/>
    <n v="1.4"/>
    <n v="1.4"/>
  </r>
  <r>
    <x v="11"/>
    <x v="5"/>
    <s v="% of GDP"/>
    <n v="3.5"/>
    <n v="3.6"/>
  </r>
  <r>
    <x v="12"/>
    <x v="0"/>
    <s v="% of GDP"/>
    <n v="13.5"/>
    <n v="14.2"/>
  </r>
  <r>
    <x v="12"/>
    <x v="1"/>
    <s v="% of GDP"/>
    <n v="1.3"/>
    <n v="1.3"/>
  </r>
  <r>
    <x v="12"/>
    <x v="2"/>
    <s v="% of GDP"/>
    <n v="8.5"/>
    <n v="8.1"/>
  </r>
  <r>
    <x v="12"/>
    <x v="3"/>
    <s v="% of GDP"/>
    <n v="0.4"/>
    <n v="0.5"/>
  </r>
  <r>
    <x v="12"/>
    <x v="4"/>
    <s v="% of GDP"/>
    <n v="1.3"/>
    <n v="1.2"/>
  </r>
  <r>
    <x v="12"/>
    <x v="5"/>
    <s v="% of GDP"/>
    <n v="2"/>
    <n v="3.3"/>
  </r>
  <r>
    <x v="13"/>
    <x v="0"/>
    <s v="% of GDP"/>
    <n v="10.199999999999999"/>
    <n v="10.199999999999999"/>
  </r>
  <r>
    <x v="13"/>
    <x v="1"/>
    <s v="% of GDP"/>
    <n v="1.3"/>
    <n v="1.2"/>
  </r>
  <r>
    <x v="13"/>
    <x v="2"/>
    <s v="% of GDP"/>
    <n v="6.3"/>
    <n v="5.9"/>
  </r>
  <r>
    <x v="13"/>
    <x v="3"/>
    <s v="% of GDP"/>
    <n v="0.2"/>
    <n v="0.2"/>
  </r>
  <r>
    <x v="13"/>
    <x v="4"/>
    <s v="% of GDP"/>
    <n v="0.5"/>
    <n v="0.4"/>
  </r>
  <r>
    <x v="13"/>
    <x v="5"/>
    <s v="% of GDP"/>
    <n v="1.9"/>
    <n v="2.4"/>
  </r>
  <r>
    <x v="14"/>
    <x v="0"/>
    <s v="% of GDP"/>
    <n v="12.7"/>
    <n v="13.5"/>
  </r>
  <r>
    <x v="14"/>
    <x v="1"/>
    <s v="% of GDP"/>
    <n v="0.6"/>
    <n v="0.6"/>
  </r>
  <r>
    <x v="14"/>
    <x v="2"/>
    <s v="% of GDP"/>
    <n v="8.5"/>
    <n v="7.9"/>
  </r>
  <r>
    <x v="14"/>
    <x v="3"/>
    <s v="% of GDP"/>
    <n v="0.2"/>
    <n v="0.2"/>
  </r>
  <r>
    <x v="14"/>
    <x v="4"/>
    <s v="% of GDP"/>
    <n v="0.7"/>
    <n v="0.6"/>
  </r>
  <r>
    <x v="14"/>
    <x v="5"/>
    <s v="% of GDP"/>
    <n v="2.7"/>
    <n v="4.2"/>
  </r>
  <r>
    <x v="15"/>
    <x v="0"/>
    <s v="% of GDP"/>
    <n v="8.9"/>
    <n v="9.6"/>
  </r>
  <r>
    <x v="15"/>
    <x v="1"/>
    <s v="% of GDP"/>
    <n v="0.5"/>
    <n v="0.6"/>
  </r>
  <r>
    <x v="15"/>
    <x v="2"/>
    <s v="% of GDP"/>
    <n v="4.4000000000000004"/>
    <n v="4.7"/>
  </r>
  <r>
    <x v="15"/>
    <x v="3"/>
    <s v="% of GDP"/>
    <n v="1.1000000000000001"/>
    <n v="1.1000000000000001"/>
  </r>
  <r>
    <x v="15"/>
    <x v="4"/>
    <s v="% of GDP"/>
    <n v="0.6"/>
    <n v="0.6"/>
  </r>
  <r>
    <x v="15"/>
    <x v="5"/>
    <s v="% of GDP"/>
    <n v="2.2999999999999998"/>
    <n v="2.7"/>
  </r>
  <r>
    <x v="16"/>
    <x v="0"/>
    <s v="% of GDP"/>
    <n v="7.7"/>
    <n v="6.9"/>
  </r>
  <r>
    <x v="16"/>
    <x v="1"/>
    <s v="% of GDP"/>
    <n v="1.6"/>
    <n v="1.5"/>
  </r>
  <r>
    <x v="16"/>
    <x v="2"/>
    <s v="% of GDP"/>
    <n v="4.3"/>
    <n v="3.8"/>
  </r>
  <r>
    <x v="16"/>
    <x v="3"/>
    <s v="% of GDP"/>
    <n v="0.5"/>
    <n v="0.5"/>
  </r>
  <r>
    <x v="16"/>
    <x v="4"/>
    <s v="% of GDP"/>
    <n v="0.5"/>
    <n v="0.4"/>
  </r>
  <r>
    <x v="16"/>
    <x v="5"/>
    <s v="% of GDP"/>
    <n v="0.7"/>
    <n v="0.8"/>
  </r>
  <r>
    <x v="17"/>
    <x v="0"/>
    <s v="% of GDP"/>
    <n v="10.3"/>
    <n v="11.2"/>
  </r>
  <r>
    <x v="17"/>
    <x v="1"/>
    <s v="% of GDP"/>
    <n v="0.4"/>
    <n v="0.6"/>
  </r>
  <r>
    <x v="17"/>
    <x v="2"/>
    <s v="% of GDP"/>
    <n v="7.1"/>
    <n v="8.1"/>
  </r>
  <r>
    <x v="17"/>
    <x v="3"/>
    <s v="% of GDP"/>
    <n v="0.2"/>
    <n v="0.2"/>
  </r>
  <r>
    <x v="17"/>
    <x v="4"/>
    <s v="% of GDP"/>
    <n v="0.6"/>
    <n v="0.4"/>
  </r>
  <r>
    <x v="17"/>
    <x v="5"/>
    <s v="% of GDP"/>
    <n v="2"/>
    <n v="1.9"/>
  </r>
  <r>
    <x v="18"/>
    <x v="0"/>
    <s v="% of GDP"/>
    <n v="6.3"/>
    <n v="6.4"/>
  </r>
  <r>
    <x v="18"/>
    <x v="1"/>
    <s v="% of GDP"/>
    <n v="1"/>
    <n v="0.9"/>
  </r>
  <r>
    <x v="18"/>
    <x v="2"/>
    <s v="% of GDP"/>
    <n v="3.7"/>
    <n v="3.9"/>
  </r>
  <r>
    <x v="18"/>
    <x v="3"/>
    <s v="% of GDP"/>
    <n v="0.1"/>
    <n v="0.1"/>
  </r>
  <r>
    <x v="18"/>
    <x v="4"/>
    <s v="% of GDP"/>
    <n v="0.5"/>
    <n v="0.4"/>
  </r>
  <r>
    <x v="18"/>
    <x v="5"/>
    <s v="% of GDP"/>
    <n v="1"/>
    <n v="1"/>
  </r>
  <r>
    <x v="19"/>
    <x v="0"/>
    <s v="% of GDP"/>
    <n v="10.199999999999999"/>
    <n v="9.5"/>
  </r>
  <r>
    <x v="19"/>
    <x v="1"/>
    <s v="% of GDP"/>
    <n v="2.5"/>
    <n v="2.4"/>
  </r>
  <r>
    <x v="19"/>
    <x v="2"/>
    <s v="% of GDP"/>
    <n v="5.7"/>
    <n v="5.3"/>
  </r>
  <r>
    <x v="19"/>
    <x v="3"/>
    <s v="% of GDP"/>
    <n v="0.2"/>
    <n v="0.2"/>
  </r>
  <r>
    <x v="19"/>
    <x v="4"/>
    <s v="% of GDP"/>
    <n v="0.4"/>
    <n v="0.3"/>
  </r>
  <r>
    <x v="19"/>
    <x v="5"/>
    <s v="% of GDP"/>
    <n v="1.4"/>
    <n v="1.3"/>
  </r>
  <r>
    <x v="20"/>
    <x v="0"/>
    <s v="% of GDP"/>
    <n v="11.6"/>
    <n v="12.1"/>
  </r>
  <r>
    <x v="20"/>
    <x v="1"/>
    <s v="% of GDP"/>
    <n v="2"/>
    <n v="2"/>
  </r>
  <r>
    <x v="20"/>
    <x v="2"/>
    <s v="% of GDP"/>
    <n v="5.8"/>
    <n v="5.7"/>
  </r>
  <r>
    <x v="20"/>
    <x v="3"/>
    <s v="% of GDP"/>
    <n v="0.6"/>
    <n v="0.6"/>
  </r>
  <r>
    <x v="20"/>
    <x v="4"/>
    <s v="% of GDP"/>
    <n v="1.4"/>
    <n v="1.4"/>
  </r>
  <r>
    <x v="20"/>
    <x v="5"/>
    <s v="% of GDP"/>
    <n v="1.9"/>
    <n v="2.4"/>
  </r>
  <r>
    <x v="21"/>
    <x v="0"/>
    <s v="% of GDP"/>
    <n v="11.2"/>
    <n v="11.7"/>
  </r>
  <r>
    <x v="21"/>
    <x v="1"/>
    <s v="% of GDP"/>
    <n v="0.9"/>
    <n v="0.9"/>
  </r>
  <r>
    <x v="21"/>
    <x v="2"/>
    <s v="% of GDP"/>
    <n v="2.9"/>
    <n v="2.6"/>
  </r>
  <r>
    <x v="21"/>
    <x v="3"/>
    <s v="% of GDP"/>
    <n v="2.1"/>
    <n v="2.2000000000000002"/>
  </r>
  <r>
    <x v="21"/>
    <x v="4"/>
    <s v="% of GDP"/>
    <n v="1.4"/>
    <n v="1.6"/>
  </r>
  <r>
    <x v="21"/>
    <x v="5"/>
    <s v="% of GDP"/>
    <n v="3.8"/>
    <n v="4.3"/>
  </r>
  <r>
    <x v="22"/>
    <x v="0"/>
    <s v="% of GDP"/>
    <n v="11.9"/>
    <n v="11.8"/>
  </r>
  <r>
    <x v="22"/>
    <x v="1"/>
    <s v="% of GDP"/>
    <n v="2"/>
    <n v="2"/>
  </r>
  <r>
    <x v="22"/>
    <x v="2"/>
    <s v="% of GDP"/>
    <n v="7.2"/>
    <n v="6.9"/>
  </r>
  <r>
    <x v="22"/>
    <x v="3"/>
    <s v="% of GDP"/>
    <n v="0.1"/>
    <n v="0.1"/>
  </r>
  <r>
    <x v="22"/>
    <x v="4"/>
    <s v="% of GDP"/>
    <n v="0.6"/>
    <n v="0.8"/>
  </r>
  <r>
    <x v="22"/>
    <x v="5"/>
    <s v="% of GDP"/>
    <n v="2"/>
    <n v="2"/>
  </r>
  <r>
    <x v="23"/>
    <x v="0"/>
    <s v="% of GDP"/>
    <n v="11.1"/>
    <n v="11.5"/>
  </r>
  <r>
    <x v="23"/>
    <x v="1"/>
    <s v="% of GDP"/>
    <n v="0.2"/>
    <n v="0.2"/>
  </r>
  <r>
    <x v="23"/>
    <x v="2"/>
    <s v="% of GDP"/>
    <n v="6.9"/>
    <n v="7.7"/>
  </r>
  <r>
    <x v="23"/>
    <x v="3"/>
    <s v="% of GDP"/>
    <n v="0.9"/>
    <n v="0.6"/>
  </r>
  <r>
    <x v="23"/>
    <x v="4"/>
    <s v="% of GDP"/>
    <n v="0.9"/>
    <n v="0.9"/>
  </r>
  <r>
    <x v="23"/>
    <x v="5"/>
    <s v="% of GDP"/>
    <n v="2.2000000000000002"/>
    <n v="2.1"/>
  </r>
  <r>
    <x v="24"/>
    <x v="0"/>
    <s v="% of GDP"/>
    <n v="10.1"/>
    <n v="10.5"/>
  </r>
  <r>
    <x v="24"/>
    <x v="1"/>
    <s v="% of GDP"/>
    <n v="0.3"/>
    <n v="0.3"/>
  </r>
  <r>
    <x v="24"/>
    <x v="2"/>
    <s v="% of GDP"/>
    <n v="5.5"/>
    <n v="5.6"/>
  </r>
  <r>
    <x v="24"/>
    <x v="3"/>
    <s v="% of GDP"/>
    <n v="0.2"/>
    <n v="0.2"/>
  </r>
  <r>
    <x v="24"/>
    <x v="4"/>
    <s v="% of GDP"/>
    <n v="1.2"/>
    <n v="1.3"/>
  </r>
  <r>
    <x v="24"/>
    <x v="5"/>
    <s v="% of GDP"/>
    <n v="2.9"/>
    <n v="3.1"/>
  </r>
  <r>
    <x v="25"/>
    <x v="0"/>
    <s v="% of GDP"/>
    <n v="15.2"/>
    <n v="16.899999999999999"/>
  </r>
  <r>
    <x v="25"/>
    <x v="1"/>
    <s v="% of GDP"/>
    <n v="0.9"/>
    <n v="0.9"/>
  </r>
  <r>
    <x v="25"/>
    <x v="2"/>
    <s v="% of GDP"/>
    <n v="8"/>
    <n v="9.6"/>
  </r>
  <r>
    <x v="25"/>
    <x v="3"/>
    <s v="% of GDP"/>
    <n v="0.4"/>
    <n v="0.6"/>
  </r>
  <r>
    <x v="25"/>
    <x v="4"/>
    <s v="% of GDP"/>
    <n v="1.1000000000000001"/>
    <n v="1.1000000000000001"/>
  </r>
  <r>
    <x v="25"/>
    <x v="5"/>
    <s v="% of GDP"/>
    <n v="4.8"/>
    <n v="4.7"/>
  </r>
  <r>
    <x v="26"/>
    <x v="0"/>
    <s v="% of GDP"/>
    <n v="14.6"/>
    <n v="14.7"/>
  </r>
  <r>
    <x v="26"/>
    <x v="1"/>
    <s v="% of GDP"/>
    <n v="3.3"/>
    <n v="3.1"/>
  </r>
  <r>
    <x v="26"/>
    <x v="2"/>
    <s v="% of GDP"/>
    <n v="8.6999999999999993"/>
    <n v="8.5"/>
  </r>
  <r>
    <x v="26"/>
    <x v="3"/>
    <s v="% of GDP"/>
    <n v="0.1"/>
    <n v="0.1"/>
  </r>
  <r>
    <x v="26"/>
    <x v="4"/>
    <s v="% of GDP"/>
    <n v="0.3"/>
    <n v="0.3"/>
  </r>
  <r>
    <x v="26"/>
    <x v="5"/>
    <s v="% of GDP"/>
    <n v="2.2000000000000002"/>
    <n v="2.8"/>
  </r>
  <r>
    <x v="27"/>
    <x v="0"/>
    <s v="% of GDP"/>
    <n v="11.3"/>
    <n v="10.9"/>
  </r>
  <r>
    <x v="27"/>
    <x v="1"/>
    <s v="% of GDP"/>
    <n v="4"/>
    <n v="3.7"/>
  </r>
  <r>
    <x v="27"/>
    <x v="2"/>
    <s v="% of GDP"/>
    <n v="4.5999999999999996"/>
    <n v="4.0999999999999996"/>
  </r>
  <r>
    <x v="27"/>
    <x v="3"/>
    <s v="% of GDP"/>
    <n v="0.2"/>
    <n v="0.2"/>
  </r>
  <r>
    <x v="27"/>
    <x v="4"/>
    <s v="% of GDP"/>
    <n v="0"/>
    <n v="0"/>
  </r>
  <r>
    <x v="27"/>
    <x v="5"/>
    <s v="% of GDP"/>
    <n v="2.4"/>
    <n v="2.8"/>
  </r>
  <r>
    <x v="28"/>
    <x v="0"/>
    <s v="% of GDP"/>
    <n v="12.2"/>
    <n v="11.6"/>
  </r>
  <r>
    <x v="28"/>
    <x v="1"/>
    <s v="% of GDP"/>
    <n v="2.8"/>
    <n v="2.6"/>
  </r>
  <r>
    <x v="28"/>
    <x v="2"/>
    <s v="% of GDP"/>
    <n v="7.4"/>
    <n v="7.1"/>
  </r>
  <r>
    <x v="28"/>
    <x v="3"/>
    <s v="% of GDP"/>
    <n v="0.4"/>
    <n v="0.4"/>
  </r>
  <r>
    <x v="28"/>
    <x v="4"/>
    <s v="% of GDP"/>
    <n v="0.6"/>
    <n v="0.5"/>
  </r>
  <r>
    <x v="28"/>
    <x v="5"/>
    <s v="% of GDP"/>
    <n v="1.1000000000000001"/>
    <n v="1"/>
  </r>
  <r>
    <x v="29"/>
    <x v="0"/>
    <s v="% of GDP"/>
    <n v="9.1"/>
    <n v="6.6"/>
  </r>
  <r>
    <x v="29"/>
    <x v="1"/>
    <s v="% of GDP"/>
    <n v="1.7"/>
    <s v=":"/>
  </r>
  <r>
    <x v="29"/>
    <x v="2"/>
    <s v="% of GDP"/>
    <n v="5.2"/>
    <s v=":"/>
  </r>
  <r>
    <x v="29"/>
    <x v="3"/>
    <s v="% of GDP"/>
    <n v="0.1"/>
    <s v=":"/>
  </r>
  <r>
    <x v="29"/>
    <x v="4"/>
    <s v="% of GDP"/>
    <n v="0.6"/>
    <s v=":"/>
  </r>
  <r>
    <x v="29"/>
    <x v="5"/>
    <s v="% of GDP"/>
    <n v="1.5"/>
    <s v=":"/>
  </r>
  <r>
    <x v="30"/>
    <x v="0"/>
    <s v="% of GDP"/>
    <n v="12.7"/>
    <n v="12.3"/>
  </r>
  <r>
    <x v="30"/>
    <x v="1"/>
    <s v="% of GDP"/>
    <s v=":"/>
    <s v=":"/>
  </r>
  <r>
    <x v="30"/>
    <x v="2"/>
    <s v="% of GDP"/>
    <s v=":"/>
    <s v=":"/>
  </r>
  <r>
    <x v="30"/>
    <x v="3"/>
    <s v="% of GDP"/>
    <s v=":"/>
    <s v=":"/>
  </r>
  <r>
    <x v="30"/>
    <x v="4"/>
    <s v="% of GDP"/>
    <s v=":"/>
    <s v=":"/>
  </r>
  <r>
    <x v="30"/>
    <x v="5"/>
    <s v="% of GDP"/>
    <s v=":"/>
    <s v=":"/>
  </r>
  <r>
    <x v="31"/>
    <x v="0"/>
    <s v="% of GDP"/>
    <n v="15.7"/>
    <s v=":"/>
  </r>
  <r>
    <x v="31"/>
    <x v="1"/>
    <s v="% of GDP"/>
    <n v="3.8"/>
    <s v=":"/>
  </r>
  <r>
    <x v="31"/>
    <x v="2"/>
    <s v="% of GDP"/>
    <n v="9.6999999999999993"/>
    <s v=":"/>
  </r>
  <r>
    <x v="31"/>
    <x v="3"/>
    <s v="% of GDP"/>
    <n v="0.1"/>
    <s v=":"/>
  </r>
  <r>
    <x v="31"/>
    <x v="4"/>
    <s v="% of GDP"/>
    <n v="0.5"/>
    <s v=":"/>
  </r>
  <r>
    <x v="31"/>
    <x v="5"/>
    <s v="% of GDP"/>
    <n v="1.5"/>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10.5"/>
    <n v="1499004.1"/>
  </r>
  <r>
    <x v="0"/>
    <x v="0"/>
    <x v="1"/>
    <x v="0"/>
    <n v="5.2"/>
    <n v="751664.6"/>
  </r>
  <r>
    <x v="0"/>
    <x v="0"/>
    <x v="2"/>
    <x v="0"/>
    <n v="5.2"/>
    <n v="747295.5"/>
  </r>
  <r>
    <x v="1"/>
    <x v="0"/>
    <x v="0"/>
    <x v="0"/>
    <n v="11.5"/>
    <n v="55956.2"/>
  </r>
  <r>
    <x v="1"/>
    <x v="0"/>
    <x v="1"/>
    <x v="0"/>
    <n v="5.9"/>
    <n v="29339.4"/>
  </r>
  <r>
    <x v="1"/>
    <x v="0"/>
    <x v="2"/>
    <x v="0"/>
    <n v="5.6"/>
    <n v="26622.799999999999"/>
  </r>
  <r>
    <x v="2"/>
    <x v="0"/>
    <x v="0"/>
    <x v="0"/>
    <n v="7.9"/>
    <n v="4935.3999999999996"/>
  </r>
  <r>
    <x v="2"/>
    <x v="0"/>
    <x v="1"/>
    <x v="0"/>
    <n v="2.8"/>
    <n v="1755.3"/>
  </r>
  <r>
    <x v="2"/>
    <x v="0"/>
    <x v="2"/>
    <x v="0"/>
    <n v="5"/>
    <n v="3180.2"/>
  </r>
  <r>
    <x v="3"/>
    <x v="0"/>
    <x v="0"/>
    <x v="0"/>
    <n v="11.3"/>
    <n v="25773.3"/>
  </r>
  <r>
    <x v="3"/>
    <x v="0"/>
    <x v="1"/>
    <x v="0"/>
    <n v="5.2"/>
    <n v="11830.7"/>
  </r>
  <r>
    <x v="3"/>
    <x v="0"/>
    <x v="2"/>
    <x v="0"/>
    <n v="6"/>
    <n v="13952.3"/>
  </r>
  <r>
    <x v="4"/>
    <x v="0"/>
    <x v="0"/>
    <x v="0"/>
    <n v="10.199999999999999"/>
    <n v="31621.1"/>
  </r>
  <r>
    <x v="4"/>
    <x v="0"/>
    <x v="1"/>
    <x v="0"/>
    <n v="5.0999999999999996"/>
    <n v="15995.1"/>
  </r>
  <r>
    <x v="4"/>
    <x v="0"/>
    <x v="2"/>
    <x v="0"/>
    <n v="5.0999999999999996"/>
    <n v="15614.2"/>
  </r>
  <r>
    <x v="5"/>
    <x v="0"/>
    <x v="0"/>
    <x v="0"/>
    <n v="10.3"/>
    <n v="370283"/>
  </r>
  <r>
    <x v="5"/>
    <x v="0"/>
    <x v="1"/>
    <x v="0"/>
    <n v="6.3"/>
    <n v="226166.2"/>
  </r>
  <r>
    <x v="5"/>
    <x v="0"/>
    <x v="2"/>
    <x v="0"/>
    <n v="4"/>
    <n v="144122.70000000001"/>
  </r>
  <r>
    <x v="6"/>
    <x v="0"/>
    <x v="0"/>
    <x v="0"/>
    <n v="14.7"/>
    <n v="4015.9"/>
  </r>
  <r>
    <x v="6"/>
    <x v="0"/>
    <x v="1"/>
    <x v="0"/>
    <n v="4.8"/>
    <n v="1301.2"/>
  </r>
  <r>
    <x v="6"/>
    <x v="0"/>
    <x v="2"/>
    <x v="0"/>
    <n v="9.9"/>
    <n v="2715.8"/>
  </r>
  <r>
    <x v="7"/>
    <x v="0"/>
    <x v="0"/>
    <x v="0"/>
    <n v="6.9"/>
    <n v="25799.7"/>
  </r>
  <r>
    <x v="7"/>
    <x v="0"/>
    <x v="1"/>
    <x v="0"/>
    <n v="2.2000000000000002"/>
    <n v="8354.2999999999993"/>
  </r>
  <r>
    <x v="7"/>
    <x v="0"/>
    <x v="2"/>
    <x v="0"/>
    <n v="4.7"/>
    <n v="17441.900000000001"/>
  </r>
  <r>
    <x v="8"/>
    <x v="0"/>
    <x v="0"/>
    <x v="0"/>
    <n v="3.6"/>
    <n v="6622.8"/>
  </r>
  <r>
    <x v="8"/>
    <x v="0"/>
    <x v="1"/>
    <x v="0"/>
    <n v="0.8"/>
    <n v="1500.4"/>
  </r>
  <r>
    <x v="8"/>
    <x v="0"/>
    <x v="2"/>
    <x v="0"/>
    <n v="2.8"/>
    <n v="5122.3999999999996"/>
  </r>
  <r>
    <x v="9"/>
    <x v="0"/>
    <x v="0"/>
    <x v="0"/>
    <n v="10.5"/>
    <n v="131661.9"/>
  </r>
  <r>
    <x v="9"/>
    <x v="0"/>
    <x v="1"/>
    <x v="0"/>
    <n v="5.6"/>
    <n v="71181"/>
  </r>
  <r>
    <x v="9"/>
    <x v="0"/>
    <x v="2"/>
    <x v="0"/>
    <n v="4.9000000000000004"/>
    <n v="60482"/>
  </r>
  <r>
    <x v="10"/>
    <x v="0"/>
    <x v="0"/>
    <x v="0"/>
    <n v="12.6"/>
    <n v="309270.8"/>
  </r>
  <r>
    <x v="10"/>
    <x v="0"/>
    <x v="1"/>
    <x v="0"/>
    <n v="6.6"/>
    <n v="162466.70000000001"/>
  </r>
  <r>
    <x v="10"/>
    <x v="0"/>
    <x v="2"/>
    <x v="0"/>
    <n v="6"/>
    <n v="146817.70000000001"/>
  </r>
  <r>
    <x v="11"/>
    <x v="0"/>
    <x v="0"/>
    <x v="0"/>
    <n v="11.1"/>
    <n v="6213.6"/>
  </r>
  <r>
    <x v="11"/>
    <x v="0"/>
    <x v="1"/>
    <x v="0"/>
    <n v="2.8"/>
    <n v="1556.6"/>
  </r>
  <r>
    <x v="11"/>
    <x v="0"/>
    <x v="2"/>
    <x v="0"/>
    <n v="8.3000000000000007"/>
    <n v="4657.1000000000004"/>
  </r>
  <r>
    <x v="12"/>
    <x v="0"/>
    <x v="0"/>
    <x v="0"/>
    <n v="7.9"/>
    <n v="142888.9"/>
  </r>
  <r>
    <x v="12"/>
    <x v="0"/>
    <x v="1"/>
    <x v="0"/>
    <n v="3.9"/>
    <n v="71157.600000000006"/>
  </r>
  <r>
    <x v="12"/>
    <x v="0"/>
    <x v="2"/>
    <x v="0"/>
    <n v="4"/>
    <n v="71735.899999999994"/>
  </r>
  <r>
    <x v="13"/>
    <x v="0"/>
    <x v="0"/>
    <x v="0"/>
    <n v="11.3"/>
    <n v="2637.4"/>
  </r>
  <r>
    <x v="13"/>
    <x v="0"/>
    <x v="1"/>
    <x v="0"/>
    <n v="7.5"/>
    <n v="1752.5"/>
  </r>
  <r>
    <x v="13"/>
    <x v="0"/>
    <x v="2"/>
    <x v="0"/>
    <n v="3.8"/>
    <n v="884.8"/>
  </r>
  <r>
    <x v="14"/>
    <x v="0"/>
    <x v="0"/>
    <x v="0"/>
    <n v="11.8"/>
    <n v="3584.5"/>
  </r>
  <r>
    <x v="14"/>
    <x v="0"/>
    <x v="1"/>
    <x v="0"/>
    <n v="2.6"/>
    <n v="817.8"/>
  </r>
  <r>
    <x v="14"/>
    <x v="0"/>
    <x v="2"/>
    <x v="0"/>
    <n v="9.1999999999999993"/>
    <n v="2767.3"/>
  </r>
  <r>
    <x v="15"/>
    <x v="0"/>
    <x v="0"/>
    <x v="0"/>
    <n v="11.7"/>
    <n v="5872.8"/>
  </r>
  <r>
    <x v="15"/>
    <x v="0"/>
    <x v="1"/>
    <x v="0"/>
    <n v="3.1"/>
    <n v="1544.9"/>
  </r>
  <r>
    <x v="15"/>
    <x v="0"/>
    <x v="2"/>
    <x v="0"/>
    <n v="8.6999999999999993"/>
    <n v="4326.7"/>
  </r>
  <r>
    <x v="16"/>
    <x v="0"/>
    <x v="0"/>
    <x v="0"/>
    <n v="10.6"/>
    <n v="6815.1"/>
  </r>
  <r>
    <x v="16"/>
    <x v="0"/>
    <x v="1"/>
    <x v="0"/>
    <n v="3.9"/>
    <n v="2497.4"/>
  </r>
  <r>
    <x v="16"/>
    <x v="0"/>
    <x v="2"/>
    <x v="0"/>
    <n v="6.7"/>
    <n v="4317.5"/>
  </r>
  <r>
    <x v="17"/>
    <x v="0"/>
    <x v="0"/>
    <x v="0"/>
    <n v="13.6"/>
    <n v="19916.5"/>
  </r>
  <r>
    <x v="17"/>
    <x v="0"/>
    <x v="1"/>
    <x v="0"/>
    <n v="3.2"/>
    <n v="4640.8999999999996"/>
  </r>
  <r>
    <x v="17"/>
    <x v="0"/>
    <x v="2"/>
    <x v="0"/>
    <n v="10.4"/>
    <n v="15276.4"/>
  </r>
  <r>
    <x v="18"/>
    <x v="0"/>
    <x v="0"/>
    <x v="0"/>
    <n v="10"/>
    <n v="1485.9"/>
  </r>
  <r>
    <x v="18"/>
    <x v="0"/>
    <x v="1"/>
    <x v="0"/>
    <n v="5"/>
    <n v="743.8"/>
  </r>
  <r>
    <x v="18"/>
    <x v="0"/>
    <x v="2"/>
    <x v="0"/>
    <n v="5"/>
    <n v="740.8"/>
  </r>
  <r>
    <x v="19"/>
    <x v="0"/>
    <x v="0"/>
    <x v="0"/>
    <n v="10.6"/>
    <n v="91579.199999999997"/>
  </r>
  <r>
    <x v="19"/>
    <x v="0"/>
    <x v="1"/>
    <x v="0"/>
    <n v="5.2"/>
    <n v="45405.7"/>
  </r>
  <r>
    <x v="19"/>
    <x v="0"/>
    <x v="2"/>
    <x v="0"/>
    <n v="5.4"/>
    <n v="46181.9"/>
  </r>
  <r>
    <x v="20"/>
    <x v="0"/>
    <x v="0"/>
    <x v="0"/>
    <n v="11.5"/>
    <n v="46843"/>
  </r>
  <r>
    <x v="20"/>
    <x v="0"/>
    <x v="1"/>
    <x v="0"/>
    <n v="5.8"/>
    <n v="23357.9"/>
  </r>
  <r>
    <x v="20"/>
    <x v="0"/>
    <x v="2"/>
    <x v="0"/>
    <n v="5.8"/>
    <n v="23484.6"/>
  </r>
  <r>
    <x v="21"/>
    <x v="0"/>
    <x v="0"/>
    <x v="0"/>
    <n v="10.1"/>
    <n v="53704.800000000003"/>
  </r>
  <r>
    <x v="21"/>
    <x v="0"/>
    <x v="1"/>
    <x v="0"/>
    <n v="2.1"/>
    <n v="10998"/>
  </r>
  <r>
    <x v="21"/>
    <x v="0"/>
    <x v="2"/>
    <x v="0"/>
    <n v="8"/>
    <n v="42703.6"/>
  </r>
  <r>
    <x v="22"/>
    <x v="0"/>
    <x v="0"/>
    <x v="0"/>
    <n v="9.6999999999999993"/>
    <n v="21393.7"/>
  </r>
  <r>
    <x v="22"/>
    <x v="0"/>
    <x v="1"/>
    <x v="0"/>
    <n v="3.4"/>
    <n v="7690.4"/>
  </r>
  <r>
    <x v="22"/>
    <x v="0"/>
    <x v="2"/>
    <x v="0"/>
    <n v="6.3"/>
    <n v="13732.6"/>
  </r>
  <r>
    <x v="23"/>
    <x v="0"/>
    <x v="0"/>
    <x v="0"/>
    <n v="12.9"/>
    <n v="28843.3"/>
  </r>
  <r>
    <x v="23"/>
    <x v="0"/>
    <x v="1"/>
    <x v="0"/>
    <n v="2.2000000000000002"/>
    <n v="4940.3999999999996"/>
  </r>
  <r>
    <x v="23"/>
    <x v="0"/>
    <x v="2"/>
    <x v="0"/>
    <n v="10.7"/>
    <n v="23902"/>
  </r>
  <r>
    <x v="24"/>
    <x v="0"/>
    <x v="0"/>
    <x v="0"/>
    <n v="8.3000000000000007"/>
    <n v="4099.8"/>
  </r>
  <r>
    <x v="24"/>
    <x v="0"/>
    <x v="1"/>
    <x v="0"/>
    <n v="2.2000000000000002"/>
    <n v="1073.9000000000001"/>
  </r>
  <r>
    <x v="24"/>
    <x v="0"/>
    <x v="2"/>
    <x v="0"/>
    <n v="6.1"/>
    <n v="3026"/>
  </r>
  <r>
    <x v="25"/>
    <x v="0"/>
    <x v="0"/>
    <x v="0"/>
    <n v="8.9"/>
    <n v="8653.2999999999993"/>
  </r>
  <r>
    <x v="25"/>
    <x v="0"/>
    <x v="1"/>
    <x v="0"/>
    <n v="3.5"/>
    <n v="3366.4"/>
  </r>
  <r>
    <x v="25"/>
    <x v="0"/>
    <x v="2"/>
    <x v="0"/>
    <n v="5.4"/>
    <n v="5286.3"/>
  </r>
  <r>
    <x v="26"/>
    <x v="0"/>
    <x v="0"/>
    <x v="0"/>
    <n v="14.5"/>
    <n v="35014.9"/>
  </r>
  <r>
    <x v="26"/>
    <x v="0"/>
    <x v="1"/>
    <x v="0"/>
    <n v="7"/>
    <n v="17066.099999999999"/>
  </r>
  <r>
    <x v="26"/>
    <x v="0"/>
    <x v="2"/>
    <x v="0"/>
    <n v="7.5"/>
    <n v="17952"/>
  </r>
  <r>
    <x v="27"/>
    <x v="0"/>
    <x v="0"/>
    <x v="0"/>
    <n v="11"/>
    <n v="53276"/>
  </r>
  <r>
    <x v="27"/>
    <x v="0"/>
    <x v="1"/>
    <x v="0"/>
    <n v="4.7"/>
    <n v="23212.3"/>
  </r>
  <r>
    <x v="27"/>
    <x v="0"/>
    <x v="2"/>
    <x v="0"/>
    <n v="6.3"/>
    <n v="30045.4"/>
  </r>
  <r>
    <x v="28"/>
    <x v="0"/>
    <x v="0"/>
    <x v="0"/>
    <n v="12.8"/>
    <n v="2586.9"/>
  </r>
  <r>
    <x v="28"/>
    <x v="0"/>
    <x v="1"/>
    <x v="0"/>
    <n v="5.5"/>
    <n v="1110.3"/>
  </r>
  <r>
    <x v="28"/>
    <x v="0"/>
    <x v="2"/>
    <x v="0"/>
    <n v="7.3"/>
    <n v="1477"/>
  </r>
  <r>
    <x v="29"/>
    <x v="0"/>
    <x v="0"/>
    <x v="0"/>
    <n v="16.399999999999999"/>
    <n v="56643.5"/>
  </r>
  <r>
    <x v="29"/>
    <x v="0"/>
    <x v="1"/>
    <x v="0"/>
    <n v="5.5"/>
    <n v="18869.7"/>
  </r>
  <r>
    <x v="29"/>
    <x v="0"/>
    <x v="2"/>
    <x v="0"/>
    <n v="10.9"/>
    <n v="37774.5"/>
  </r>
  <r>
    <x v="30"/>
    <x v="0"/>
    <x v="0"/>
    <x v="0"/>
    <n v="9.1999999999999993"/>
    <n v="61987.8"/>
  </r>
  <r>
    <x v="30"/>
    <x v="0"/>
    <x v="1"/>
    <x v="0"/>
    <n v="4.7"/>
    <n v="31310.5"/>
  </r>
  <r>
    <x v="30"/>
    <x v="0"/>
    <x v="2"/>
    <x v="0"/>
    <n v="4.5999999999999996"/>
    <n v="30677.1"/>
  </r>
  <r>
    <x v="31"/>
    <x v="0"/>
    <x v="0"/>
    <x v="0"/>
    <n v="10.4"/>
    <s v=":"/>
  </r>
  <r>
    <x v="31"/>
    <x v="0"/>
    <x v="1"/>
    <x v="0"/>
    <n v="4"/>
    <s v=":"/>
  </r>
  <r>
    <x v="31"/>
    <x v="0"/>
    <x v="2"/>
    <x v="0"/>
    <n v="6.5"/>
    <s v=":"/>
  </r>
  <r>
    <x v="0"/>
    <x v="0"/>
    <x v="0"/>
    <x v="1"/>
    <n v="11.4"/>
    <n v="1558948.7"/>
  </r>
  <r>
    <x v="0"/>
    <x v="0"/>
    <x v="1"/>
    <x v="1"/>
    <n v="6"/>
    <n v="817467"/>
  </r>
  <r>
    <x v="0"/>
    <x v="0"/>
    <x v="2"/>
    <x v="1"/>
    <n v="5.4"/>
    <n v="741461.3"/>
  </r>
  <r>
    <x v="1"/>
    <x v="0"/>
    <x v="0"/>
    <x v="1"/>
    <n v="11.3"/>
    <n v="53838"/>
  </r>
  <r>
    <x v="1"/>
    <x v="0"/>
    <x v="1"/>
    <x v="1"/>
    <n v="5.7"/>
    <n v="28155.9"/>
  </r>
  <r>
    <x v="1"/>
    <x v="0"/>
    <x v="2"/>
    <x v="1"/>
    <n v="5.6"/>
    <n v="25677.4"/>
  </r>
  <r>
    <x v="2"/>
    <x v="0"/>
    <x v="0"/>
    <x v="1"/>
    <n v="7.6"/>
    <n v="4774.5"/>
  </r>
  <r>
    <x v="2"/>
    <x v="0"/>
    <x v="1"/>
    <x v="1"/>
    <n v="2.8"/>
    <n v="1753.9"/>
  </r>
  <r>
    <x v="2"/>
    <x v="0"/>
    <x v="2"/>
    <x v="1"/>
    <n v="4.8"/>
    <n v="3020.9"/>
  </r>
  <r>
    <x v="3"/>
    <x v="0"/>
    <x v="0"/>
    <x v="1"/>
    <n v="12.7"/>
    <n v="27196.400000000001"/>
  </r>
  <r>
    <x v="3"/>
    <x v="0"/>
    <x v="1"/>
    <x v="1"/>
    <n v="6.3"/>
    <n v="13484.3"/>
  </r>
  <r>
    <x v="3"/>
    <x v="0"/>
    <x v="2"/>
    <x v="1"/>
    <n v="6.3"/>
    <n v="13706.6"/>
  </r>
  <r>
    <x v="4"/>
    <x v="0"/>
    <x v="0"/>
    <x v="1"/>
    <n v="11.3"/>
    <n v="37506.699999999997"/>
  </r>
  <r>
    <x v="4"/>
    <x v="0"/>
    <x v="1"/>
    <x v="1"/>
    <n v="5.8"/>
    <n v="19315.8"/>
  </r>
  <r>
    <x v="4"/>
    <x v="0"/>
    <x v="2"/>
    <x v="1"/>
    <n v="5.5"/>
    <n v="18151.2"/>
  </r>
  <r>
    <x v="5"/>
    <x v="0"/>
    <x v="0"/>
    <x v="1"/>
    <n v="11.3"/>
    <n v="358506.6"/>
  </r>
  <r>
    <x v="5"/>
    <x v="0"/>
    <x v="1"/>
    <x v="1"/>
    <n v="7"/>
    <n v="221121.3"/>
  </r>
  <r>
    <x v="5"/>
    <x v="0"/>
    <x v="2"/>
    <x v="1"/>
    <n v="4.3"/>
    <n v="137401.79999999999"/>
  </r>
  <r>
    <x v="6"/>
    <x v="0"/>
    <x v="0"/>
    <x v="1"/>
    <n v="14.3"/>
    <n v="4248.5"/>
  </r>
  <r>
    <x v="6"/>
    <x v="0"/>
    <x v="1"/>
    <x v="1"/>
    <n v="5"/>
    <n v="1490.2"/>
  </r>
  <r>
    <x v="6"/>
    <x v="0"/>
    <x v="2"/>
    <x v="1"/>
    <n v="9.3000000000000007"/>
    <n v="2759"/>
  </r>
  <r>
    <x v="7"/>
    <x v="0"/>
    <x v="0"/>
    <x v="1"/>
    <n v="6"/>
    <n v="24693.599999999999"/>
  </r>
  <r>
    <x v="7"/>
    <x v="0"/>
    <x v="1"/>
    <x v="1"/>
    <n v="2.8"/>
    <n v="11200.8"/>
  </r>
  <r>
    <x v="7"/>
    <x v="0"/>
    <x v="2"/>
    <x v="1"/>
    <n v="3.2"/>
    <n v="13517.8"/>
  </r>
  <r>
    <x v="8"/>
    <x v="0"/>
    <x v="0"/>
    <x v="1"/>
    <n v="5.2"/>
    <n v="9975.7999999999993"/>
  </r>
  <r>
    <x v="8"/>
    <x v="0"/>
    <x v="1"/>
    <x v="1"/>
    <n v="2"/>
    <n v="3716.3"/>
  </r>
  <r>
    <x v="8"/>
    <x v="0"/>
    <x v="2"/>
    <x v="1"/>
    <n v="3.3"/>
    <n v="6260.2"/>
  </r>
  <r>
    <x v="9"/>
    <x v="0"/>
    <x v="0"/>
    <x v="1"/>
    <n v="10.7"/>
    <n v="123758.2"/>
  </r>
  <r>
    <x v="9"/>
    <x v="0"/>
    <x v="1"/>
    <x v="1"/>
    <n v="6.1"/>
    <n v="71123"/>
  </r>
  <r>
    <x v="9"/>
    <x v="0"/>
    <x v="2"/>
    <x v="1"/>
    <n v="4.5999999999999996"/>
    <n v="52685"/>
  </r>
  <r>
    <x v="10"/>
    <x v="0"/>
    <x v="0"/>
    <x v="1"/>
    <n v="13.3"/>
    <n v="314193.59999999998"/>
  </r>
  <r>
    <x v="10"/>
    <x v="0"/>
    <x v="1"/>
    <x v="1"/>
    <n v="7"/>
    <n v="164431.70000000001"/>
  </r>
  <r>
    <x v="10"/>
    <x v="0"/>
    <x v="2"/>
    <x v="1"/>
    <n v="6.3"/>
    <n v="149802.4"/>
  </r>
  <r>
    <x v="11"/>
    <x v="0"/>
    <x v="0"/>
    <x v="1"/>
    <n v="11"/>
    <n v="6567.9"/>
  </r>
  <r>
    <x v="11"/>
    <x v="0"/>
    <x v="1"/>
    <x v="1"/>
    <n v="3.6"/>
    <n v="2157.6999999999998"/>
  </r>
  <r>
    <x v="11"/>
    <x v="0"/>
    <x v="2"/>
    <x v="1"/>
    <n v="7.4"/>
    <n v="4410.2"/>
  </r>
  <r>
    <x v="12"/>
    <x v="0"/>
    <x v="0"/>
    <x v="1"/>
    <n v="11"/>
    <n v="193788.7"/>
  </r>
  <r>
    <x v="12"/>
    <x v="0"/>
    <x v="1"/>
    <x v="1"/>
    <n v="6.5"/>
    <n v="115127"/>
  </r>
  <r>
    <x v="12"/>
    <x v="0"/>
    <x v="2"/>
    <x v="1"/>
    <n v="4.5999999999999996"/>
    <n v="78744.3"/>
  </r>
  <r>
    <x v="13"/>
    <x v="0"/>
    <x v="0"/>
    <x v="1"/>
    <n v="12.5"/>
    <n v="3214.7"/>
  </r>
  <r>
    <x v="13"/>
    <x v="0"/>
    <x v="1"/>
    <x v="1"/>
    <n v="8.5"/>
    <n v="2214.1999999999998"/>
  </r>
  <r>
    <x v="13"/>
    <x v="0"/>
    <x v="2"/>
    <x v="1"/>
    <n v="4"/>
    <n v="1002.5"/>
  </r>
  <r>
    <x v="14"/>
    <x v="0"/>
    <x v="0"/>
    <x v="1"/>
    <n v="11.4"/>
    <n v="3287.9"/>
  </r>
  <r>
    <x v="14"/>
    <x v="0"/>
    <x v="1"/>
    <x v="1"/>
    <n v="2.6"/>
    <n v="798.1"/>
  </r>
  <r>
    <x v="14"/>
    <x v="0"/>
    <x v="2"/>
    <x v="1"/>
    <n v="8.8000000000000007"/>
    <n v="2488.8000000000002"/>
  </r>
  <r>
    <x v="15"/>
    <x v="0"/>
    <x v="0"/>
    <x v="1"/>
    <n v="12.3"/>
    <n v="6567.7"/>
  </r>
  <r>
    <x v="15"/>
    <x v="0"/>
    <x v="1"/>
    <x v="1"/>
    <n v="3.8"/>
    <n v="2030.1"/>
  </r>
  <r>
    <x v="15"/>
    <x v="0"/>
    <x v="2"/>
    <x v="1"/>
    <n v="8.5"/>
    <n v="4538.3"/>
  </r>
  <r>
    <x v="16"/>
    <x v="0"/>
    <x v="0"/>
    <x v="1"/>
    <n v="11.4"/>
    <n v="7156.8"/>
  </r>
  <r>
    <x v="16"/>
    <x v="0"/>
    <x v="1"/>
    <x v="1"/>
    <n v="3.7"/>
    <n v="2303.3000000000002"/>
  </r>
  <r>
    <x v="16"/>
    <x v="0"/>
    <x v="2"/>
    <x v="1"/>
    <n v="7.7"/>
    <n v="4852.6000000000004"/>
  </r>
  <r>
    <x v="17"/>
    <x v="0"/>
    <x v="0"/>
    <x v="1"/>
    <n v="14.7"/>
    <n v="19356.8"/>
  </r>
  <r>
    <x v="17"/>
    <x v="0"/>
    <x v="1"/>
    <x v="1"/>
    <n v="4.7"/>
    <n v="6193.9"/>
  </r>
  <r>
    <x v="17"/>
    <x v="0"/>
    <x v="2"/>
    <x v="1"/>
    <n v="10"/>
    <n v="13162.7"/>
  </r>
  <r>
    <x v="18"/>
    <x v="0"/>
    <x v="0"/>
    <x v="1"/>
    <n v="8.1"/>
    <n v="1243"/>
  </r>
  <r>
    <x v="18"/>
    <x v="0"/>
    <x v="1"/>
    <x v="1"/>
    <n v="4.0999999999999996"/>
    <n v="629.70000000000005"/>
  </r>
  <r>
    <x v="18"/>
    <x v="0"/>
    <x v="2"/>
    <x v="1"/>
    <n v="4"/>
    <n v="614.29999999999995"/>
  </r>
  <r>
    <x v="19"/>
    <x v="0"/>
    <x v="0"/>
    <x v="1"/>
    <n v="10.8"/>
    <n v="96159.9"/>
  </r>
  <r>
    <x v="19"/>
    <x v="0"/>
    <x v="1"/>
    <x v="1"/>
    <n v="5.5"/>
    <n v="48406.5"/>
  </r>
  <r>
    <x v="19"/>
    <x v="0"/>
    <x v="2"/>
    <x v="1"/>
    <n v="5.3"/>
    <n v="47757.4"/>
  </r>
  <r>
    <x v="20"/>
    <x v="0"/>
    <x v="0"/>
    <x v="1"/>
    <n v="12.3"/>
    <n v="46429.3"/>
  </r>
  <r>
    <x v="20"/>
    <x v="0"/>
    <x v="1"/>
    <x v="1"/>
    <n v="6.4"/>
    <n v="24064.400000000001"/>
  </r>
  <r>
    <x v="20"/>
    <x v="0"/>
    <x v="2"/>
    <x v="1"/>
    <n v="5.9"/>
    <n v="22357.8"/>
  </r>
  <r>
    <x v="21"/>
    <x v="0"/>
    <x v="0"/>
    <x v="1"/>
    <n v="9"/>
    <n v="54342.5"/>
  </r>
  <r>
    <x v="21"/>
    <x v="0"/>
    <x v="1"/>
    <x v="1"/>
    <n v="2.2000000000000002"/>
    <n v="13024.1"/>
  </r>
  <r>
    <x v="21"/>
    <x v="0"/>
    <x v="2"/>
    <x v="1"/>
    <n v="6.8"/>
    <n v="41316.5"/>
  </r>
  <r>
    <x v="22"/>
    <x v="0"/>
    <x v="0"/>
    <x v="1"/>
    <n v="11.3"/>
    <n v="23102.9"/>
  </r>
  <r>
    <x v="22"/>
    <x v="0"/>
    <x v="1"/>
    <x v="1"/>
    <n v="4.0999999999999996"/>
    <n v="8442.7999999999993"/>
  </r>
  <r>
    <x v="22"/>
    <x v="0"/>
    <x v="2"/>
    <x v="1"/>
    <n v="7.2"/>
    <n v="14666.9"/>
  </r>
  <r>
    <x v="23"/>
    <x v="0"/>
    <x v="0"/>
    <x v="1"/>
    <n v="16.399999999999999"/>
    <n v="35642.400000000001"/>
  </r>
  <r>
    <x v="23"/>
    <x v="0"/>
    <x v="1"/>
    <x v="1"/>
    <n v="3.2"/>
    <n v="6954.6"/>
  </r>
  <r>
    <x v="23"/>
    <x v="0"/>
    <x v="2"/>
    <x v="1"/>
    <n v="13.2"/>
    <n v="28691.5"/>
  </r>
  <r>
    <x v="24"/>
    <x v="0"/>
    <x v="0"/>
    <x v="1"/>
    <n v="9.8000000000000007"/>
    <n v="4373.3999999999996"/>
  </r>
  <r>
    <x v="24"/>
    <x v="0"/>
    <x v="1"/>
    <x v="1"/>
    <n v="2.8"/>
    <n v="1266.3"/>
  </r>
  <r>
    <x v="24"/>
    <x v="0"/>
    <x v="2"/>
    <x v="1"/>
    <n v="7.1"/>
    <n v="3107.9"/>
  </r>
  <r>
    <x v="25"/>
    <x v="0"/>
    <x v="0"/>
    <x v="1"/>
    <n v="10.8"/>
    <n v="10015.5"/>
  </r>
  <r>
    <x v="25"/>
    <x v="0"/>
    <x v="1"/>
    <x v="1"/>
    <n v="4.8"/>
    <n v="4450.6000000000004"/>
  </r>
  <r>
    <x v="25"/>
    <x v="0"/>
    <x v="2"/>
    <x v="1"/>
    <n v="6"/>
    <n v="5564.9"/>
  </r>
  <r>
    <x v="26"/>
    <x v="0"/>
    <x v="0"/>
    <x v="1"/>
    <n v="14.5"/>
    <n v="34775.4"/>
  </r>
  <r>
    <x v="26"/>
    <x v="0"/>
    <x v="1"/>
    <x v="1"/>
    <n v="7.2"/>
    <n v="17319.900000000001"/>
  </r>
  <r>
    <x v="26"/>
    <x v="0"/>
    <x v="2"/>
    <x v="1"/>
    <n v="7.3"/>
    <n v="17458.8"/>
  </r>
  <r>
    <x v="27"/>
    <x v="0"/>
    <x v="0"/>
    <x v="1"/>
    <n v="11.4"/>
    <n v="54527.4"/>
  </r>
  <r>
    <x v="27"/>
    <x v="0"/>
    <x v="1"/>
    <x v="1"/>
    <n v="5.2"/>
    <n v="26642.9"/>
  </r>
  <r>
    <x v="27"/>
    <x v="0"/>
    <x v="2"/>
    <x v="1"/>
    <n v="6.2"/>
    <n v="27896.400000000001"/>
  </r>
  <r>
    <x v="28"/>
    <x v="0"/>
    <x v="0"/>
    <x v="1"/>
    <n v="12.8"/>
    <n v="2795.3"/>
  </r>
  <r>
    <x v="28"/>
    <x v="0"/>
    <x v="1"/>
    <x v="1"/>
    <n v="4.8"/>
    <n v="1025.5"/>
  </r>
  <r>
    <x v="28"/>
    <x v="0"/>
    <x v="2"/>
    <x v="1"/>
    <n v="8"/>
    <n v="1774"/>
  </r>
  <r>
    <x v="29"/>
    <x v="0"/>
    <x v="0"/>
    <x v="1"/>
    <n v="12"/>
    <n v="56503.4"/>
  </r>
  <r>
    <x v="29"/>
    <x v="0"/>
    <x v="1"/>
    <x v="1"/>
    <n v="4.0999999999999996"/>
    <n v="18956.900000000001"/>
  </r>
  <r>
    <x v="29"/>
    <x v="0"/>
    <x v="2"/>
    <x v="1"/>
    <n v="7.9"/>
    <n v="37568"/>
  </r>
  <r>
    <x v="30"/>
    <x v="0"/>
    <x v="0"/>
    <x v="1"/>
    <n v="8.3000000000000007"/>
    <n v="55379.8"/>
  </r>
  <r>
    <x v="30"/>
    <x v="0"/>
    <x v="1"/>
    <x v="1"/>
    <n v="4.4000000000000004"/>
    <n v="28943.1"/>
  </r>
  <r>
    <x v="30"/>
    <x v="0"/>
    <x v="2"/>
    <x v="1"/>
    <n v="3.9"/>
    <n v="26435.9"/>
  </r>
  <r>
    <x v="31"/>
    <x v="0"/>
    <x v="0"/>
    <x v="1"/>
    <s v=":"/>
    <s v=":"/>
  </r>
  <r>
    <x v="31"/>
    <x v="0"/>
    <x v="1"/>
    <x v="1"/>
    <s v=":"/>
    <s v=":"/>
  </r>
  <r>
    <x v="31"/>
    <x v="0"/>
    <x v="2"/>
    <x v="1"/>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D13129-ACD6-724B-AF5F-E6E0608A9FA4}" name="PivotTable14"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I2:P18" firstHeaderRow="1" firstDataRow="2" firstDataCol="2"/>
  <pivotFields count="6">
    <pivotField axis="axisRow" compact="0" outline="0" subtotalTop="0" showAll="0">
      <items count="33">
        <item x="20"/>
        <item x="1"/>
        <item h="1" x="2"/>
        <item h="1" x="11"/>
        <item h="1" x="13"/>
        <item h="1" x="3"/>
        <item x="4"/>
        <item h="1" x="6"/>
        <item x="26"/>
        <item x="10"/>
        <item x="5"/>
        <item x="8"/>
        <item h="1" x="17"/>
        <item h="1" x="28"/>
        <item x="7"/>
        <item x="12"/>
        <item h="1" x="14"/>
        <item h="1" x="15"/>
        <item x="16"/>
        <item h="1" x="18"/>
        <item x="19"/>
        <item h="1" x="29"/>
        <item h="1" x="21"/>
        <item x="22"/>
        <item h="1" x="23"/>
        <item h="1" x="25"/>
        <item h="1" x="24"/>
        <item x="9"/>
        <item x="27"/>
        <item h="1" x="30"/>
        <item x="31"/>
        <item x="0"/>
        <item t="default"/>
      </items>
    </pivotField>
    <pivotField axis="axisCol" compact="0" outline="0" subtotalTop="0" showAll="0">
      <items count="7">
        <item x="0"/>
        <item x="1"/>
        <item x="5"/>
        <item x="2"/>
        <item x="3"/>
        <item x="4"/>
        <item t="default"/>
      </items>
    </pivotField>
    <pivotField compact="0" outline="0" subtotalTop="0" showAll="0"/>
    <pivotField compact="0" outline="0" subtotalTop="0" showAll="0"/>
    <pivotField dataField="1" compact="0" outline="0" subtotalTop="0" showAll="0"/>
    <pivotField name="Region" axis="axisRow" compact="0" outline="0" subtotalTop="0" showAll="0">
      <items count="18">
        <item n="EU15 less UK" x="16"/>
        <item h="1" x="1"/>
        <item h="1" x="3"/>
        <item h="1" x="4"/>
        <item h="1" x="2"/>
        <item h="1" x="7"/>
        <item h="1" x="5"/>
        <item h="1" x="6"/>
        <item h="1" x="8"/>
        <item h="1" x="13"/>
        <item h="1" x="9"/>
        <item h="1" x="10"/>
        <item h="1" x="12"/>
        <item h="1" x="11"/>
        <item h="1" x="14"/>
        <item h="1" x="15"/>
        <item h="1" x="0"/>
        <item t="default"/>
      </items>
    </pivotField>
  </pivotFields>
  <rowFields count="2">
    <field x="5"/>
    <field x="0"/>
  </rowFields>
  <rowItems count="15">
    <i>
      <x/>
      <x/>
    </i>
    <i r="1">
      <x v="1"/>
    </i>
    <i r="1">
      <x v="6"/>
    </i>
    <i r="1">
      <x v="8"/>
    </i>
    <i r="1">
      <x v="9"/>
    </i>
    <i r="1">
      <x v="10"/>
    </i>
    <i r="1">
      <x v="11"/>
    </i>
    <i r="1">
      <x v="14"/>
    </i>
    <i r="1">
      <x v="15"/>
    </i>
    <i r="1">
      <x v="18"/>
    </i>
    <i r="1">
      <x v="20"/>
    </i>
    <i r="1">
      <x v="23"/>
    </i>
    <i r="1">
      <x v="27"/>
    </i>
    <i r="1">
      <x v="28"/>
    </i>
    <i t="default">
      <x/>
    </i>
  </rowItems>
  <colFields count="1">
    <field x="1"/>
  </colFields>
  <colItems count="6">
    <i>
      <x/>
    </i>
    <i>
      <x v="1"/>
    </i>
    <i>
      <x v="2"/>
    </i>
    <i>
      <x v="3"/>
    </i>
    <i>
      <x v="4"/>
    </i>
    <i>
      <x v="5"/>
    </i>
  </colItems>
  <dataFields count="1">
    <dataField name=" 2022" fld="4" subtotal="average" baseField="0" baseItem="0" numFmtId="4"/>
  </dataFields>
  <formats count="2">
    <format dxfId="25">
      <pivotArea type="all" dataOnly="0" outline="0" fieldPosition="0"/>
    </format>
    <format dxfId="2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72D0AE-AD3E-9A41-84D2-5D13045EEB63}" name="PivotTable15"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J2:N20" firstHeaderRow="1" firstDataRow="4" firstDataCol="2"/>
  <pivotFields count="7">
    <pivotField axis="axisRow" compact="0" outline="0" subtotalTop="0" showAll="0">
      <items count="33">
        <item x="20"/>
        <item x="1"/>
        <item h="1" x="2"/>
        <item h="1" x="11"/>
        <item h="1" x="13"/>
        <item h="1" x="3"/>
        <item x="4"/>
        <item h="1" x="6"/>
        <item x="26"/>
        <item x="10"/>
        <item x="5"/>
        <item x="8"/>
        <item h="1" x="17"/>
        <item h="1" x="28"/>
        <item x="7"/>
        <item x="12"/>
        <item h="1" x="14"/>
        <item h="1" x="15"/>
        <item x="16"/>
        <item h="1" x="18"/>
        <item x="19"/>
        <item h="1" x="29"/>
        <item h="1" x="21"/>
        <item x="22"/>
        <item h="1" x="23"/>
        <item h="1" x="25"/>
        <item h="1" x="24"/>
        <item x="9"/>
        <item x="27"/>
        <item h="1" x="30"/>
        <item x="31"/>
        <item h="1" x="0"/>
        <item t="default"/>
      </items>
    </pivotField>
    <pivotField axis="axisCol" compact="0" outline="0" subtotalTop="0" showAll="0" defaultSubtotal="0">
      <items count="1">
        <item x="0"/>
      </items>
    </pivotField>
    <pivotField axis="axisCol" compact="0" outline="0" subtotalTop="0" showAll="0">
      <items count="4">
        <item x="1"/>
        <item x="2"/>
        <item x="0"/>
        <item t="default"/>
      </items>
    </pivotField>
    <pivotField axis="axisCol" compact="0" outline="0" subtotalTop="0" showAll="0" defaultSubtotal="0">
      <items count="2">
        <item h="1" x="0"/>
        <item x="1"/>
      </items>
    </pivotField>
    <pivotField dataField="1" compact="0" outline="0" subtotalTop="0" showAll="0"/>
    <pivotField compact="0" outline="0" subtotalTop="0" showAll="0"/>
    <pivotField name="Region" axis="axisRow" compact="0" outline="0" subtotalTop="0" showAll="0">
      <items count="16">
        <item n="EU15 less UK" x="14"/>
        <item h="1" x="1"/>
        <item h="1" x="4"/>
        <item h="1" x="5"/>
        <item h="1" x="2"/>
        <item h="1" x="3"/>
        <item h="1" x="8"/>
        <item h="1" x="6"/>
        <item h="1" x="7"/>
        <item h="1" x="9"/>
        <item h="1" x="10"/>
        <item h="1" x="11"/>
        <item h="1" x="12"/>
        <item h="1" x="13"/>
        <item x="0"/>
        <item t="default"/>
      </items>
    </pivotField>
  </pivotFields>
  <rowFields count="2">
    <field x="6"/>
    <field x="0"/>
  </rowFields>
  <rowItems count="15">
    <i>
      <x/>
      <x/>
    </i>
    <i r="1">
      <x v="1"/>
    </i>
    <i r="1">
      <x v="6"/>
    </i>
    <i r="1">
      <x v="8"/>
    </i>
    <i r="1">
      <x v="9"/>
    </i>
    <i r="1">
      <x v="10"/>
    </i>
    <i r="1">
      <x v="11"/>
    </i>
    <i r="1">
      <x v="14"/>
    </i>
    <i r="1">
      <x v="15"/>
    </i>
    <i r="1">
      <x v="18"/>
    </i>
    <i r="1">
      <x v="20"/>
    </i>
    <i r="1">
      <x v="23"/>
    </i>
    <i r="1">
      <x v="27"/>
    </i>
    <i r="1">
      <x v="28"/>
    </i>
    <i t="default">
      <x/>
    </i>
  </rowItems>
  <colFields count="3">
    <field x="3"/>
    <field x="1"/>
    <field x="2"/>
  </colFields>
  <colItems count="3">
    <i>
      <x v="1"/>
      <x/>
      <x/>
    </i>
    <i r="2">
      <x v="1"/>
    </i>
    <i r="2">
      <x v="2"/>
    </i>
  </colItems>
  <dataFields count="1">
    <dataField name="Average of Percentage of gross domestic product (GDP)" fld="4" subtotal="average" baseField="0" baseItem="0" numFmtId="4"/>
  </dataFields>
  <formats count="2">
    <format dxfId="12">
      <pivotArea type="all" dataOnly="0" outline="0" fieldPosition="0"/>
    </format>
    <format dxfId="1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1D18FC-9127-F240-9B08-9FF6B53A09B3}" name="Table3" displayName="Table3" ref="A1:D28" totalsRowShown="0" dataDxfId="31" headerRowBorderDxfId="32" tableBorderDxfId="30">
  <autoFilter ref="A1:D28" xr:uid="{BD1D18FC-9127-F240-9B08-9FF6B53A09B3}">
    <filterColumn colId="1">
      <filters>
        <filter val="Austria"/>
        <filter val="Belgium"/>
        <filter val="Denmark"/>
        <filter val="Finland"/>
        <filter val="France"/>
        <filter val="Germany"/>
        <filter val="Greece"/>
        <filter val="Ireland"/>
        <filter val="Italy"/>
        <filter val="Luxembourg"/>
        <filter val="Netherlands"/>
        <filter val="Portugal"/>
        <filter val="Spain"/>
        <filter val="Sweden"/>
        <filter val="United Kingdom"/>
        <filter val="United States"/>
      </filters>
    </filterColumn>
  </autoFilter>
  <sortState xmlns:xlrd2="http://schemas.microsoft.com/office/spreadsheetml/2017/richdata2" ref="A2:D28">
    <sortCondition descending="1" ref="D1:D28"/>
  </sortState>
  <tableColumns count="4">
    <tableColumn id="1" xr3:uid="{A013C05F-3925-414C-A6C6-BB3A22D25E0A}" name="Year" dataDxfId="29"/>
    <tableColumn id="2" xr3:uid="{48EC2FB5-7A63-4040-B948-AC378B5CADE0}" name="Country Name" dataDxfId="28"/>
    <tableColumn id="3" xr3:uid="{B6AF6D47-1D02-6442-8F73-3F7B8DFFCDBF}" name="Country Code" dataDxfId="27"/>
    <tableColumn id="4" xr3:uid="{E3B265F8-2E86-2F43-80B4-4D417F02665B}" name="Housing expenditure (% of gross adjusted disposable income)"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37B653-66D7-4F49-BBF8-BC6293903A12}" name="Table1" displayName="Table1" ref="A1:F193" totalsRowShown="0" headerRowDxfId="23" dataDxfId="21" headerRowBorderDxfId="22" tableBorderDxfId="20" totalsRowBorderDxfId="19">
  <autoFilter ref="A1:F193" xr:uid="{7837B653-66D7-4F49-BBF8-BC6293903A12}"/>
  <tableColumns count="6">
    <tableColumn id="1" xr3:uid="{5E757A23-E705-6C40-9CA5-69818A4D1F6F}" name="Country" dataDxfId="18" dataCellStyle="Normal 3"/>
    <tableColumn id="6" xr3:uid="{B1A0DF4B-00AC-2240-85B6-C439D636E7AC}" name="Series" dataDxfId="17" dataCellStyle="Normal 3"/>
    <tableColumn id="2" xr3:uid="{2F14062F-0CC3-FE48-9333-E9CFFC66566C}" name="Purpose" dataDxfId="16" dataCellStyle="Normal 3"/>
    <tableColumn id="5" xr3:uid="{5372344A-B180-4649-8048-EF01577BFA80}" name="Unit of measure" dataDxfId="15" dataCellStyle="Normal 3"/>
    <tableColumn id="3" xr3:uid="{FC05A52C-81BB-E442-AAAB-127CF31BB88C}" name="2019" dataDxfId="14" dataCellStyle="Normal 3"/>
    <tableColumn id="4" xr3:uid="{67846170-FFE5-3543-A46B-296582F0DE62}" name="2022" dataDxfId="13" dataCellStyle="Normal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E93673-5EAA-124D-8D4A-B24AD369DA16}" name="Table2" displayName="Table2" ref="A1:F193" totalsRowShown="0" headerRowDxfId="10" dataDxfId="8" headerRowBorderDxfId="9" tableBorderDxfId="7" totalsRowBorderDxfId="6">
  <autoFilter ref="A1:F193" xr:uid="{CBA898BA-1895-0142-91EF-FF045A452208}"/>
  <tableColumns count="6">
    <tableColumn id="1" xr3:uid="{462C5AD7-125E-6548-8EF8-D2DD0BE5CA3C}" name="Country" dataDxfId="5"/>
    <tableColumn id="2" xr3:uid="{F21F2B46-1A3F-2742-8B98-0652A3AC6397}" name="Series" dataDxfId="4"/>
    <tableColumn id="3" xr3:uid="{CE352FAC-4733-4C4D-9628-331DDBEAD382}" name="Asset" dataDxfId="3"/>
    <tableColumn id="4" xr3:uid="{C878C122-AB80-4D40-AE95-B69B4353EA74}" name="Year" dataDxfId="2"/>
    <tableColumn id="5" xr3:uid="{8A5F4C26-E0FA-F74A-9A97-1E4FD294912D}" name="Percentage of gross domestic product (GDP)" dataDxfId="1"/>
    <tableColumn id="6" xr3:uid="{DD621744-A268-5445-8D93-77888A9F58FF}" name="Chain linked volumes (2020), million eur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2A461-D6ED-AA41-A300-4837C11F42A5}">
  <dimension ref="A1"/>
  <sheetViews>
    <sheetView showGridLines="0" workbookViewId="0">
      <selection activeCell="C31" sqref="C31"/>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6CE2-346C-E14E-ADD7-0A7E2DE1B057}">
  <dimension ref="A1:D6"/>
  <sheetViews>
    <sheetView showGridLines="0" tabSelected="1" workbookViewId="0">
      <selection activeCell="D3" sqref="D3"/>
    </sheetView>
  </sheetViews>
  <sheetFormatPr baseColWidth="10" defaultRowHeight="16" x14ac:dyDescent="0.2"/>
  <cols>
    <col min="1" max="1" width="24" style="91" bestFit="1" customWidth="1"/>
    <col min="2" max="2" width="33.6640625" style="91" customWidth="1"/>
    <col min="3" max="3" width="42.6640625" style="91" customWidth="1"/>
    <col min="4" max="4" width="18.33203125" style="91" customWidth="1"/>
    <col min="5" max="16384" width="10.83203125" style="91"/>
  </cols>
  <sheetData>
    <row r="1" spans="1:4" x14ac:dyDescent="0.2">
      <c r="A1" s="90" t="s">
        <v>16</v>
      </c>
      <c r="B1" s="90" t="s">
        <v>17</v>
      </c>
      <c r="C1" s="90" t="s">
        <v>18</v>
      </c>
      <c r="D1" s="90" t="s">
        <v>19</v>
      </c>
    </row>
    <row r="2" spans="1:4" x14ac:dyDescent="0.2">
      <c r="A2" s="92" t="s">
        <v>20</v>
      </c>
      <c r="B2" s="93" t="s">
        <v>21</v>
      </c>
      <c r="C2" s="93" t="s">
        <v>22</v>
      </c>
      <c r="D2" s="93" t="s">
        <v>23</v>
      </c>
    </row>
    <row r="3" spans="1:4" x14ac:dyDescent="0.2">
      <c r="A3" s="94" t="s">
        <v>25</v>
      </c>
      <c r="B3" s="94" t="s">
        <v>24</v>
      </c>
      <c r="C3" s="94" t="s">
        <v>207</v>
      </c>
      <c r="D3" s="94" t="s">
        <v>26</v>
      </c>
    </row>
    <row r="6" spans="1:4" x14ac:dyDescent="0.2">
      <c r="A6" s="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55DE3-F752-7A44-A3D4-500DE7E8D901}">
  <sheetPr>
    <tabColor theme="4"/>
  </sheetPr>
  <dimension ref="A1:D28"/>
  <sheetViews>
    <sheetView showGridLines="0" workbookViewId="0">
      <selection activeCell="D32" sqref="D32"/>
    </sheetView>
  </sheetViews>
  <sheetFormatPr baseColWidth="10" defaultRowHeight="16" x14ac:dyDescent="0.2"/>
  <cols>
    <col min="1" max="1" width="7.1640625" customWidth="1"/>
    <col min="2" max="2" width="15.33203125" customWidth="1"/>
    <col min="3" max="3" width="14.33203125" customWidth="1"/>
    <col min="4" max="4" width="54" customWidth="1"/>
  </cols>
  <sheetData>
    <row r="1" spans="1:4" x14ac:dyDescent="0.2">
      <c r="A1" s="96" t="s">
        <v>27</v>
      </c>
      <c r="B1" s="96" t="s">
        <v>28</v>
      </c>
      <c r="C1" s="96" t="s">
        <v>29</v>
      </c>
      <c r="D1" s="97" t="s">
        <v>84</v>
      </c>
    </row>
    <row r="2" spans="1:4" hidden="1" x14ac:dyDescent="0.2">
      <c r="A2" s="89">
        <v>2021</v>
      </c>
      <c r="B2" s="89" t="s">
        <v>70</v>
      </c>
      <c r="C2" s="89" t="s">
        <v>71</v>
      </c>
      <c r="D2" s="100">
        <v>27.4</v>
      </c>
    </row>
    <row r="3" spans="1:4" hidden="1" x14ac:dyDescent="0.2">
      <c r="A3" s="89">
        <v>2021</v>
      </c>
      <c r="B3" s="89" t="s">
        <v>34</v>
      </c>
      <c r="C3" s="89" t="s">
        <v>35</v>
      </c>
      <c r="D3" s="100">
        <v>23.4</v>
      </c>
    </row>
    <row r="4" spans="1:4" x14ac:dyDescent="0.2">
      <c r="A4" s="89">
        <v>2021</v>
      </c>
      <c r="B4" s="89" t="s">
        <v>36</v>
      </c>
      <c r="C4" s="89" t="s">
        <v>37</v>
      </c>
      <c r="D4" s="100">
        <v>23.3</v>
      </c>
    </row>
    <row r="5" spans="1:4" x14ac:dyDescent="0.2">
      <c r="A5" s="89">
        <v>2021</v>
      </c>
      <c r="B5" s="89" t="s">
        <v>80</v>
      </c>
      <c r="C5" s="89" t="s">
        <v>81</v>
      </c>
      <c r="D5" s="100">
        <v>23.2</v>
      </c>
    </row>
    <row r="6" spans="1:4" x14ac:dyDescent="0.2">
      <c r="A6" s="89">
        <v>2021</v>
      </c>
      <c r="B6" s="89" t="s">
        <v>40</v>
      </c>
      <c r="C6" s="89" t="s">
        <v>41</v>
      </c>
      <c r="D6" s="100">
        <v>23.1</v>
      </c>
    </row>
    <row r="7" spans="1:4" x14ac:dyDescent="0.2">
      <c r="A7" s="89">
        <v>2021</v>
      </c>
      <c r="B7" s="89" t="s">
        <v>54</v>
      </c>
      <c r="C7" s="89" t="s">
        <v>55</v>
      </c>
      <c r="D7" s="100">
        <v>22.5</v>
      </c>
    </row>
    <row r="8" spans="1:4" x14ac:dyDescent="0.2">
      <c r="A8" s="89">
        <v>2021</v>
      </c>
      <c r="B8" s="89" t="s">
        <v>46</v>
      </c>
      <c r="C8" s="89" t="s">
        <v>47</v>
      </c>
      <c r="D8" s="100">
        <v>21.8</v>
      </c>
    </row>
    <row r="9" spans="1:4" x14ac:dyDescent="0.2">
      <c r="A9" s="89">
        <v>2021</v>
      </c>
      <c r="B9" s="89" t="s">
        <v>74</v>
      </c>
      <c r="C9" s="89" t="s">
        <v>75</v>
      </c>
      <c r="D9" s="100">
        <v>21.7</v>
      </c>
    </row>
    <row r="10" spans="1:4" hidden="1" x14ac:dyDescent="0.2">
      <c r="A10" s="89">
        <v>2021</v>
      </c>
      <c r="B10" s="89" t="s">
        <v>78</v>
      </c>
      <c r="C10" s="89" t="s">
        <v>79</v>
      </c>
      <c r="D10" s="100">
        <v>21.4</v>
      </c>
    </row>
    <row r="11" spans="1:4" hidden="1" x14ac:dyDescent="0.2">
      <c r="A11" s="89">
        <v>2021</v>
      </c>
      <c r="B11" s="89" t="s">
        <v>66</v>
      </c>
      <c r="C11" s="89" t="s">
        <v>67</v>
      </c>
      <c r="D11" s="100">
        <v>21.2</v>
      </c>
    </row>
    <row r="12" spans="1:4" x14ac:dyDescent="0.2">
      <c r="A12" s="89">
        <v>2021</v>
      </c>
      <c r="B12" s="89" t="s">
        <v>30</v>
      </c>
      <c r="C12" s="89" t="s">
        <v>31</v>
      </c>
      <c r="D12" s="100">
        <v>20.8</v>
      </c>
    </row>
    <row r="13" spans="1:4" hidden="1" x14ac:dyDescent="0.2">
      <c r="A13" s="89">
        <v>2021</v>
      </c>
      <c r="B13" s="89" t="s">
        <v>56</v>
      </c>
      <c r="C13" s="89" t="s">
        <v>57</v>
      </c>
      <c r="D13" s="100">
        <v>20.8</v>
      </c>
    </row>
    <row r="14" spans="1:4" x14ac:dyDescent="0.2">
      <c r="A14" s="89">
        <v>2021</v>
      </c>
      <c r="B14" s="89" t="s">
        <v>42</v>
      </c>
      <c r="C14" s="89" t="s">
        <v>43</v>
      </c>
      <c r="D14" s="100">
        <v>20.7</v>
      </c>
    </row>
    <row r="15" spans="1:4" x14ac:dyDescent="0.2">
      <c r="A15" s="89">
        <v>2021</v>
      </c>
      <c r="B15" s="89" t="s">
        <v>60</v>
      </c>
      <c r="C15" s="89" t="s">
        <v>61</v>
      </c>
      <c r="D15" s="100">
        <v>20.7</v>
      </c>
    </row>
    <row r="16" spans="1:4" x14ac:dyDescent="0.2">
      <c r="A16" s="89">
        <v>2021</v>
      </c>
      <c r="B16" s="89" t="s">
        <v>52</v>
      </c>
      <c r="C16" s="89" t="s">
        <v>53</v>
      </c>
      <c r="D16" s="100">
        <v>20.6</v>
      </c>
    </row>
    <row r="17" spans="1:4" x14ac:dyDescent="0.2">
      <c r="A17" s="89">
        <v>2021</v>
      </c>
      <c r="B17" s="89" t="s">
        <v>76</v>
      </c>
      <c r="C17" s="89" t="s">
        <v>77</v>
      </c>
      <c r="D17" s="100">
        <v>20.100000000000001</v>
      </c>
    </row>
    <row r="18" spans="1:4" x14ac:dyDescent="0.2">
      <c r="A18" s="89">
        <v>2021</v>
      </c>
      <c r="B18" s="89" t="s">
        <v>32</v>
      </c>
      <c r="C18" s="89" t="s">
        <v>33</v>
      </c>
      <c r="D18" s="100">
        <v>20</v>
      </c>
    </row>
    <row r="19" spans="1:4" x14ac:dyDescent="0.2">
      <c r="A19" s="89">
        <v>2021</v>
      </c>
      <c r="B19" s="89" t="s">
        <v>44</v>
      </c>
      <c r="C19" s="89" t="s">
        <v>45</v>
      </c>
      <c r="D19" s="100">
        <v>20</v>
      </c>
    </row>
    <row r="20" spans="1:4" hidden="1" x14ac:dyDescent="0.2">
      <c r="A20" s="89">
        <v>2021</v>
      </c>
      <c r="B20" s="89" t="s">
        <v>48</v>
      </c>
      <c r="C20" s="89" t="s">
        <v>49</v>
      </c>
      <c r="D20" s="100">
        <v>19.899999999999999</v>
      </c>
    </row>
    <row r="21" spans="1:4" x14ac:dyDescent="0.2">
      <c r="A21" s="89">
        <v>2021</v>
      </c>
      <c r="B21" s="89" t="s">
        <v>62</v>
      </c>
      <c r="C21" s="89" t="s">
        <v>63</v>
      </c>
      <c r="D21" s="100">
        <v>19.600000000000001</v>
      </c>
    </row>
    <row r="22" spans="1:4" x14ac:dyDescent="0.2">
      <c r="A22" s="89">
        <v>2021</v>
      </c>
      <c r="B22" s="89" t="s">
        <v>68</v>
      </c>
      <c r="C22" s="89" t="s">
        <v>69</v>
      </c>
      <c r="D22" s="100">
        <v>19.600000000000001</v>
      </c>
    </row>
    <row r="23" spans="1:4" hidden="1" x14ac:dyDescent="0.2">
      <c r="A23" s="89">
        <v>2021</v>
      </c>
      <c r="B23" s="89" t="s">
        <v>58</v>
      </c>
      <c r="C23" s="89" t="s">
        <v>59</v>
      </c>
      <c r="D23" s="100">
        <v>18.399999999999999</v>
      </c>
    </row>
    <row r="24" spans="1:4" x14ac:dyDescent="0.2">
      <c r="A24" s="89">
        <v>2021</v>
      </c>
      <c r="B24" s="89" t="s">
        <v>82</v>
      </c>
      <c r="C24" s="89" t="s">
        <v>83</v>
      </c>
      <c r="D24" s="100">
        <v>18.3</v>
      </c>
    </row>
    <row r="25" spans="1:4" hidden="1" x14ac:dyDescent="0.2">
      <c r="A25" s="89">
        <v>2021</v>
      </c>
      <c r="B25" s="89" t="s">
        <v>72</v>
      </c>
      <c r="C25" s="89" t="s">
        <v>73</v>
      </c>
      <c r="D25" s="100">
        <v>18.2</v>
      </c>
    </row>
    <row r="26" spans="1:4" hidden="1" x14ac:dyDescent="0.2">
      <c r="A26" s="89">
        <v>2021</v>
      </c>
      <c r="B26" s="89" t="s">
        <v>64</v>
      </c>
      <c r="C26" s="89" t="s">
        <v>65</v>
      </c>
      <c r="D26" s="100">
        <v>17.7</v>
      </c>
    </row>
    <row r="27" spans="1:4" hidden="1" x14ac:dyDescent="0.2">
      <c r="A27" s="89">
        <v>2021</v>
      </c>
      <c r="B27" s="89" t="s">
        <v>38</v>
      </c>
      <c r="C27" s="89" t="s">
        <v>39</v>
      </c>
      <c r="D27" s="100">
        <v>17</v>
      </c>
    </row>
    <row r="28" spans="1:4" hidden="1" x14ac:dyDescent="0.2">
      <c r="A28" s="98">
        <v>2021</v>
      </c>
      <c r="B28" s="99" t="s">
        <v>50</v>
      </c>
      <c r="C28" s="99" t="s">
        <v>51</v>
      </c>
      <c r="D28" s="10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1E8B-3981-3240-97E8-74F9E0622675}">
  <sheetPr>
    <tabColor theme="5"/>
    <pageSetUpPr fitToPage="1"/>
  </sheetPr>
  <dimension ref="A1:R63"/>
  <sheetViews>
    <sheetView zoomScaleNormal="100" workbookViewId="0">
      <pane xSplit="4" ySplit="6" topLeftCell="E14" activePane="bottomRight" state="frozen"/>
      <selection pane="topRight" activeCell="F1" sqref="F1"/>
      <selection pane="bottomLeft" activeCell="A5" sqref="A5"/>
      <selection pane="bottomRight" activeCell="D33" sqref="D33"/>
    </sheetView>
  </sheetViews>
  <sheetFormatPr baseColWidth="10" defaultColWidth="8.83203125" defaultRowHeight="16" x14ac:dyDescent="0.2"/>
  <cols>
    <col min="1" max="3" width="3.6640625" style="1" customWidth="1"/>
    <col min="4" max="4" width="28.5" style="1" customWidth="1"/>
    <col min="5" max="6" width="14" style="1" bestFit="1" customWidth="1"/>
    <col min="7" max="7" width="15.5" style="1" bestFit="1" customWidth="1"/>
    <col min="8" max="8" width="16.1640625" style="1" customWidth="1"/>
    <col min="9" max="13" width="15.5" style="1" bestFit="1" customWidth="1"/>
    <col min="14" max="14" width="16" style="1" bestFit="1" customWidth="1"/>
    <col min="15" max="16" width="14" style="1" bestFit="1" customWidth="1"/>
    <col min="17" max="17" width="56" style="1" bestFit="1" customWidth="1"/>
    <col min="18" max="18" width="19.83203125" style="1" bestFit="1" customWidth="1"/>
    <col min="19" max="19" width="10.33203125" style="1" bestFit="1" customWidth="1"/>
    <col min="20" max="16384" width="8.83203125" style="1"/>
  </cols>
  <sheetData>
    <row r="1" spans="1:15" x14ac:dyDescent="0.2">
      <c r="D1" s="2"/>
      <c r="E1" s="3"/>
      <c r="F1" s="3"/>
      <c r="G1" s="3"/>
      <c r="H1" s="3"/>
      <c r="I1" s="3"/>
      <c r="J1" s="3"/>
      <c r="K1" s="3"/>
      <c r="L1" s="3"/>
      <c r="M1" s="3"/>
    </row>
    <row r="2" spans="1:15" x14ac:dyDescent="0.2">
      <c r="A2" s="4"/>
      <c r="B2" s="5"/>
      <c r="C2" s="5"/>
      <c r="D2" s="5"/>
      <c r="E2" s="5"/>
      <c r="F2" s="5"/>
      <c r="G2" s="5"/>
      <c r="H2" s="5"/>
      <c r="I2" s="5"/>
      <c r="J2" s="5"/>
      <c r="K2" s="5"/>
      <c r="L2" s="5"/>
      <c r="M2" s="5"/>
    </row>
    <row r="3" spans="1:15" x14ac:dyDescent="0.2">
      <c r="A3" s="7"/>
      <c r="F3" s="8"/>
      <c r="G3" s="8"/>
      <c r="H3" s="8" t="s">
        <v>0</v>
      </c>
    </row>
    <row r="4" spans="1:15" x14ac:dyDescent="0.2">
      <c r="A4" s="10"/>
      <c r="B4" s="11"/>
      <c r="C4" s="11"/>
      <c r="D4" s="12"/>
      <c r="E4" s="13"/>
      <c r="F4" s="13"/>
      <c r="G4" s="13"/>
      <c r="H4" s="13"/>
      <c r="I4" s="13"/>
      <c r="J4" s="13"/>
      <c r="K4" s="13"/>
      <c r="L4" s="13"/>
      <c r="M4" s="13"/>
    </row>
    <row r="5" spans="1:15" x14ac:dyDescent="0.2">
      <c r="A5" s="4"/>
      <c r="B5" s="5"/>
      <c r="C5" s="5"/>
      <c r="D5" s="6"/>
      <c r="E5" s="4"/>
      <c r="F5" s="5"/>
      <c r="G5" s="5"/>
      <c r="H5" s="5"/>
      <c r="I5" s="5"/>
      <c r="J5" s="5"/>
      <c r="K5" s="5"/>
      <c r="L5" s="5"/>
      <c r="M5" s="6"/>
    </row>
    <row r="6" spans="1:15" x14ac:dyDescent="0.2">
      <c r="A6" s="7"/>
      <c r="D6" s="9"/>
      <c r="E6" s="14">
        <v>1981</v>
      </c>
      <c r="F6" s="15">
        <v>1986</v>
      </c>
      <c r="G6" s="15">
        <v>1991</v>
      </c>
      <c r="H6" s="15">
        <v>1996</v>
      </c>
      <c r="I6" s="15">
        <v>2001</v>
      </c>
      <c r="J6" s="15">
        <v>2006</v>
      </c>
      <c r="K6" s="15">
        <v>2011</v>
      </c>
      <c r="L6" s="15">
        <v>2022</v>
      </c>
      <c r="M6" s="16">
        <v>2023</v>
      </c>
    </row>
    <row r="7" spans="1:15" x14ac:dyDescent="0.2">
      <c r="A7" s="4"/>
      <c r="B7" s="5"/>
      <c r="C7" s="5"/>
      <c r="D7" s="6"/>
      <c r="E7" s="17"/>
      <c r="F7" s="18"/>
      <c r="G7" s="18"/>
      <c r="H7" s="18"/>
      <c r="I7" s="18"/>
      <c r="J7" s="18"/>
      <c r="K7" s="18"/>
      <c r="L7" s="18"/>
      <c r="M7" s="19"/>
    </row>
    <row r="8" spans="1:15" x14ac:dyDescent="0.2">
      <c r="A8" s="7"/>
      <c r="C8" s="20" t="s">
        <v>1</v>
      </c>
      <c r="D8" s="9"/>
      <c r="E8" s="21"/>
      <c r="M8" s="22"/>
    </row>
    <row r="9" spans="1:15" x14ac:dyDescent="0.2">
      <c r="A9" s="7"/>
      <c r="D9" s="9"/>
      <c r="E9" s="7"/>
      <c r="M9" s="9"/>
    </row>
    <row r="10" spans="1:15" x14ac:dyDescent="0.2">
      <c r="A10" s="7"/>
      <c r="B10" s="1" t="s">
        <v>2</v>
      </c>
      <c r="E10" s="23">
        <v>3207041.25</v>
      </c>
      <c r="F10" s="24">
        <v>4579632.5</v>
      </c>
      <c r="G10" s="24">
        <v>6158129.25</v>
      </c>
      <c r="H10" s="24">
        <v>8073121.75</v>
      </c>
      <c r="I10" s="24">
        <v>10581929</v>
      </c>
      <c r="J10" s="24">
        <v>13815583</v>
      </c>
      <c r="K10" s="24">
        <v>15599731.5</v>
      </c>
      <c r="L10" s="24">
        <v>25744108.25</v>
      </c>
      <c r="M10" s="25">
        <v>27360934.75</v>
      </c>
      <c r="O10" s="26"/>
    </row>
    <row r="11" spans="1:15" x14ac:dyDescent="0.2">
      <c r="A11" s="7"/>
      <c r="C11" s="1" t="s">
        <v>3</v>
      </c>
      <c r="E11" s="23">
        <v>631229</v>
      </c>
      <c r="F11" s="24">
        <v>849147.25</v>
      </c>
      <c r="G11" s="24">
        <v>944343.5</v>
      </c>
      <c r="H11" s="24">
        <v>1432054.75</v>
      </c>
      <c r="I11" s="24">
        <v>1934841.5</v>
      </c>
      <c r="J11" s="24">
        <v>2700954.5</v>
      </c>
      <c r="K11" s="24">
        <v>2332562.25</v>
      </c>
      <c r="L11" s="24">
        <v>4756646.5</v>
      </c>
      <c r="M11" s="25">
        <v>4843894.25</v>
      </c>
    </row>
    <row r="12" spans="1:15" x14ac:dyDescent="0.2">
      <c r="A12" s="7"/>
      <c r="D12" s="1" t="s">
        <v>4</v>
      </c>
      <c r="E12" s="23">
        <v>128482</v>
      </c>
      <c r="F12" s="24">
        <v>234812</v>
      </c>
      <c r="G12" s="24">
        <v>221153.75</v>
      </c>
      <c r="H12" s="24">
        <v>358061.25</v>
      </c>
      <c r="I12" s="24">
        <v>513058.5</v>
      </c>
      <c r="J12" s="24">
        <v>838164</v>
      </c>
      <c r="K12" s="24">
        <v>378835.5</v>
      </c>
      <c r="L12" s="24">
        <v>1166364.75</v>
      </c>
      <c r="M12" s="25">
        <v>1074151.25</v>
      </c>
    </row>
    <row r="13" spans="1:15" x14ac:dyDescent="0.2">
      <c r="A13" s="7"/>
      <c r="C13" s="1" t="s">
        <v>5</v>
      </c>
      <c r="E13" s="23">
        <v>1933951</v>
      </c>
      <c r="F13" s="24">
        <v>2886278</v>
      </c>
      <c r="G13" s="24">
        <v>3943448.75</v>
      </c>
      <c r="H13" s="24">
        <v>5244595.5</v>
      </c>
      <c r="I13" s="24">
        <v>7073801.25</v>
      </c>
      <c r="J13" s="24">
        <v>9277235.5</v>
      </c>
      <c r="K13" s="24">
        <v>10698857</v>
      </c>
      <c r="L13" s="24">
        <v>17511744.25</v>
      </c>
      <c r="M13" s="25">
        <v>18570637.5</v>
      </c>
    </row>
    <row r="14" spans="1:15" x14ac:dyDescent="0.2">
      <c r="A14" s="7"/>
      <c r="D14" s="1" t="s">
        <v>6</v>
      </c>
      <c r="E14" s="23">
        <v>352071.25</v>
      </c>
      <c r="F14" s="24">
        <v>536975.75</v>
      </c>
      <c r="G14" s="24">
        <v>735247.75</v>
      </c>
      <c r="H14" s="24">
        <v>962439.75</v>
      </c>
      <c r="I14" s="24">
        <v>1287493.25</v>
      </c>
      <c r="J14" s="24">
        <v>1665715.25</v>
      </c>
      <c r="K14" s="24">
        <v>1983277.25</v>
      </c>
      <c r="L14" s="24">
        <v>3053258.25</v>
      </c>
      <c r="M14" s="25">
        <v>3278732.5</v>
      </c>
    </row>
    <row r="15" spans="1:15" x14ac:dyDescent="0.2">
      <c r="A15" s="7"/>
      <c r="E15" s="23"/>
      <c r="F15" s="24"/>
      <c r="G15" s="24"/>
      <c r="H15" s="24"/>
      <c r="I15" s="24"/>
      <c r="J15" s="24"/>
      <c r="K15" s="24"/>
      <c r="L15" s="24"/>
      <c r="M15" s="25"/>
    </row>
    <row r="16" spans="1:15" x14ac:dyDescent="0.2">
      <c r="A16" s="7"/>
      <c r="D16" s="1" t="s">
        <v>7</v>
      </c>
      <c r="E16" s="23"/>
      <c r="F16" s="24"/>
      <c r="G16" s="24"/>
      <c r="H16" s="24"/>
      <c r="I16" s="24"/>
      <c r="J16" s="24"/>
      <c r="K16" s="24"/>
      <c r="L16" s="24"/>
      <c r="M16" s="25"/>
    </row>
    <row r="17" spans="1:18" x14ac:dyDescent="0.2">
      <c r="A17" s="7"/>
      <c r="D17" s="1" t="s">
        <v>8</v>
      </c>
      <c r="E17" s="23">
        <v>480553.25</v>
      </c>
      <c r="F17" s="24">
        <v>771787.75</v>
      </c>
      <c r="G17" s="24">
        <v>956401.5</v>
      </c>
      <c r="H17" s="24">
        <v>1320501</v>
      </c>
      <c r="I17" s="24">
        <v>1800551.75</v>
      </c>
      <c r="J17" s="24">
        <v>2503879.25</v>
      </c>
      <c r="K17" s="24">
        <v>2362112.75</v>
      </c>
      <c r="L17" s="24">
        <v>4219623</v>
      </c>
      <c r="M17" s="25">
        <v>4352883.75</v>
      </c>
    </row>
    <row r="18" spans="1:18" x14ac:dyDescent="0.2">
      <c r="A18" s="7"/>
      <c r="E18" s="23"/>
      <c r="F18" s="24"/>
      <c r="G18" s="24"/>
      <c r="H18" s="24"/>
      <c r="I18" s="24"/>
      <c r="J18" s="24"/>
      <c r="K18" s="24"/>
      <c r="L18" s="24"/>
      <c r="M18" s="25"/>
    </row>
    <row r="19" spans="1:18" x14ac:dyDescent="0.2">
      <c r="A19" s="7"/>
      <c r="C19" s="20" t="s">
        <v>9</v>
      </c>
      <c r="D19" s="9"/>
      <c r="E19" s="7"/>
      <c r="M19" s="9"/>
    </row>
    <row r="20" spans="1:18" x14ac:dyDescent="0.2">
      <c r="A20" s="7"/>
      <c r="D20" s="9"/>
      <c r="E20" s="7"/>
      <c r="M20" s="9"/>
    </row>
    <row r="21" spans="1:18" x14ac:dyDescent="0.2">
      <c r="A21" s="7"/>
      <c r="D21" s="9" t="s">
        <v>4</v>
      </c>
      <c r="E21" s="27">
        <v>4.0062471912389652</v>
      </c>
      <c r="F21" s="28">
        <v>5.1273109796473841</v>
      </c>
      <c r="G21" s="28">
        <v>3.5912489170310939</v>
      </c>
      <c r="H21" s="28">
        <v>4.4352266829123446</v>
      </c>
      <c r="I21" s="28">
        <v>4.8484402040497532</v>
      </c>
      <c r="J21" s="28">
        <v>6.0668015240471576</v>
      </c>
      <c r="K21" s="28">
        <v>2.4284744900897817</v>
      </c>
      <c r="L21" s="28">
        <v>4.5306084742710011</v>
      </c>
      <c r="M21" s="29">
        <v>3.9258572845359385</v>
      </c>
    </row>
    <row r="22" spans="1:18" x14ac:dyDescent="0.2">
      <c r="A22" s="7"/>
      <c r="D22" s="9" t="s">
        <v>6</v>
      </c>
      <c r="E22" s="27">
        <v>10.978070519049295</v>
      </c>
      <c r="F22" s="28">
        <v>11.725302194007925</v>
      </c>
      <c r="G22" s="28">
        <v>11.939466031831014</v>
      </c>
      <c r="H22" s="28">
        <v>11.921531469533456</v>
      </c>
      <c r="I22" s="28">
        <v>12.166905013254199</v>
      </c>
      <c r="J22" s="28">
        <v>12.056785804840811</v>
      </c>
      <c r="K22" s="28">
        <v>12.713534524616657</v>
      </c>
      <c r="L22" s="28">
        <v>11.860027235552041</v>
      </c>
      <c r="M22" s="29">
        <v>11.983262011909151</v>
      </c>
    </row>
    <row r="23" spans="1:18" x14ac:dyDescent="0.2">
      <c r="A23" s="7"/>
      <c r="D23" s="9"/>
      <c r="E23" s="7"/>
      <c r="M23" s="9"/>
    </row>
    <row r="24" spans="1:18" x14ac:dyDescent="0.2">
      <c r="A24" s="7"/>
      <c r="D24" s="9" t="s">
        <v>7</v>
      </c>
      <c r="E24" s="7"/>
      <c r="M24" s="9"/>
    </row>
    <row r="25" spans="1:18" x14ac:dyDescent="0.2">
      <c r="A25" s="7"/>
      <c r="D25" s="9" t="s">
        <v>8</v>
      </c>
      <c r="E25" s="27">
        <v>14.984317710288261</v>
      </c>
      <c r="F25" s="28">
        <v>16.85261317365531</v>
      </c>
      <c r="G25" s="28">
        <v>15.530714948862107</v>
      </c>
      <c r="H25" s="28">
        <v>16.356758152445799</v>
      </c>
      <c r="I25" s="28">
        <v>17.015345217303953</v>
      </c>
      <c r="J25" s="28">
        <v>18.123587328887965</v>
      </c>
      <c r="K25" s="28">
        <v>15.14200901470644</v>
      </c>
      <c r="L25" s="28">
        <v>16.390635709823044</v>
      </c>
      <c r="M25" s="29">
        <v>15.909119296445089</v>
      </c>
    </row>
    <row r="26" spans="1:18" x14ac:dyDescent="0.2">
      <c r="A26" s="7"/>
      <c r="E26" s="27"/>
      <c r="F26" s="28"/>
      <c r="G26" s="28"/>
      <c r="H26" s="28"/>
      <c r="I26" s="28"/>
      <c r="J26" s="28"/>
      <c r="K26" s="28"/>
      <c r="L26" s="28"/>
      <c r="M26" s="29"/>
    </row>
    <row r="27" spans="1:18" x14ac:dyDescent="0.2">
      <c r="A27" s="7"/>
      <c r="C27" s="20" t="s">
        <v>10</v>
      </c>
      <c r="E27" s="21"/>
      <c r="M27" s="22"/>
      <c r="N27" s="1" t="s">
        <v>208</v>
      </c>
      <c r="Q27" s="41"/>
      <c r="R27" s="41"/>
    </row>
    <row r="28" spans="1:18" x14ac:dyDescent="0.2">
      <c r="A28" s="7"/>
      <c r="E28" s="7"/>
      <c r="M28" s="1" t="s">
        <v>15</v>
      </c>
      <c r="N28" s="1">
        <v>333271411</v>
      </c>
      <c r="Q28" s="41"/>
    </row>
    <row r="29" spans="1:18" x14ac:dyDescent="0.2">
      <c r="A29" s="7"/>
      <c r="B29" s="1" t="s">
        <v>2</v>
      </c>
      <c r="E29" s="38">
        <v>7441485</v>
      </c>
      <c r="F29" s="39">
        <v>8832611.25</v>
      </c>
      <c r="G29" s="39">
        <v>10044237.5</v>
      </c>
      <c r="H29" s="39">
        <v>11843599</v>
      </c>
      <c r="I29" s="39">
        <v>14230726</v>
      </c>
      <c r="J29" s="39">
        <v>16433147.5</v>
      </c>
      <c r="K29" s="39">
        <v>17052410.5</v>
      </c>
      <c r="L29" s="39">
        <v>21822036.5</v>
      </c>
      <c r="M29" s="40">
        <v>22376906.5</v>
      </c>
      <c r="N29" s="1">
        <f>+L29/($N$28/1000000)</f>
        <v>65478.273202377983</v>
      </c>
      <c r="Q29" s="41"/>
    </row>
    <row r="30" spans="1:18" x14ac:dyDescent="0.2">
      <c r="A30" s="7"/>
      <c r="C30" s="1" t="s">
        <v>3</v>
      </c>
      <c r="E30" s="38">
        <v>979489.5</v>
      </c>
      <c r="F30" s="39">
        <v>1193067.5</v>
      </c>
      <c r="G30" s="39">
        <v>1190025.25</v>
      </c>
      <c r="H30" s="39">
        <v>1730475</v>
      </c>
      <c r="I30" s="39">
        <v>2307396</v>
      </c>
      <c r="J30" s="39">
        <v>2867902.5</v>
      </c>
      <c r="K30" s="39">
        <v>2463141</v>
      </c>
      <c r="L30" s="39">
        <v>4102807.5</v>
      </c>
      <c r="M30" s="40">
        <v>4051883.75</v>
      </c>
      <c r="N30" s="1">
        <f t="shared" ref="N30:N33" si="0">+L30/($N$28/1000000)</f>
        <v>12310.709423557486</v>
      </c>
      <c r="Q30" s="41"/>
    </row>
    <row r="31" spans="1:18" x14ac:dyDescent="0.2">
      <c r="A31" s="7"/>
      <c r="D31" s="1" t="s">
        <v>4</v>
      </c>
      <c r="E31" s="38">
        <v>382877.59948135994</v>
      </c>
      <c r="F31" s="39">
        <v>587354.49027351534</v>
      </c>
      <c r="G31" s="39">
        <v>478785.63473937148</v>
      </c>
      <c r="H31" s="39">
        <v>671182.12183284562</v>
      </c>
      <c r="I31" s="39">
        <v>806161.86636293703</v>
      </c>
      <c r="J31" s="39">
        <v>1010874.7932299223</v>
      </c>
      <c r="K31" s="39">
        <v>472150</v>
      </c>
      <c r="L31" s="39">
        <v>822628</v>
      </c>
      <c r="M31" s="40">
        <v>735272.5</v>
      </c>
      <c r="N31" s="1">
        <f t="shared" si="0"/>
        <v>2468.3425365879943</v>
      </c>
      <c r="Q31" s="41"/>
    </row>
    <row r="32" spans="1:18" x14ac:dyDescent="0.2">
      <c r="A32" s="7"/>
      <c r="C32" s="1" t="s">
        <v>5</v>
      </c>
      <c r="E32" s="38">
        <v>4559562.25</v>
      </c>
      <c r="F32" s="39">
        <v>5635167.5</v>
      </c>
      <c r="G32" s="39">
        <v>6383696.25</v>
      </c>
      <c r="H32" s="39">
        <v>7578617.5</v>
      </c>
      <c r="I32" s="39">
        <v>9393885.5</v>
      </c>
      <c r="J32" s="39">
        <v>10986773</v>
      </c>
      <c r="K32" s="39">
        <v>11528483.75</v>
      </c>
      <c r="L32" s="39">
        <v>15090796.75</v>
      </c>
      <c r="M32" s="40">
        <v>15426114.25</v>
      </c>
      <c r="N32" s="1">
        <f t="shared" si="0"/>
        <v>45280.801928731897</v>
      </c>
      <c r="Q32" s="41"/>
    </row>
    <row r="33" spans="1:14" x14ac:dyDescent="0.2">
      <c r="A33" s="7"/>
      <c r="D33" s="1" t="s">
        <v>6</v>
      </c>
      <c r="E33" s="38">
        <v>998629.27715582948</v>
      </c>
      <c r="F33" s="39">
        <v>1174909.3851899344</v>
      </c>
      <c r="G33" s="39">
        <v>1385118.8198911683</v>
      </c>
      <c r="H33" s="39">
        <v>1582218.1779079437</v>
      </c>
      <c r="I33" s="39">
        <v>1915550.2815056145</v>
      </c>
      <c r="J33" s="39">
        <v>2161862.8504609731</v>
      </c>
      <c r="K33" s="39">
        <v>2323832</v>
      </c>
      <c r="L33" s="39">
        <v>2549120.5</v>
      </c>
      <c r="M33" s="40">
        <v>2558509.75</v>
      </c>
      <c r="N33" s="1">
        <f t="shared" si="0"/>
        <v>7648.7823913584953</v>
      </c>
    </row>
    <row r="34" spans="1:14" x14ac:dyDescent="0.2">
      <c r="A34" s="7"/>
      <c r="E34" s="23"/>
      <c r="F34" s="24"/>
      <c r="G34" s="24"/>
      <c r="H34" s="24"/>
      <c r="I34" s="24"/>
      <c r="J34" s="24"/>
      <c r="K34" s="24"/>
      <c r="L34" s="24"/>
      <c r="M34" s="25"/>
    </row>
    <row r="35" spans="1:14" x14ac:dyDescent="0.2">
      <c r="A35" s="7"/>
      <c r="D35" s="1" t="s">
        <v>7</v>
      </c>
      <c r="E35" s="23"/>
      <c r="F35" s="24"/>
      <c r="G35" s="24"/>
      <c r="H35" s="24"/>
      <c r="I35" s="24"/>
      <c r="J35" s="24"/>
      <c r="K35" s="24"/>
      <c r="L35" s="24"/>
      <c r="M35" s="25"/>
    </row>
    <row r="36" spans="1:14" x14ac:dyDescent="0.2">
      <c r="A36" s="7"/>
      <c r="D36" s="1" t="s">
        <v>8</v>
      </c>
      <c r="E36" s="23">
        <v>1381506.8766371894</v>
      </c>
      <c r="F36" s="24">
        <v>1762263.8754634499</v>
      </c>
      <c r="G36" s="24">
        <v>1863904.4546305398</v>
      </c>
      <c r="H36" s="24">
        <v>2253400.2997407895</v>
      </c>
      <c r="I36" s="24">
        <v>2721712.1478685513</v>
      </c>
      <c r="J36" s="24">
        <v>3172737.6436908953</v>
      </c>
      <c r="K36" s="24">
        <v>2795982</v>
      </c>
      <c r="L36" s="24">
        <v>3371748.5</v>
      </c>
      <c r="M36" s="25">
        <v>3293782.25</v>
      </c>
      <c r="N36" s="1">
        <f>+L36/($N$28/1000000)</f>
        <v>10117.12492794649</v>
      </c>
    </row>
    <row r="37" spans="1:14" x14ac:dyDescent="0.2">
      <c r="A37" s="7"/>
      <c r="E37" s="23"/>
      <c r="F37" s="24"/>
      <c r="G37" s="24"/>
      <c r="H37" s="24"/>
      <c r="I37" s="24"/>
      <c r="J37" s="24"/>
      <c r="K37" s="24"/>
      <c r="L37" s="24"/>
      <c r="M37" s="25"/>
    </row>
    <row r="38" spans="1:14" x14ac:dyDescent="0.2">
      <c r="A38" s="7"/>
      <c r="C38" s="20" t="s">
        <v>9</v>
      </c>
      <c r="E38" s="7"/>
      <c r="M38" s="9"/>
    </row>
    <row r="39" spans="1:14" x14ac:dyDescent="0.2">
      <c r="A39" s="7"/>
      <c r="E39" s="7"/>
      <c r="M39" s="9"/>
    </row>
    <row r="40" spans="1:14" x14ac:dyDescent="0.2">
      <c r="A40" s="7"/>
      <c r="D40" s="1" t="s">
        <v>4</v>
      </c>
      <c r="E40" s="27">
        <v>5.1451773333059183</v>
      </c>
      <c r="F40" s="28">
        <v>6.6498397093330164</v>
      </c>
      <c r="G40" s="28">
        <v>4.7667693514751264</v>
      </c>
      <c r="H40" s="28">
        <v>5.6670453114196588</v>
      </c>
      <c r="I40" s="28">
        <v>5.6649384322552274</v>
      </c>
      <c r="J40" s="28">
        <v>6.1514374725226695</v>
      </c>
      <c r="K40" s="28">
        <v>2.7688167605395142</v>
      </c>
      <c r="L40" s="28">
        <v>3.7697123272614821</v>
      </c>
      <c r="M40" s="29">
        <v>3.285854101414778</v>
      </c>
    </row>
    <row r="41" spans="1:14" x14ac:dyDescent="0.2">
      <c r="A41" s="7"/>
      <c r="D41" s="1" t="s">
        <v>6</v>
      </c>
      <c r="E41" s="27">
        <v>13.419757980508319</v>
      </c>
      <c r="F41" s="28">
        <v>13.301948335945776</v>
      </c>
      <c r="G41" s="28">
        <v>13.790183873003484</v>
      </c>
      <c r="H41" s="28">
        <v>13.359268393905802</v>
      </c>
      <c r="I41" s="28">
        <v>13.460664491085097</v>
      </c>
      <c r="J41" s="28">
        <v>13.155500797768493</v>
      </c>
      <c r="K41" s="28">
        <v>13.627586551473177</v>
      </c>
      <c r="L41" s="28">
        <v>11.681405170411113</v>
      </c>
      <c r="M41" s="29">
        <v>11.433706218507012</v>
      </c>
    </row>
    <row r="42" spans="1:14" x14ac:dyDescent="0.2">
      <c r="A42" s="7"/>
      <c r="E42" s="7"/>
      <c r="M42" s="9"/>
    </row>
    <row r="43" spans="1:14" x14ac:dyDescent="0.2">
      <c r="A43" s="7"/>
      <c r="D43" s="1" t="s">
        <v>7</v>
      </c>
      <c r="E43" s="7"/>
      <c r="M43" s="9"/>
    </row>
    <row r="44" spans="1:14" x14ac:dyDescent="0.2">
      <c r="A44" s="7"/>
      <c r="D44" s="1" t="s">
        <v>8</v>
      </c>
      <c r="E44" s="27">
        <v>18.564935313814239</v>
      </c>
      <c r="F44" s="28">
        <v>19.951788045278796</v>
      </c>
      <c r="G44" s="28">
        <v>18.556953224478608</v>
      </c>
      <c r="H44" s="28">
        <v>19.026313705325464</v>
      </c>
      <c r="I44" s="28">
        <v>19.125602923340324</v>
      </c>
      <c r="J44" s="28">
        <v>19.306938270291162</v>
      </c>
      <c r="K44" s="28">
        <v>16.396403312012691</v>
      </c>
      <c r="L44" s="28">
        <v>15.451117497672593</v>
      </c>
      <c r="M44" s="29">
        <v>14.71956031992179</v>
      </c>
    </row>
    <row r="45" spans="1:14" x14ac:dyDescent="0.2">
      <c r="A45" s="7"/>
      <c r="E45" s="27"/>
      <c r="F45" s="28"/>
      <c r="G45" s="28"/>
      <c r="H45" s="28"/>
      <c r="I45" s="28"/>
      <c r="J45" s="28"/>
      <c r="K45" s="28"/>
      <c r="L45" s="28"/>
      <c r="M45" s="29"/>
    </row>
    <row r="46" spans="1:14" x14ac:dyDescent="0.2">
      <c r="A46" s="7"/>
      <c r="B46" s="20" t="s">
        <v>11</v>
      </c>
      <c r="E46" s="21"/>
      <c r="M46" s="22"/>
    </row>
    <row r="47" spans="1:14" x14ac:dyDescent="0.2">
      <c r="A47" s="7"/>
      <c r="E47" s="7"/>
      <c r="M47" s="9"/>
    </row>
    <row r="48" spans="1:14" x14ac:dyDescent="0.2">
      <c r="A48" s="7"/>
      <c r="B48" s="1" t="s">
        <v>12</v>
      </c>
      <c r="E48" s="30">
        <v>9.4E-2</v>
      </c>
      <c r="F48" s="31">
        <v>0.02</v>
      </c>
      <c r="G48" s="31">
        <v>3.4000000000000002E-2</v>
      </c>
      <c r="H48" s="31">
        <v>1.8000000000000002E-2</v>
      </c>
      <c r="I48" s="31">
        <v>2.3E-2</v>
      </c>
      <c r="J48" s="31">
        <v>3.1E-2</v>
      </c>
      <c r="K48" s="31">
        <v>2.1000000000000001E-2</v>
      </c>
      <c r="L48" s="31">
        <v>7.0999999999999994E-2</v>
      </c>
      <c r="M48" s="32">
        <v>3.6000000000000004E-2</v>
      </c>
    </row>
    <row r="49" spans="1:13" x14ac:dyDescent="0.2">
      <c r="A49" s="7"/>
      <c r="E49" s="23"/>
      <c r="F49" s="24"/>
      <c r="G49" s="24"/>
      <c r="H49" s="24"/>
      <c r="I49" s="24"/>
      <c r="J49" s="24"/>
      <c r="K49" s="24"/>
      <c r="L49" s="24"/>
      <c r="M49" s="25"/>
    </row>
    <row r="50" spans="1:13" x14ac:dyDescent="0.2">
      <c r="A50" s="7"/>
      <c r="B50" s="1" t="s">
        <v>5</v>
      </c>
      <c r="E50" s="30">
        <v>8.5000000000000006E-3</v>
      </c>
      <c r="F50" s="31">
        <v>2.58E-2</v>
      </c>
      <c r="G50" s="31">
        <v>1.1999999999999999E-3</v>
      </c>
      <c r="H50" s="31">
        <v>2.2599999999999999E-2</v>
      </c>
      <c r="I50" s="31">
        <v>1.6299999999999999E-2</v>
      </c>
      <c r="J50" s="31">
        <v>1.95E-2</v>
      </c>
      <c r="K50" s="31">
        <v>1.1599999999999999E-2</v>
      </c>
      <c r="L50" s="31">
        <v>1.72E-2</v>
      </c>
      <c r="M50" s="32">
        <v>1.5100000000000001E-2</v>
      </c>
    </row>
    <row r="51" spans="1:13" x14ac:dyDescent="0.2">
      <c r="A51" s="7"/>
      <c r="C51" s="1" t="s">
        <v>6</v>
      </c>
      <c r="E51" s="30">
        <v>1.6000000000000001E-3</v>
      </c>
      <c r="F51" s="31">
        <v>2.8000000000000004E-3</v>
      </c>
      <c r="G51" s="31">
        <v>2.5000000000000001E-3</v>
      </c>
      <c r="H51" s="31">
        <v>2.8000000000000004E-3</v>
      </c>
      <c r="I51" s="31">
        <v>3.2000000000000002E-3</v>
      </c>
      <c r="J51" s="31">
        <v>1.4000000000000002E-3</v>
      </c>
      <c r="K51" s="31">
        <v>5.0000000000000001E-4</v>
      </c>
      <c r="L51" s="31">
        <v>1.2999999999999999E-3</v>
      </c>
      <c r="M51" s="32">
        <v>5.0000000000000001E-4</v>
      </c>
    </row>
    <row r="52" spans="1:13" x14ac:dyDescent="0.2">
      <c r="A52" s="7"/>
      <c r="B52" s="1" t="s">
        <v>3</v>
      </c>
      <c r="E52" s="30">
        <v>1.6399999999999998E-2</v>
      </c>
      <c r="F52" s="31">
        <v>2.9999999999999997E-4</v>
      </c>
      <c r="G52" s="31">
        <v>-1.09E-2</v>
      </c>
      <c r="H52" s="31">
        <v>1.49E-2</v>
      </c>
      <c r="I52" s="31">
        <v>-1.11E-2</v>
      </c>
      <c r="J52" s="31">
        <v>6.0000000000000001E-3</v>
      </c>
      <c r="K52" s="31">
        <v>9.4999999999999998E-3</v>
      </c>
      <c r="L52" s="31">
        <v>8.6E-3</v>
      </c>
      <c r="M52" s="32">
        <v>-2.3E-3</v>
      </c>
    </row>
    <row r="53" spans="1:13" x14ac:dyDescent="0.2">
      <c r="A53" s="7"/>
      <c r="C53" s="1" t="s">
        <v>4</v>
      </c>
      <c r="E53" s="30">
        <v>-3.7000000000000002E-3</v>
      </c>
      <c r="F53" s="31">
        <v>5.7999999999999996E-3</v>
      </c>
      <c r="G53" s="31">
        <v>-3.4999999999999996E-3</v>
      </c>
      <c r="H53" s="31">
        <v>3.4999999999999996E-3</v>
      </c>
      <c r="I53" s="31">
        <v>4.0000000000000002E-4</v>
      </c>
      <c r="J53" s="31">
        <v>-5.0000000000000001E-3</v>
      </c>
      <c r="K53" s="31">
        <v>0</v>
      </c>
      <c r="L53" s="31">
        <v>-4.4000000000000003E-3</v>
      </c>
      <c r="M53" s="32">
        <v>-4.7999999999999996E-3</v>
      </c>
    </row>
    <row r="54" spans="1:13" x14ac:dyDescent="0.2">
      <c r="A54" s="7"/>
      <c r="B54" s="1" t="s">
        <v>13</v>
      </c>
      <c r="E54" s="30">
        <v>8.8000000000000005E-3</v>
      </c>
      <c r="F54" s="31">
        <v>2E-3</v>
      </c>
      <c r="G54" s="31">
        <v>-5.1000000000000004E-3</v>
      </c>
      <c r="H54" s="31">
        <v>8.6E-3</v>
      </c>
      <c r="I54" s="31">
        <v>3.0999999999999999E-3</v>
      </c>
      <c r="J54" s="31">
        <v>1.29E-2</v>
      </c>
      <c r="K54" s="31">
        <v>3.0000000000000001E-3</v>
      </c>
      <c r="L54" s="31">
        <v>2.8900000000000002E-2</v>
      </c>
      <c r="M54" s="32">
        <v>-3.4000000000000002E-3</v>
      </c>
    </row>
    <row r="55" spans="1:13" x14ac:dyDescent="0.2">
      <c r="A55" s="7"/>
      <c r="B55" s="1" t="s">
        <v>14</v>
      </c>
      <c r="E55" s="30">
        <v>1.1299999999999999E-2</v>
      </c>
      <c r="F55" s="31">
        <v>-3.0999999999999999E-3</v>
      </c>
      <c r="G55" s="31">
        <v>-2.5999999999999999E-3</v>
      </c>
      <c r="H55" s="31">
        <v>2.0000000000000001E-4</v>
      </c>
      <c r="I55" s="31">
        <v>-8.3999999999999995E-3</v>
      </c>
      <c r="J55" s="31">
        <v>1E-3</v>
      </c>
      <c r="K55" s="31">
        <v>-5.0000000000000001E-4</v>
      </c>
      <c r="L55" s="31">
        <v>6.1999999999999998E-3</v>
      </c>
      <c r="M55" s="32">
        <v>-3.4000000000000002E-3</v>
      </c>
    </row>
    <row r="56" spans="1:13" x14ac:dyDescent="0.2">
      <c r="A56" s="10"/>
      <c r="B56" s="11"/>
      <c r="C56" s="11"/>
      <c r="D56" s="11"/>
      <c r="E56" s="33"/>
      <c r="F56" s="34"/>
      <c r="G56" s="34"/>
      <c r="H56" s="34"/>
      <c r="I56" s="34"/>
      <c r="J56" s="34"/>
      <c r="K56" s="34"/>
      <c r="L56" s="34"/>
      <c r="M56" s="35"/>
    </row>
    <row r="58" spans="1:13" x14ac:dyDescent="0.2">
      <c r="E58" s="36"/>
      <c r="F58" s="36"/>
      <c r="G58" s="36"/>
      <c r="H58" s="36"/>
      <c r="I58" s="36"/>
      <c r="J58" s="36"/>
      <c r="K58" s="36"/>
      <c r="L58" s="36"/>
      <c r="M58" s="36"/>
    </row>
    <row r="61" spans="1:13" x14ac:dyDescent="0.2">
      <c r="E61" s="37"/>
      <c r="F61" s="37"/>
      <c r="G61" s="37"/>
      <c r="H61" s="37"/>
      <c r="I61" s="37"/>
      <c r="J61" s="37"/>
      <c r="K61" s="37"/>
      <c r="L61" s="37"/>
      <c r="M61" s="37"/>
    </row>
    <row r="62" spans="1:13" x14ac:dyDescent="0.2">
      <c r="E62" s="37"/>
      <c r="F62" s="37"/>
      <c r="G62" s="37"/>
      <c r="H62" s="37"/>
      <c r="I62" s="37"/>
      <c r="J62" s="37"/>
      <c r="K62" s="37"/>
      <c r="L62" s="37"/>
      <c r="M62" s="37"/>
    </row>
    <row r="63" spans="1:13" x14ac:dyDescent="0.2">
      <c r="E63" s="37"/>
      <c r="F63" s="37"/>
      <c r="G63" s="37"/>
      <c r="H63" s="37"/>
      <c r="I63" s="37"/>
      <c r="J63" s="37"/>
      <c r="K63" s="37"/>
      <c r="L63" s="37"/>
      <c r="M63" s="37"/>
    </row>
  </sheetData>
  <printOptions horizontalCentered="1"/>
  <pageMargins left="0.25" right="0.25" top="0.25" bottom="0.25" header="0" footer="0"/>
  <pageSetup scale="52"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A9C99-8CDD-2B43-BEEB-CFB2ED8C79CD}">
  <sheetPr>
    <tabColor theme="5"/>
  </sheetPr>
  <dimension ref="A1:I37"/>
  <sheetViews>
    <sheetView workbookViewId="0">
      <selection activeCell="H8" sqref="H8"/>
    </sheetView>
  </sheetViews>
  <sheetFormatPr baseColWidth="10" defaultColWidth="8.5" defaultRowHeight="15" x14ac:dyDescent="0.2"/>
  <cols>
    <col min="1" max="1" width="4.33203125" style="43" bestFit="1" customWidth="1" collapsed="1"/>
    <col min="2" max="2" width="97.33203125" style="43" bestFit="1" customWidth="1" collapsed="1"/>
    <col min="3" max="6" width="7.83203125" style="43" bestFit="1" customWidth="1" collapsed="1"/>
    <col min="7" max="7" width="13.33203125" style="43" bestFit="1" customWidth="1"/>
    <col min="8" max="8" width="11.83203125" style="43" bestFit="1" customWidth="1"/>
    <col min="9" max="9" width="11.6640625" style="43" bestFit="1" customWidth="1"/>
    <col min="10" max="16384" width="8.5" style="43"/>
  </cols>
  <sheetData>
    <row r="1" spans="1:9" ht="19" x14ac:dyDescent="0.25">
      <c r="A1" s="107" t="s">
        <v>89</v>
      </c>
      <c r="B1" s="108"/>
      <c r="C1" s="108"/>
      <c r="D1" s="108"/>
      <c r="E1" s="108"/>
      <c r="F1" s="108"/>
    </row>
    <row r="2" spans="1:9" ht="17" x14ac:dyDescent="0.2">
      <c r="A2" s="109" t="s">
        <v>90</v>
      </c>
      <c r="B2" s="108"/>
      <c r="C2" s="108"/>
      <c r="D2" s="108"/>
      <c r="E2" s="108"/>
      <c r="F2" s="108"/>
    </row>
    <row r="3" spans="1:9" x14ac:dyDescent="0.2">
      <c r="A3" s="108" t="s">
        <v>91</v>
      </c>
      <c r="B3" s="108"/>
      <c r="C3" s="108"/>
      <c r="D3" s="108"/>
      <c r="E3" s="108"/>
      <c r="F3" s="108"/>
    </row>
    <row r="4" spans="1:9" x14ac:dyDescent="0.2">
      <c r="A4" s="108" t="s">
        <v>92</v>
      </c>
      <c r="B4" s="108"/>
      <c r="C4" s="108"/>
      <c r="D4" s="108"/>
      <c r="E4" s="108"/>
      <c r="F4" s="108"/>
    </row>
    <row r="5" spans="1:9" x14ac:dyDescent="0.2">
      <c r="F5" s="43" t="s">
        <v>178</v>
      </c>
      <c r="G5" s="43">
        <v>21822036.5</v>
      </c>
      <c r="H5" s="43" t="s">
        <v>15</v>
      </c>
      <c r="I5" s="43">
        <v>333271411</v>
      </c>
    </row>
    <row r="6" spans="1:9" x14ac:dyDescent="0.2">
      <c r="A6" s="44" t="s">
        <v>93</v>
      </c>
      <c r="B6" s="44" t="s">
        <v>94</v>
      </c>
      <c r="C6" s="44" t="s">
        <v>95</v>
      </c>
      <c r="D6" s="44" t="s">
        <v>96</v>
      </c>
      <c r="E6" s="44" t="s">
        <v>97</v>
      </c>
      <c r="F6" s="44" t="s">
        <v>98</v>
      </c>
      <c r="G6" s="43" t="s">
        <v>179</v>
      </c>
      <c r="H6" s="43" t="s">
        <v>88</v>
      </c>
    </row>
    <row r="7" spans="1:9" x14ac:dyDescent="0.2">
      <c r="A7" s="43" t="s">
        <v>99</v>
      </c>
      <c r="B7" s="45" t="s">
        <v>100</v>
      </c>
      <c r="C7" s="45">
        <v>13948.1</v>
      </c>
      <c r="D7" s="45">
        <v>13594.7</v>
      </c>
      <c r="E7" s="45">
        <v>14787.2</v>
      </c>
      <c r="F7" s="45">
        <v>15236.2</v>
      </c>
      <c r="G7" s="48">
        <f>+F7*1000/$G$5</f>
        <v>0.69820247986479167</v>
      </c>
      <c r="H7" s="43">
        <f t="shared" ref="H7:H18" si="0">+F7*1000000/$I$5*1000</f>
        <v>45717.092727164651</v>
      </c>
    </row>
    <row r="8" spans="1:9" x14ac:dyDescent="0.2">
      <c r="A8" s="43" t="s">
        <v>124</v>
      </c>
      <c r="B8" s="45" t="s">
        <v>125</v>
      </c>
      <c r="C8" s="45">
        <v>2411.1999999999998</v>
      </c>
      <c r="D8" s="45">
        <v>2460.6</v>
      </c>
      <c r="E8" s="45">
        <v>2526.6</v>
      </c>
      <c r="F8" s="45">
        <v>2598.1999999999998</v>
      </c>
      <c r="G8" s="48">
        <f t="shared" ref="G8:G18" si="1">+F8*1000/$G$5</f>
        <v>0.1190631314359684</v>
      </c>
      <c r="H8" s="43">
        <f>+F8*1000000/$I$5*1000</f>
        <v>7796.048248494978</v>
      </c>
    </row>
    <row r="9" spans="1:9" x14ac:dyDescent="0.2">
      <c r="A9" s="43" t="s">
        <v>126</v>
      </c>
      <c r="B9" s="43" t="s">
        <v>127</v>
      </c>
      <c r="C9" s="43">
        <v>2067.8000000000002</v>
      </c>
      <c r="D9" s="43">
        <v>2120.4</v>
      </c>
      <c r="E9" s="43">
        <v>2185.9</v>
      </c>
      <c r="F9" s="43">
        <v>2245</v>
      </c>
      <c r="G9" s="48">
        <f t="shared" si="1"/>
        <v>0.10287765763749868</v>
      </c>
      <c r="H9" s="102">
        <f t="shared" si="0"/>
        <v>6736.2513732088473</v>
      </c>
    </row>
    <row r="10" spans="1:9" x14ac:dyDescent="0.2">
      <c r="A10" s="43" t="s">
        <v>128</v>
      </c>
      <c r="B10" s="43" t="s">
        <v>129</v>
      </c>
      <c r="C10" s="43">
        <v>484.8</v>
      </c>
      <c r="D10" s="43">
        <v>484.4</v>
      </c>
      <c r="E10" s="43">
        <v>502.6</v>
      </c>
      <c r="F10" s="43">
        <v>518</v>
      </c>
      <c r="G10" s="48">
        <f t="shared" si="1"/>
        <v>2.3737472898095465E-2</v>
      </c>
      <c r="H10" s="43">
        <f t="shared" si="0"/>
        <v>1554.2887355555379</v>
      </c>
    </row>
    <row r="11" spans="1:9" x14ac:dyDescent="0.2">
      <c r="A11" s="43" t="s">
        <v>130</v>
      </c>
      <c r="B11" s="43" t="s">
        <v>131</v>
      </c>
      <c r="C11" s="43">
        <v>1560.1</v>
      </c>
      <c r="D11" s="43">
        <v>1613.4</v>
      </c>
      <c r="E11" s="43">
        <v>1660.7</v>
      </c>
      <c r="F11" s="43">
        <v>1704.3</v>
      </c>
      <c r="G11" s="48">
        <f t="shared" si="1"/>
        <v>7.8099951853714475E-2</v>
      </c>
      <c r="H11" s="43">
        <f t="shared" si="0"/>
        <v>5113.8499845700835</v>
      </c>
    </row>
    <row r="12" spans="1:9" x14ac:dyDescent="0.2">
      <c r="A12" s="43" t="s">
        <v>132</v>
      </c>
      <c r="B12" s="43" t="s">
        <v>133</v>
      </c>
      <c r="C12" s="43">
        <v>20.399999999999999</v>
      </c>
      <c r="D12" s="43">
        <v>20.399999999999999</v>
      </c>
      <c r="E12" s="43">
        <v>20.399999999999999</v>
      </c>
      <c r="F12" s="43">
        <v>20.399999999999999</v>
      </c>
      <c r="G12" s="48">
        <f t="shared" si="1"/>
        <v>9.3483484000221519E-4</v>
      </c>
      <c r="H12" s="43">
        <f t="shared" si="0"/>
        <v>61.21137105276636</v>
      </c>
    </row>
    <row r="13" spans="1:9" x14ac:dyDescent="0.2">
      <c r="A13" s="43" t="s">
        <v>134</v>
      </c>
      <c r="B13" s="43" t="s">
        <v>135</v>
      </c>
      <c r="C13" s="43">
        <v>2.5</v>
      </c>
      <c r="D13" s="43">
        <v>2.2000000000000002</v>
      </c>
      <c r="E13" s="43">
        <v>2.2999999999999998</v>
      </c>
      <c r="F13" s="43">
        <v>2.4</v>
      </c>
      <c r="G13" s="48">
        <f t="shared" si="1"/>
        <v>1.0998056941202532E-4</v>
      </c>
      <c r="H13" s="43">
        <f t="shared" si="0"/>
        <v>7.201337770913689</v>
      </c>
    </row>
    <row r="14" spans="1:9" x14ac:dyDescent="0.2">
      <c r="A14" s="43" t="s">
        <v>136</v>
      </c>
      <c r="B14" s="43" t="s">
        <v>137</v>
      </c>
      <c r="C14" s="43">
        <v>343.3</v>
      </c>
      <c r="D14" s="43">
        <v>339.6</v>
      </c>
      <c r="E14" s="43">
        <v>339.7</v>
      </c>
      <c r="F14" s="43">
        <v>352.1</v>
      </c>
      <c r="G14" s="48">
        <f t="shared" si="1"/>
        <v>1.6135066037489213E-2</v>
      </c>
      <c r="H14" s="102">
        <f t="shared" si="0"/>
        <v>1056.4962621411291</v>
      </c>
    </row>
    <row r="15" spans="1:9" x14ac:dyDescent="0.2">
      <c r="A15" s="43" t="s">
        <v>138</v>
      </c>
      <c r="B15" s="43" t="s">
        <v>139</v>
      </c>
      <c r="C15" s="43">
        <v>102.8</v>
      </c>
      <c r="D15" s="43">
        <v>99.8</v>
      </c>
      <c r="E15" s="43">
        <v>98.6</v>
      </c>
      <c r="F15" s="43">
        <v>101.3</v>
      </c>
      <c r="G15" s="48">
        <f t="shared" si="1"/>
        <v>4.6420965339325684E-3</v>
      </c>
      <c r="H15" s="43">
        <f t="shared" si="0"/>
        <v>303.95646508064868</v>
      </c>
    </row>
    <row r="16" spans="1:9" x14ac:dyDescent="0.2">
      <c r="A16" s="43" t="s">
        <v>140</v>
      </c>
      <c r="B16" s="43" t="s">
        <v>141</v>
      </c>
      <c r="C16" s="43">
        <v>240.5</v>
      </c>
      <c r="D16" s="43">
        <v>240</v>
      </c>
      <c r="E16" s="43">
        <v>241.4</v>
      </c>
      <c r="F16" s="43">
        <v>251.1</v>
      </c>
      <c r="G16" s="48">
        <f t="shared" si="1"/>
        <v>1.1506717074733148E-2</v>
      </c>
      <c r="H16" s="43">
        <f t="shared" si="0"/>
        <v>753.43996428184482</v>
      </c>
    </row>
    <row r="17" spans="1:8" x14ac:dyDescent="0.2">
      <c r="A17" s="43" t="s">
        <v>142</v>
      </c>
      <c r="B17" s="43" t="s">
        <v>143</v>
      </c>
      <c r="C17" s="43">
        <v>185.6</v>
      </c>
      <c r="D17" s="43">
        <v>188.8</v>
      </c>
      <c r="E17" s="43">
        <v>189.6</v>
      </c>
      <c r="F17" s="43">
        <v>196.2</v>
      </c>
      <c r="G17" s="48">
        <f t="shared" si="1"/>
        <v>8.9909115494330692E-3</v>
      </c>
      <c r="H17" s="43">
        <f t="shared" si="0"/>
        <v>588.70936277219414</v>
      </c>
    </row>
    <row r="18" spans="1:8" x14ac:dyDescent="0.2">
      <c r="A18" s="43" t="s">
        <v>144</v>
      </c>
      <c r="B18" s="43" t="s">
        <v>145</v>
      </c>
      <c r="C18" s="43">
        <v>54.9</v>
      </c>
      <c r="D18" s="43">
        <v>51.1</v>
      </c>
      <c r="E18" s="43">
        <v>51.7</v>
      </c>
      <c r="F18" s="43">
        <v>54.7</v>
      </c>
      <c r="G18" s="48">
        <f t="shared" si="1"/>
        <v>2.5066404778490768E-3</v>
      </c>
      <c r="H18" s="43">
        <f t="shared" si="0"/>
        <v>164.13049002874118</v>
      </c>
    </row>
    <row r="20" spans="1:8" ht="19" x14ac:dyDescent="0.25">
      <c r="A20" s="104" t="s">
        <v>182</v>
      </c>
      <c r="B20" s="105"/>
      <c r="C20" s="105"/>
      <c r="D20" s="105"/>
      <c r="E20" s="105"/>
      <c r="F20" s="105"/>
      <c r="G20" s="105"/>
      <c r="H20"/>
    </row>
    <row r="21" spans="1:8" ht="17" x14ac:dyDescent="0.2">
      <c r="A21" s="106" t="s">
        <v>90</v>
      </c>
      <c r="B21" s="105"/>
      <c r="C21" s="105"/>
      <c r="D21" s="105"/>
      <c r="E21" s="105"/>
      <c r="F21" s="105"/>
      <c r="G21" s="105"/>
      <c r="H21"/>
    </row>
    <row r="22" spans="1:8" ht="16" x14ac:dyDescent="0.2">
      <c r="A22" s="105" t="s">
        <v>91</v>
      </c>
      <c r="B22" s="105"/>
      <c r="C22" s="105"/>
      <c r="D22" s="105"/>
      <c r="E22" s="105"/>
      <c r="F22" s="105"/>
      <c r="G22" s="105"/>
      <c r="H22"/>
    </row>
    <row r="23" spans="1:8" ht="16" x14ac:dyDescent="0.2">
      <c r="A23" s="105" t="s">
        <v>148</v>
      </c>
      <c r="B23" s="105"/>
      <c r="C23" s="105"/>
      <c r="D23" s="105"/>
      <c r="E23" s="105"/>
      <c r="F23" s="105"/>
      <c r="G23" s="105"/>
      <c r="H23"/>
    </row>
    <row r="24" spans="1:8" ht="16" x14ac:dyDescent="0.2">
      <c r="A24"/>
      <c r="B24"/>
      <c r="C24"/>
      <c r="D24"/>
      <c r="E24"/>
      <c r="F24"/>
      <c r="G24"/>
      <c r="H24"/>
    </row>
    <row r="25" spans="1:8" x14ac:dyDescent="0.2">
      <c r="A25" s="67" t="s">
        <v>93</v>
      </c>
      <c r="B25" s="67" t="s">
        <v>94</v>
      </c>
      <c r="C25" s="67" t="s">
        <v>95</v>
      </c>
      <c r="D25" s="67" t="s">
        <v>96</v>
      </c>
      <c r="E25" s="67" t="s">
        <v>97</v>
      </c>
      <c r="F25" s="67" t="s">
        <v>98</v>
      </c>
      <c r="G25" s="43" t="s">
        <v>179</v>
      </c>
      <c r="H25" s="43" t="s">
        <v>88</v>
      </c>
    </row>
    <row r="26" spans="1:8" ht="16" x14ac:dyDescent="0.2">
      <c r="A26" t="s">
        <v>99</v>
      </c>
      <c r="B26" s="68" t="s">
        <v>183</v>
      </c>
      <c r="C26" s="68">
        <v>1389.6</v>
      </c>
      <c r="D26" s="68">
        <v>1390.8</v>
      </c>
      <c r="E26" s="68">
        <v>1467.2</v>
      </c>
      <c r="F26" s="68">
        <v>1405.3</v>
      </c>
      <c r="G26" s="48">
        <f>+F26*1000/$G$5</f>
        <v>6.4398205914466322E-2</v>
      </c>
      <c r="H26" s="43">
        <f t="shared" ref="H26:H37" si="2">+F26*1000000/$I$5*1000</f>
        <v>4216.6833206104193</v>
      </c>
    </row>
    <row r="27" spans="1:8" ht="16" x14ac:dyDescent="0.2">
      <c r="A27" t="s">
        <v>113</v>
      </c>
      <c r="B27" s="68" t="s">
        <v>186</v>
      </c>
      <c r="C27" s="68">
        <v>746.5</v>
      </c>
      <c r="D27" s="68">
        <v>804.2</v>
      </c>
      <c r="E27" s="68">
        <v>892</v>
      </c>
      <c r="F27" s="68">
        <v>814.5</v>
      </c>
      <c r="G27" s="48">
        <f>+F27*1000/$G$5</f>
        <v>3.7324655744206091E-2</v>
      </c>
      <c r="H27" s="43">
        <f t="shared" si="2"/>
        <v>2443.954006003833</v>
      </c>
    </row>
    <row r="28" spans="1:8" ht="16" x14ac:dyDescent="0.2">
      <c r="A28" t="s">
        <v>114</v>
      </c>
      <c r="B28" t="s">
        <v>187</v>
      </c>
      <c r="C28">
        <v>335.7</v>
      </c>
      <c r="D28">
        <v>359.4</v>
      </c>
      <c r="E28">
        <v>432.1</v>
      </c>
      <c r="F28">
        <v>403.6</v>
      </c>
      <c r="G28" s="48">
        <f t="shared" ref="G28:G37" si="3">+F28*1000/$G$5</f>
        <v>1.8495065756122257E-2</v>
      </c>
      <c r="H28" s="43">
        <f t="shared" si="2"/>
        <v>1211.0249684753187</v>
      </c>
    </row>
    <row r="29" spans="1:8" ht="16" x14ac:dyDescent="0.2">
      <c r="A29" t="s">
        <v>115</v>
      </c>
      <c r="B29" t="s">
        <v>188</v>
      </c>
      <c r="C29">
        <v>260.10000000000002</v>
      </c>
      <c r="D29">
        <v>275.8</v>
      </c>
      <c r="E29">
        <v>338.1</v>
      </c>
      <c r="F29">
        <v>311.7</v>
      </c>
      <c r="G29" s="48">
        <f t="shared" si="3"/>
        <v>1.4283726452386788E-2</v>
      </c>
      <c r="H29" s="43">
        <f t="shared" si="2"/>
        <v>935.27374299741541</v>
      </c>
    </row>
    <row r="30" spans="1:8" ht="16" x14ac:dyDescent="0.2">
      <c r="A30" t="s">
        <v>116</v>
      </c>
      <c r="B30" t="s">
        <v>189</v>
      </c>
      <c r="C30">
        <v>75.599999999999994</v>
      </c>
      <c r="D30">
        <v>83.5</v>
      </c>
      <c r="E30">
        <v>93.4</v>
      </c>
      <c r="F30">
        <v>92</v>
      </c>
      <c r="G30" s="48">
        <f t="shared" si="3"/>
        <v>4.2159218274609705E-3</v>
      </c>
      <c r="H30" s="43">
        <f t="shared" si="2"/>
        <v>276.0512812183581</v>
      </c>
    </row>
    <row r="31" spans="1:8" ht="16" x14ac:dyDescent="0.2">
      <c r="A31" t="s">
        <v>117</v>
      </c>
      <c r="B31" t="s">
        <v>184</v>
      </c>
      <c r="C31">
        <v>410.7</v>
      </c>
      <c r="D31">
        <v>444.6</v>
      </c>
      <c r="E31">
        <v>460.5</v>
      </c>
      <c r="F31">
        <v>411.6</v>
      </c>
      <c r="G31" s="48">
        <f t="shared" si="3"/>
        <v>1.8861667654162341E-2</v>
      </c>
      <c r="H31" s="43">
        <f t="shared" si="2"/>
        <v>1235.0294277116977</v>
      </c>
    </row>
    <row r="32" spans="1:8" ht="16" x14ac:dyDescent="0.2">
      <c r="A32" t="s">
        <v>118</v>
      </c>
      <c r="B32" t="s">
        <v>190</v>
      </c>
      <c r="C32">
        <v>10.5</v>
      </c>
      <c r="D32">
        <v>10.4</v>
      </c>
      <c r="E32">
        <v>11.8</v>
      </c>
      <c r="F32">
        <v>12.9</v>
      </c>
      <c r="G32" s="48">
        <f t="shared" si="3"/>
        <v>5.9114556058963608E-4</v>
      </c>
      <c r="H32" s="43">
        <f t="shared" si="2"/>
        <v>38.707190518661079</v>
      </c>
    </row>
    <row r="33" spans="1:8" ht="16" x14ac:dyDescent="0.2">
      <c r="A33" t="s">
        <v>119</v>
      </c>
      <c r="B33" t="s">
        <v>191</v>
      </c>
      <c r="C33">
        <v>4.2</v>
      </c>
      <c r="D33">
        <v>3.8</v>
      </c>
      <c r="E33">
        <v>2.5</v>
      </c>
      <c r="F33">
        <v>2.5</v>
      </c>
      <c r="G33" s="48">
        <f t="shared" si="3"/>
        <v>1.1456309313752637E-4</v>
      </c>
      <c r="H33" s="43">
        <f t="shared" si="2"/>
        <v>7.501393511368426</v>
      </c>
    </row>
    <row r="34" spans="1:8" ht="16" x14ac:dyDescent="0.2">
      <c r="A34" t="s">
        <v>120</v>
      </c>
      <c r="B34" t="s">
        <v>192</v>
      </c>
      <c r="C34">
        <v>249</v>
      </c>
      <c r="D34">
        <v>268.8</v>
      </c>
      <c r="E34">
        <v>270.8</v>
      </c>
      <c r="F34">
        <v>254.7</v>
      </c>
      <c r="G34" s="48">
        <f t="shared" si="3"/>
        <v>1.1671687928851187E-2</v>
      </c>
      <c r="H34" s="43">
        <f t="shared" si="2"/>
        <v>764.24197093821533</v>
      </c>
    </row>
    <row r="35" spans="1:8" ht="16" x14ac:dyDescent="0.2">
      <c r="A35" t="s">
        <v>121</v>
      </c>
      <c r="B35" t="s">
        <v>193</v>
      </c>
      <c r="C35">
        <v>148.1</v>
      </c>
      <c r="D35">
        <v>161.69999999999999</v>
      </c>
      <c r="E35">
        <v>175.7</v>
      </c>
      <c r="F35">
        <v>142.5</v>
      </c>
      <c r="G35" s="48">
        <f t="shared" si="3"/>
        <v>6.530096308839003E-3</v>
      </c>
      <c r="H35" s="43">
        <f t="shared" si="2"/>
        <v>427.57943014800031</v>
      </c>
    </row>
    <row r="36" spans="1:8" ht="16" x14ac:dyDescent="0.2">
      <c r="A36" t="s">
        <v>122</v>
      </c>
      <c r="B36" t="s">
        <v>185</v>
      </c>
      <c r="C36">
        <v>-0.9</v>
      </c>
      <c r="D36">
        <v>0.1</v>
      </c>
      <c r="E36">
        <v>-0.9</v>
      </c>
      <c r="F36">
        <v>-1.2</v>
      </c>
      <c r="G36" s="48">
        <f t="shared" si="3"/>
        <v>-5.4990284706012658E-5</v>
      </c>
      <c r="H36" s="43">
        <f t="shared" si="2"/>
        <v>-3.6006688854568445</v>
      </c>
    </row>
    <row r="37" spans="1:8" ht="16" x14ac:dyDescent="0.2">
      <c r="A37" t="s">
        <v>123</v>
      </c>
      <c r="B37" t="s">
        <v>146</v>
      </c>
      <c r="C37">
        <v>-2</v>
      </c>
      <c r="D37">
        <v>5</v>
      </c>
      <c r="E37">
        <v>4.8</v>
      </c>
      <c r="F37">
        <v>-7</v>
      </c>
      <c r="G37" s="48">
        <f t="shared" si="3"/>
        <v>-3.2077666078507384E-4</v>
      </c>
      <c r="H37" s="43">
        <f t="shared" si="2"/>
        <v>-21.003901831831595</v>
      </c>
    </row>
  </sheetData>
  <mergeCells count="8">
    <mergeCell ref="A20:G20"/>
    <mergeCell ref="A21:G21"/>
    <mergeCell ref="A22:G22"/>
    <mergeCell ref="A23:G23"/>
    <mergeCell ref="A1:F1"/>
    <mergeCell ref="A2:F2"/>
    <mergeCell ref="A3:F3"/>
    <mergeCell ref="A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5ABEA-BBBA-B048-8EB1-0C6353C3BE2D}">
  <sheetPr>
    <tabColor theme="5"/>
  </sheetPr>
  <dimension ref="A1:I38"/>
  <sheetViews>
    <sheetView workbookViewId="0">
      <selection activeCell="H9" sqref="H9"/>
    </sheetView>
  </sheetViews>
  <sheetFormatPr baseColWidth="10" defaultColWidth="8.5" defaultRowHeight="15" x14ac:dyDescent="0.2"/>
  <cols>
    <col min="1" max="1" width="4.33203125" style="43" bestFit="1" customWidth="1" collapsed="1"/>
    <col min="2" max="2" width="80.83203125" style="43" bestFit="1" customWidth="1" collapsed="1"/>
    <col min="3" max="6" width="7.83203125" style="43" bestFit="1" customWidth="1" collapsed="1"/>
    <col min="7" max="7" width="13.33203125" style="43" bestFit="1" customWidth="1"/>
    <col min="8" max="8" width="12.1640625" style="43" bestFit="1" customWidth="1"/>
    <col min="9" max="9" width="10.1640625" style="43" bestFit="1" customWidth="1"/>
    <col min="10" max="16384" width="8.5" style="43"/>
  </cols>
  <sheetData>
    <row r="1" spans="1:9" ht="19" x14ac:dyDescent="0.25">
      <c r="A1" s="107" t="s">
        <v>147</v>
      </c>
      <c r="B1" s="108"/>
      <c r="C1" s="108"/>
      <c r="D1" s="108"/>
      <c r="E1" s="108"/>
      <c r="F1" s="108"/>
    </row>
    <row r="2" spans="1:9" ht="17" x14ac:dyDescent="0.2">
      <c r="A2" s="109" t="s">
        <v>90</v>
      </c>
      <c r="B2" s="108"/>
      <c r="C2" s="108"/>
      <c r="D2" s="108"/>
      <c r="E2" s="108"/>
      <c r="F2" s="108"/>
    </row>
    <row r="3" spans="1:9" x14ac:dyDescent="0.2">
      <c r="A3" s="108" t="s">
        <v>91</v>
      </c>
      <c r="B3" s="108"/>
      <c r="C3" s="108"/>
      <c r="D3" s="108"/>
      <c r="E3" s="108"/>
      <c r="F3" s="108"/>
    </row>
    <row r="4" spans="1:9" x14ac:dyDescent="0.2">
      <c r="A4" s="108" t="s">
        <v>148</v>
      </c>
      <c r="B4" s="108"/>
      <c r="C4" s="108"/>
      <c r="D4" s="108"/>
      <c r="E4" s="108"/>
      <c r="F4" s="108"/>
    </row>
    <row r="5" spans="1:9" x14ac:dyDescent="0.2">
      <c r="F5" s="43" t="s">
        <v>178</v>
      </c>
      <c r="G5" s="43">
        <v>21822036.5</v>
      </c>
      <c r="H5" s="43" t="s">
        <v>15</v>
      </c>
      <c r="I5" s="43">
        <v>333271411</v>
      </c>
    </row>
    <row r="6" spans="1:9" x14ac:dyDescent="0.2">
      <c r="A6" s="44" t="s">
        <v>93</v>
      </c>
      <c r="B6" s="44" t="s">
        <v>94</v>
      </c>
      <c r="C6" s="44" t="s">
        <v>95</v>
      </c>
      <c r="D6" s="44" t="s">
        <v>96</v>
      </c>
      <c r="E6" s="44" t="s">
        <v>97</v>
      </c>
      <c r="F6" s="44" t="s">
        <v>98</v>
      </c>
      <c r="G6" s="43" t="s">
        <v>179</v>
      </c>
      <c r="H6" s="43" t="s">
        <v>88</v>
      </c>
    </row>
    <row r="7" spans="1:9" x14ac:dyDescent="0.2">
      <c r="A7" s="43" t="s">
        <v>99</v>
      </c>
      <c r="B7" s="45" t="s">
        <v>100</v>
      </c>
      <c r="C7" s="45">
        <v>13948.1</v>
      </c>
      <c r="D7" s="45">
        <v>13594.7</v>
      </c>
      <c r="E7" s="45">
        <v>14787.2</v>
      </c>
      <c r="F7" s="45">
        <v>15236.2</v>
      </c>
      <c r="G7" s="48">
        <f>+F7*1000/$G$5</f>
        <v>0.69820247986479167</v>
      </c>
      <c r="H7" s="43">
        <f>+F7*1000000/$I$5*1000</f>
        <v>45717.092727164651</v>
      </c>
    </row>
    <row r="8" spans="1:9" x14ac:dyDescent="0.2">
      <c r="A8" s="43" t="s">
        <v>101</v>
      </c>
      <c r="B8" s="45" t="s">
        <v>149</v>
      </c>
      <c r="C8" s="45">
        <v>2432</v>
      </c>
      <c r="D8" s="45">
        <v>2482.5</v>
      </c>
      <c r="E8" s="45">
        <v>2547.4</v>
      </c>
      <c r="F8" s="45">
        <v>2614.8000000000002</v>
      </c>
      <c r="G8" s="48">
        <f t="shared" ref="G8:G19" si="0">+F8*1000/$G$5</f>
        <v>0.11982383037440159</v>
      </c>
      <c r="H8" s="43">
        <f t="shared" ref="H8:H19" si="1">+F8*1000000/$I$5*1000</f>
        <v>7845.8575014104645</v>
      </c>
    </row>
    <row r="9" spans="1:9" x14ac:dyDescent="0.2">
      <c r="A9" s="43" t="s">
        <v>102</v>
      </c>
      <c r="B9" s="43" t="s">
        <v>150</v>
      </c>
      <c r="C9" s="43">
        <v>2067.8000000000002</v>
      </c>
      <c r="D9" s="43">
        <v>2120.4</v>
      </c>
      <c r="E9" s="43">
        <v>2185.9</v>
      </c>
      <c r="F9" s="43">
        <v>2245</v>
      </c>
      <c r="G9" s="48">
        <f t="shared" si="0"/>
        <v>0.10287765763749868</v>
      </c>
      <c r="H9" s="102">
        <f t="shared" si="1"/>
        <v>6736.2513732088473</v>
      </c>
    </row>
    <row r="10" spans="1:9" x14ac:dyDescent="0.2">
      <c r="A10" s="43" t="s">
        <v>103</v>
      </c>
      <c r="B10" s="43" t="s">
        <v>151</v>
      </c>
      <c r="C10" s="43">
        <v>484.8</v>
      </c>
      <c r="D10" s="43">
        <v>484.4</v>
      </c>
      <c r="E10" s="43">
        <v>502.6</v>
      </c>
      <c r="F10" s="43">
        <v>518</v>
      </c>
      <c r="G10" s="48">
        <f t="shared" si="0"/>
        <v>2.3737472898095465E-2</v>
      </c>
      <c r="H10" s="43">
        <f t="shared" si="1"/>
        <v>1554.2887355555379</v>
      </c>
    </row>
    <row r="11" spans="1:9" x14ac:dyDescent="0.2">
      <c r="A11" s="43" t="s">
        <v>104</v>
      </c>
      <c r="B11" s="43" t="s">
        <v>152</v>
      </c>
      <c r="C11" s="43">
        <v>1560.1</v>
      </c>
      <c r="D11" s="43">
        <v>1613.4</v>
      </c>
      <c r="E11" s="43">
        <v>1660.7</v>
      </c>
      <c r="F11" s="43">
        <v>1704.3</v>
      </c>
      <c r="G11" s="48">
        <f t="shared" si="0"/>
        <v>7.8099951853714475E-2</v>
      </c>
      <c r="H11" s="43">
        <f t="shared" si="1"/>
        <v>5113.8499845700835</v>
      </c>
    </row>
    <row r="12" spans="1:9" x14ac:dyDescent="0.2">
      <c r="A12" s="43" t="s">
        <v>105</v>
      </c>
      <c r="B12" s="43" t="s">
        <v>153</v>
      </c>
      <c r="C12" s="43">
        <v>20.399999999999999</v>
      </c>
      <c r="D12" s="43">
        <v>20.399999999999999</v>
      </c>
      <c r="E12" s="43">
        <v>20.399999999999999</v>
      </c>
      <c r="F12" s="43">
        <v>20.399999999999999</v>
      </c>
      <c r="G12" s="48">
        <f t="shared" si="0"/>
        <v>9.3483484000221519E-4</v>
      </c>
      <c r="H12" s="43">
        <f t="shared" si="1"/>
        <v>61.21137105276636</v>
      </c>
    </row>
    <row r="13" spans="1:9" x14ac:dyDescent="0.2">
      <c r="A13" s="43" t="s">
        <v>106</v>
      </c>
      <c r="B13" s="43" t="s">
        <v>154</v>
      </c>
      <c r="C13" s="43">
        <v>2.5</v>
      </c>
      <c r="D13" s="43">
        <v>2.2000000000000002</v>
      </c>
      <c r="E13" s="43">
        <v>2.2999999999999998</v>
      </c>
      <c r="F13" s="43">
        <v>2.4</v>
      </c>
      <c r="G13" s="48">
        <f t="shared" si="0"/>
        <v>1.0998056941202532E-4</v>
      </c>
      <c r="H13" s="43">
        <f t="shared" si="1"/>
        <v>7.201337770913689</v>
      </c>
    </row>
    <row r="14" spans="1:9" x14ac:dyDescent="0.2">
      <c r="A14" s="43" t="s">
        <v>107</v>
      </c>
      <c r="B14" s="43" t="s">
        <v>155</v>
      </c>
      <c r="C14" s="43">
        <v>364.1</v>
      </c>
      <c r="D14" s="43">
        <v>361.5</v>
      </c>
      <c r="E14" s="43">
        <v>360.4</v>
      </c>
      <c r="F14" s="43">
        <v>368.7</v>
      </c>
      <c r="G14" s="48">
        <f t="shared" si="0"/>
        <v>1.6895764975922389E-2</v>
      </c>
      <c r="H14" s="102">
        <f t="shared" si="1"/>
        <v>1106.3055150566154</v>
      </c>
    </row>
    <row r="15" spans="1:9" x14ac:dyDescent="0.2">
      <c r="A15" s="43" t="s">
        <v>108</v>
      </c>
      <c r="B15" s="43" t="s">
        <v>156</v>
      </c>
      <c r="C15" s="43">
        <v>102.8</v>
      </c>
      <c r="D15" s="43">
        <v>99.8</v>
      </c>
      <c r="E15" s="43">
        <v>98.6</v>
      </c>
      <c r="F15" s="43">
        <v>101.3</v>
      </c>
      <c r="G15" s="48">
        <f t="shared" si="0"/>
        <v>4.6420965339325684E-3</v>
      </c>
      <c r="H15" s="43">
        <f t="shared" si="1"/>
        <v>303.95646508064868</v>
      </c>
    </row>
    <row r="16" spans="1:9" x14ac:dyDescent="0.2">
      <c r="A16" s="43" t="s">
        <v>109</v>
      </c>
      <c r="B16" s="43" t="s">
        <v>157</v>
      </c>
      <c r="C16" s="43">
        <v>261.2</v>
      </c>
      <c r="D16" s="43">
        <v>261.8</v>
      </c>
      <c r="E16" s="43">
        <v>262.10000000000002</v>
      </c>
      <c r="F16" s="43">
        <v>267.7</v>
      </c>
      <c r="G16" s="48">
        <f t="shared" si="0"/>
        <v>1.2267416013166324E-2</v>
      </c>
      <c r="H16" s="43">
        <f t="shared" si="1"/>
        <v>803.24921719733106</v>
      </c>
    </row>
    <row r="17" spans="1:8" x14ac:dyDescent="0.2">
      <c r="A17" s="43" t="s">
        <v>110</v>
      </c>
      <c r="B17" s="43" t="s">
        <v>158</v>
      </c>
      <c r="C17" s="43">
        <v>185.6</v>
      </c>
      <c r="D17" s="43">
        <v>188.8</v>
      </c>
      <c r="E17" s="43">
        <v>189.6</v>
      </c>
      <c r="F17" s="43">
        <v>196.2</v>
      </c>
      <c r="G17" s="48">
        <f t="shared" si="0"/>
        <v>8.9909115494330692E-3</v>
      </c>
      <c r="H17" s="43">
        <f t="shared" si="1"/>
        <v>588.70936277219414</v>
      </c>
    </row>
    <row r="18" spans="1:8" x14ac:dyDescent="0.2">
      <c r="A18" s="43" t="s">
        <v>111</v>
      </c>
      <c r="B18" s="43" t="s">
        <v>159</v>
      </c>
      <c r="C18" s="43">
        <v>54.9</v>
      </c>
      <c r="D18" s="43">
        <v>51.1</v>
      </c>
      <c r="E18" s="43">
        <v>51.7</v>
      </c>
      <c r="F18" s="43">
        <v>54.7</v>
      </c>
      <c r="G18" s="48">
        <f t="shared" si="0"/>
        <v>2.5066404778490768E-3</v>
      </c>
      <c r="H18" s="43">
        <f t="shared" si="1"/>
        <v>164.13049002874118</v>
      </c>
    </row>
    <row r="19" spans="1:8" x14ac:dyDescent="0.2">
      <c r="A19" s="43" t="s">
        <v>112</v>
      </c>
      <c r="B19" s="43" t="s">
        <v>160</v>
      </c>
      <c r="C19" s="43">
        <v>20.9</v>
      </c>
      <c r="D19" s="43">
        <v>22</v>
      </c>
      <c r="E19" s="43">
        <v>20.8</v>
      </c>
      <c r="F19" s="43">
        <v>17.8</v>
      </c>
      <c r="G19" s="48">
        <f t="shared" si="0"/>
        <v>8.1568922313918777E-4</v>
      </c>
      <c r="H19" s="43">
        <f t="shared" si="1"/>
        <v>53.409921800943195</v>
      </c>
    </row>
    <row r="21" spans="1:8" ht="19" x14ac:dyDescent="0.25">
      <c r="A21" s="104" t="s">
        <v>182</v>
      </c>
      <c r="B21" s="105"/>
      <c r="C21" s="105"/>
      <c r="D21" s="105"/>
      <c r="E21" s="105"/>
      <c r="F21" s="105"/>
      <c r="G21" s="105"/>
      <c r="H21"/>
    </row>
    <row r="22" spans="1:8" ht="17" x14ac:dyDescent="0.2">
      <c r="A22" s="106" t="s">
        <v>90</v>
      </c>
      <c r="B22" s="105"/>
      <c r="C22" s="105"/>
      <c r="D22" s="105"/>
      <c r="E22" s="105"/>
      <c r="F22" s="105"/>
      <c r="G22" s="105"/>
      <c r="H22"/>
    </row>
    <row r="23" spans="1:8" ht="16" x14ac:dyDescent="0.2">
      <c r="A23" s="105" t="s">
        <v>91</v>
      </c>
      <c r="B23" s="105"/>
      <c r="C23" s="105"/>
      <c r="D23" s="105"/>
      <c r="E23" s="105"/>
      <c r="F23" s="105"/>
      <c r="G23" s="105"/>
      <c r="H23"/>
    </row>
    <row r="24" spans="1:8" ht="16" x14ac:dyDescent="0.2">
      <c r="A24" s="105" t="s">
        <v>148</v>
      </c>
      <c r="B24" s="105"/>
      <c r="C24" s="105"/>
      <c r="D24" s="105"/>
      <c r="E24" s="105"/>
      <c r="F24" s="105"/>
      <c r="G24" s="105"/>
      <c r="H24"/>
    </row>
    <row r="25" spans="1:8" ht="16" x14ac:dyDescent="0.2">
      <c r="A25"/>
      <c r="B25"/>
      <c r="C25"/>
      <c r="D25"/>
      <c r="E25"/>
      <c r="F25"/>
      <c r="G25"/>
      <c r="H25"/>
    </row>
    <row r="26" spans="1:8" x14ac:dyDescent="0.2">
      <c r="A26" s="67" t="s">
        <v>93</v>
      </c>
      <c r="B26" s="67" t="s">
        <v>94</v>
      </c>
      <c r="C26" s="67" t="s">
        <v>95</v>
      </c>
      <c r="D26" s="67" t="s">
        <v>96</v>
      </c>
      <c r="E26" s="67" t="s">
        <v>97</v>
      </c>
      <c r="F26" s="67" t="s">
        <v>98</v>
      </c>
      <c r="G26" s="43" t="s">
        <v>179</v>
      </c>
      <c r="H26" s="43" t="s">
        <v>88</v>
      </c>
    </row>
    <row r="27" spans="1:8" ht="16" x14ac:dyDescent="0.2">
      <c r="A27" t="s">
        <v>99</v>
      </c>
      <c r="B27" s="68" t="s">
        <v>183</v>
      </c>
      <c r="C27" s="68">
        <v>1389.6</v>
      </c>
      <c r="D27" s="68">
        <v>1390.8</v>
      </c>
      <c r="E27" s="68">
        <v>1467.2</v>
      </c>
      <c r="F27" s="68">
        <v>1405.3</v>
      </c>
      <c r="G27" s="48">
        <f>+F27*1000/$G$5</f>
        <v>6.4398205914466322E-2</v>
      </c>
      <c r="H27" s="43">
        <f>+F27*1000000/$I$5*1000</f>
        <v>4216.6833206104193</v>
      </c>
    </row>
    <row r="28" spans="1:8" ht="16" x14ac:dyDescent="0.2">
      <c r="A28" t="s">
        <v>113</v>
      </c>
      <c r="B28" s="68" t="s">
        <v>186</v>
      </c>
      <c r="C28" s="68">
        <v>746.5</v>
      </c>
      <c r="D28" s="68">
        <v>804.2</v>
      </c>
      <c r="E28" s="68">
        <v>892</v>
      </c>
      <c r="F28" s="68">
        <v>814.5</v>
      </c>
      <c r="G28" s="48">
        <f t="shared" ref="G28:G38" si="2">+F28*1000/$G$5</f>
        <v>3.7324655744206091E-2</v>
      </c>
      <c r="H28" s="43">
        <f t="shared" ref="H28:H38" si="3">+F28*1000000/$I$5*1000</f>
        <v>2443.954006003833</v>
      </c>
    </row>
    <row r="29" spans="1:8" ht="16" x14ac:dyDescent="0.2">
      <c r="A29" t="s">
        <v>114</v>
      </c>
      <c r="B29" t="s">
        <v>187</v>
      </c>
      <c r="C29">
        <v>335.7</v>
      </c>
      <c r="D29">
        <v>359.4</v>
      </c>
      <c r="E29">
        <v>432.1</v>
      </c>
      <c r="F29">
        <v>403.6</v>
      </c>
      <c r="G29" s="48">
        <f t="shared" si="2"/>
        <v>1.8495065756122257E-2</v>
      </c>
      <c r="H29" s="43">
        <f t="shared" si="3"/>
        <v>1211.0249684753187</v>
      </c>
    </row>
    <row r="30" spans="1:8" ht="16" x14ac:dyDescent="0.2">
      <c r="A30" t="s">
        <v>115</v>
      </c>
      <c r="B30" t="s">
        <v>188</v>
      </c>
      <c r="C30">
        <v>260.10000000000002</v>
      </c>
      <c r="D30">
        <v>275.8</v>
      </c>
      <c r="E30">
        <v>338.1</v>
      </c>
      <c r="F30">
        <v>311.7</v>
      </c>
      <c r="G30" s="48">
        <f t="shared" si="2"/>
        <v>1.4283726452386788E-2</v>
      </c>
      <c r="H30" s="43">
        <f t="shared" si="3"/>
        <v>935.27374299741541</v>
      </c>
    </row>
    <row r="31" spans="1:8" ht="16" x14ac:dyDescent="0.2">
      <c r="A31" t="s">
        <v>116</v>
      </c>
      <c r="B31" t="s">
        <v>189</v>
      </c>
      <c r="C31">
        <v>75.599999999999994</v>
      </c>
      <c r="D31">
        <v>83.5</v>
      </c>
      <c r="E31">
        <v>93.4</v>
      </c>
      <c r="F31">
        <v>92</v>
      </c>
      <c r="G31" s="48">
        <f t="shared" si="2"/>
        <v>4.2159218274609705E-3</v>
      </c>
      <c r="H31" s="43">
        <f t="shared" si="3"/>
        <v>276.0512812183581</v>
      </c>
    </row>
    <row r="32" spans="1:8" ht="16" x14ac:dyDescent="0.2">
      <c r="A32" t="s">
        <v>117</v>
      </c>
      <c r="B32" t="s">
        <v>184</v>
      </c>
      <c r="C32">
        <v>410.7</v>
      </c>
      <c r="D32">
        <v>444.6</v>
      </c>
      <c r="E32">
        <v>460.5</v>
      </c>
      <c r="F32">
        <v>411.6</v>
      </c>
      <c r="G32" s="48">
        <f t="shared" si="2"/>
        <v>1.8861667654162341E-2</v>
      </c>
      <c r="H32" s="43">
        <f t="shared" si="3"/>
        <v>1235.0294277116977</v>
      </c>
    </row>
    <row r="33" spans="1:8" ht="16" x14ac:dyDescent="0.2">
      <c r="A33" t="s">
        <v>118</v>
      </c>
      <c r="B33" t="s">
        <v>190</v>
      </c>
      <c r="C33">
        <v>10.5</v>
      </c>
      <c r="D33">
        <v>10.4</v>
      </c>
      <c r="E33">
        <v>11.8</v>
      </c>
      <c r="F33">
        <v>12.9</v>
      </c>
      <c r="G33" s="48">
        <f t="shared" si="2"/>
        <v>5.9114556058963608E-4</v>
      </c>
      <c r="H33" s="43">
        <f t="shared" si="3"/>
        <v>38.707190518661079</v>
      </c>
    </row>
    <row r="34" spans="1:8" ht="16" x14ac:dyDescent="0.2">
      <c r="A34" t="s">
        <v>119</v>
      </c>
      <c r="B34" t="s">
        <v>191</v>
      </c>
      <c r="C34">
        <v>4.2</v>
      </c>
      <c r="D34">
        <v>3.8</v>
      </c>
      <c r="E34">
        <v>2.5</v>
      </c>
      <c r="F34">
        <v>2.5</v>
      </c>
      <c r="G34" s="48">
        <f t="shared" si="2"/>
        <v>1.1456309313752637E-4</v>
      </c>
      <c r="H34" s="43">
        <f t="shared" si="3"/>
        <v>7.501393511368426</v>
      </c>
    </row>
    <row r="35" spans="1:8" ht="16" x14ac:dyDescent="0.2">
      <c r="A35" t="s">
        <v>120</v>
      </c>
      <c r="B35" t="s">
        <v>192</v>
      </c>
      <c r="C35">
        <v>249</v>
      </c>
      <c r="D35">
        <v>268.8</v>
      </c>
      <c r="E35">
        <v>270.8</v>
      </c>
      <c r="F35">
        <v>254.7</v>
      </c>
      <c r="G35" s="48">
        <f t="shared" si="2"/>
        <v>1.1671687928851187E-2</v>
      </c>
      <c r="H35" s="43">
        <f t="shared" si="3"/>
        <v>764.24197093821533</v>
      </c>
    </row>
    <row r="36" spans="1:8" ht="16" x14ac:dyDescent="0.2">
      <c r="A36" t="s">
        <v>121</v>
      </c>
      <c r="B36" t="s">
        <v>193</v>
      </c>
      <c r="C36">
        <v>148.1</v>
      </c>
      <c r="D36">
        <v>161.69999999999999</v>
      </c>
      <c r="E36">
        <v>175.7</v>
      </c>
      <c r="F36">
        <v>142.5</v>
      </c>
      <c r="G36" s="48">
        <f t="shared" si="2"/>
        <v>6.530096308839003E-3</v>
      </c>
      <c r="H36" s="43">
        <f t="shared" si="3"/>
        <v>427.57943014800031</v>
      </c>
    </row>
    <row r="37" spans="1:8" ht="16" x14ac:dyDescent="0.2">
      <c r="A37" t="s">
        <v>122</v>
      </c>
      <c r="B37" t="s">
        <v>185</v>
      </c>
      <c r="C37">
        <v>-0.9</v>
      </c>
      <c r="D37">
        <v>0.1</v>
      </c>
      <c r="E37">
        <v>-0.9</v>
      </c>
      <c r="F37">
        <v>-1.2</v>
      </c>
      <c r="G37" s="48">
        <f t="shared" si="2"/>
        <v>-5.4990284706012658E-5</v>
      </c>
      <c r="H37" s="43">
        <f t="shared" si="3"/>
        <v>-3.6006688854568445</v>
      </c>
    </row>
    <row r="38" spans="1:8" ht="16" x14ac:dyDescent="0.2">
      <c r="A38" t="s">
        <v>123</v>
      </c>
      <c r="B38" t="s">
        <v>146</v>
      </c>
      <c r="C38">
        <v>-2</v>
      </c>
      <c r="D38">
        <v>5</v>
      </c>
      <c r="E38">
        <v>4.8</v>
      </c>
      <c r="F38">
        <v>-7</v>
      </c>
      <c r="G38" s="48">
        <f t="shared" si="2"/>
        <v>-3.2077666078507384E-4</v>
      </c>
      <c r="H38" s="43">
        <f t="shared" si="3"/>
        <v>-21.003901831831595</v>
      </c>
    </row>
  </sheetData>
  <mergeCells count="8">
    <mergeCell ref="A21:G21"/>
    <mergeCell ref="A22:G22"/>
    <mergeCell ref="A23:G23"/>
    <mergeCell ref="A24:G24"/>
    <mergeCell ref="A1:F1"/>
    <mergeCell ref="A2:F2"/>
    <mergeCell ref="A3:F3"/>
    <mergeCell ref="A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D334-16C0-FC4B-BE09-B1AC6C6F83AB}">
  <sheetPr>
    <tabColor theme="9"/>
  </sheetPr>
  <dimension ref="A1:P198"/>
  <sheetViews>
    <sheetView showGridLines="0" topLeftCell="I6" workbookViewId="0">
      <selection activeCell="L37" sqref="L37"/>
    </sheetView>
  </sheetViews>
  <sheetFormatPr baseColWidth="10" defaultColWidth="8.83203125" defaultRowHeight="15" x14ac:dyDescent="0.2"/>
  <cols>
    <col min="1" max="1" width="37" style="43" bestFit="1" customWidth="1"/>
    <col min="2" max="2" width="35.6640625" style="43" bestFit="1" customWidth="1"/>
    <col min="3" max="3" width="55.6640625" style="43" bestFit="1" customWidth="1"/>
    <col min="4" max="4" width="17" style="43" bestFit="1" customWidth="1"/>
    <col min="5" max="6" width="7.6640625" style="43" bestFit="1" customWidth="1"/>
    <col min="7" max="7" width="8.83203125" style="43"/>
    <col min="8" max="8" width="13.6640625" style="43" customWidth="1"/>
    <col min="9" max="9" width="25.33203125" style="43" bestFit="1" customWidth="1"/>
    <col min="10" max="11" width="40.33203125" style="43" bestFit="1" customWidth="1"/>
    <col min="12" max="13" width="26.33203125" style="43" bestFit="1" customWidth="1"/>
    <col min="14" max="14" width="34.1640625" style="43" bestFit="1" customWidth="1"/>
    <col min="15" max="16" width="56" style="43" bestFit="1" customWidth="1"/>
    <col min="17" max="16384" width="8.83203125" style="43"/>
  </cols>
  <sheetData>
    <row r="1" spans="1:16" ht="16" x14ac:dyDescent="0.2">
      <c r="A1" s="61" t="s">
        <v>161</v>
      </c>
      <c r="B1" s="61" t="s">
        <v>194</v>
      </c>
      <c r="C1" s="62" t="s">
        <v>162</v>
      </c>
      <c r="D1" s="62" t="s">
        <v>17</v>
      </c>
      <c r="E1" s="63" t="s">
        <v>95</v>
      </c>
      <c r="F1" s="64" t="s">
        <v>98</v>
      </c>
    </row>
    <row r="2" spans="1:16" ht="16" x14ac:dyDescent="0.2">
      <c r="A2" s="49" t="s">
        <v>163</v>
      </c>
      <c r="B2" s="49" t="s">
        <v>204</v>
      </c>
      <c r="C2" s="50" t="s">
        <v>164</v>
      </c>
      <c r="D2" s="50" t="s">
        <v>179</v>
      </c>
      <c r="E2" s="51">
        <v>12.2</v>
      </c>
      <c r="F2" s="52">
        <v>12.2</v>
      </c>
      <c r="I2" s="65" t="s">
        <v>180</v>
      </c>
      <c r="J2" s="42"/>
      <c r="K2" s="65" t="s">
        <v>162</v>
      </c>
      <c r="L2" s="42"/>
      <c r="M2" s="42"/>
      <c r="N2" s="42"/>
      <c r="O2" s="42"/>
      <c r="P2" s="42"/>
    </row>
    <row r="3" spans="1:16" ht="16" x14ac:dyDescent="0.2">
      <c r="A3" s="49" t="s">
        <v>163</v>
      </c>
      <c r="B3" s="49" t="s">
        <v>204</v>
      </c>
      <c r="C3" s="50" t="s">
        <v>85</v>
      </c>
      <c r="D3" s="50" t="s">
        <v>179</v>
      </c>
      <c r="E3" s="51">
        <v>2.2999999999999998</v>
      </c>
      <c r="F3" s="52">
        <v>2.2000000000000002</v>
      </c>
      <c r="I3" s="65" t="s">
        <v>181</v>
      </c>
      <c r="J3" s="65" t="s">
        <v>161</v>
      </c>
      <c r="K3" s="42" t="s">
        <v>164</v>
      </c>
      <c r="L3" s="42" t="s">
        <v>85</v>
      </c>
      <c r="M3" s="42" t="s">
        <v>166</v>
      </c>
      <c r="N3" s="42" t="s">
        <v>165</v>
      </c>
      <c r="O3" s="42" t="s">
        <v>86</v>
      </c>
      <c r="P3" s="42" t="s">
        <v>87</v>
      </c>
    </row>
    <row r="4" spans="1:16" ht="16" x14ac:dyDescent="0.2">
      <c r="A4" s="49" t="s">
        <v>163</v>
      </c>
      <c r="B4" s="49" t="s">
        <v>204</v>
      </c>
      <c r="C4" s="50" t="s">
        <v>165</v>
      </c>
      <c r="D4" s="50" t="s">
        <v>179</v>
      </c>
      <c r="E4" s="51">
        <v>6.3</v>
      </c>
      <c r="F4" s="53">
        <v>6</v>
      </c>
      <c r="I4" s="42" t="s">
        <v>209</v>
      </c>
      <c r="J4" s="42" t="s">
        <v>30</v>
      </c>
      <c r="K4" s="66">
        <v>12.1</v>
      </c>
      <c r="L4" s="66">
        <v>2</v>
      </c>
      <c r="M4" s="66">
        <v>2.4</v>
      </c>
      <c r="N4" s="66">
        <v>5.7</v>
      </c>
      <c r="O4" s="66">
        <v>0.6</v>
      </c>
      <c r="P4" s="66">
        <v>1.4</v>
      </c>
    </row>
    <row r="5" spans="1:16" ht="16" x14ac:dyDescent="0.2">
      <c r="A5" s="49" t="s">
        <v>163</v>
      </c>
      <c r="B5" s="49" t="s">
        <v>204</v>
      </c>
      <c r="C5" s="50" t="s">
        <v>86</v>
      </c>
      <c r="D5" s="50" t="s">
        <v>179</v>
      </c>
      <c r="E5" s="51">
        <v>0.5</v>
      </c>
      <c r="F5" s="52">
        <v>0.5</v>
      </c>
      <c r="I5" s="42"/>
      <c r="J5" s="42" t="s">
        <v>32</v>
      </c>
      <c r="K5" s="66">
        <v>12.2</v>
      </c>
      <c r="L5" s="66">
        <v>2.6</v>
      </c>
      <c r="M5" s="66">
        <v>3.6</v>
      </c>
      <c r="N5" s="66">
        <v>5.2</v>
      </c>
      <c r="O5" s="66">
        <v>0.2</v>
      </c>
      <c r="P5" s="66">
        <v>0.6</v>
      </c>
    </row>
    <row r="6" spans="1:16" ht="16" x14ac:dyDescent="0.2">
      <c r="A6" s="49" t="s">
        <v>163</v>
      </c>
      <c r="B6" s="49" t="s">
        <v>204</v>
      </c>
      <c r="C6" s="50" t="s">
        <v>87</v>
      </c>
      <c r="D6" s="50" t="s">
        <v>179</v>
      </c>
      <c r="E6" s="54">
        <v>1</v>
      </c>
      <c r="F6" s="52">
        <v>0.9</v>
      </c>
      <c r="I6" s="42"/>
      <c r="J6" s="42" t="s">
        <v>36</v>
      </c>
      <c r="K6" s="66">
        <v>12.4</v>
      </c>
      <c r="L6" s="66">
        <v>3.3</v>
      </c>
      <c r="M6" s="66">
        <v>2.7</v>
      </c>
      <c r="N6" s="66">
        <v>5.0999999999999996</v>
      </c>
      <c r="O6" s="66">
        <v>0.5</v>
      </c>
      <c r="P6" s="66">
        <v>0.9</v>
      </c>
    </row>
    <row r="7" spans="1:16" ht="16" x14ac:dyDescent="0.2">
      <c r="A7" s="49" t="s">
        <v>163</v>
      </c>
      <c r="B7" s="49" t="s">
        <v>204</v>
      </c>
      <c r="C7" s="50" t="s">
        <v>166</v>
      </c>
      <c r="D7" s="50" t="s">
        <v>179</v>
      </c>
      <c r="E7" s="51">
        <v>2.1</v>
      </c>
      <c r="F7" s="52">
        <v>2.6</v>
      </c>
      <c r="I7" s="42"/>
      <c r="J7" s="42" t="s">
        <v>40</v>
      </c>
      <c r="K7" s="66">
        <v>14.7</v>
      </c>
      <c r="L7" s="66">
        <v>3.1</v>
      </c>
      <c r="M7" s="66">
        <v>2.8</v>
      </c>
      <c r="N7" s="66">
        <v>8.5</v>
      </c>
      <c r="O7" s="66">
        <v>0.1</v>
      </c>
      <c r="P7" s="66">
        <v>0.3</v>
      </c>
    </row>
    <row r="8" spans="1:16" ht="16" x14ac:dyDescent="0.2">
      <c r="A8" s="49" t="s">
        <v>32</v>
      </c>
      <c r="B8" s="49" t="s">
        <v>204</v>
      </c>
      <c r="C8" s="50" t="s">
        <v>164</v>
      </c>
      <c r="D8" s="50" t="s">
        <v>179</v>
      </c>
      <c r="E8" s="51">
        <v>11.6</v>
      </c>
      <c r="F8" s="52">
        <v>12.2</v>
      </c>
      <c r="I8" s="42"/>
      <c r="J8" s="42" t="s">
        <v>42</v>
      </c>
      <c r="K8" s="66">
        <v>13.6</v>
      </c>
      <c r="L8" s="66">
        <v>2.4</v>
      </c>
      <c r="M8" s="66">
        <v>2.4</v>
      </c>
      <c r="N8" s="66">
        <v>7.2</v>
      </c>
      <c r="O8" s="66">
        <v>0.9</v>
      </c>
      <c r="P8" s="66">
        <v>0.7</v>
      </c>
    </row>
    <row r="9" spans="1:16" ht="16" x14ac:dyDescent="0.2">
      <c r="A9" s="49" t="s">
        <v>32</v>
      </c>
      <c r="B9" s="49" t="s">
        <v>204</v>
      </c>
      <c r="C9" s="50" t="s">
        <v>85</v>
      </c>
      <c r="D9" s="50" t="s">
        <v>179</v>
      </c>
      <c r="E9" s="51">
        <v>2.7</v>
      </c>
      <c r="F9" s="52">
        <v>2.6</v>
      </c>
      <c r="I9" s="42"/>
      <c r="J9" s="42" t="s">
        <v>44</v>
      </c>
      <c r="K9" s="66">
        <v>11.7</v>
      </c>
      <c r="L9" s="66">
        <v>3.2</v>
      </c>
      <c r="M9" s="66">
        <v>2.2999999999999998</v>
      </c>
      <c r="N9" s="66">
        <v>4.5</v>
      </c>
      <c r="O9" s="66">
        <v>0.4</v>
      </c>
      <c r="P9" s="66">
        <v>1.2</v>
      </c>
    </row>
    <row r="10" spans="1:16" ht="16" x14ac:dyDescent="0.2">
      <c r="A10" s="49" t="s">
        <v>32</v>
      </c>
      <c r="B10" s="49" t="s">
        <v>204</v>
      </c>
      <c r="C10" s="50" t="s">
        <v>165</v>
      </c>
      <c r="D10" s="50" t="s">
        <v>179</v>
      </c>
      <c r="E10" s="51">
        <v>5.7</v>
      </c>
      <c r="F10" s="52">
        <v>5.2</v>
      </c>
      <c r="I10" s="42"/>
      <c r="J10" s="42" t="s">
        <v>46</v>
      </c>
      <c r="K10" s="66">
        <v>17.2</v>
      </c>
      <c r="L10" s="66">
        <v>3.7</v>
      </c>
      <c r="M10" s="66">
        <v>3.3</v>
      </c>
      <c r="N10" s="66">
        <v>9</v>
      </c>
      <c r="O10" s="66">
        <v>0.1</v>
      </c>
      <c r="P10" s="66">
        <v>1</v>
      </c>
    </row>
    <row r="11" spans="1:16" ht="16" x14ac:dyDescent="0.2">
      <c r="A11" s="49" t="s">
        <v>32</v>
      </c>
      <c r="B11" s="49" t="s">
        <v>204</v>
      </c>
      <c r="C11" s="50" t="s">
        <v>86</v>
      </c>
      <c r="D11" s="50" t="s">
        <v>179</v>
      </c>
      <c r="E11" s="51">
        <v>0.1</v>
      </c>
      <c r="F11" s="52">
        <v>0.2</v>
      </c>
      <c r="I11" s="42"/>
      <c r="J11" s="42" t="s">
        <v>52</v>
      </c>
      <c r="K11" s="66">
        <v>6.2</v>
      </c>
      <c r="L11" s="66">
        <v>1.2</v>
      </c>
      <c r="M11" s="66">
        <v>1.2</v>
      </c>
      <c r="N11" s="66">
        <v>3.6</v>
      </c>
      <c r="O11" s="66">
        <v>0</v>
      </c>
      <c r="P11" s="66">
        <v>0.1</v>
      </c>
    </row>
    <row r="12" spans="1:16" ht="16" x14ac:dyDescent="0.2">
      <c r="A12" s="49" t="s">
        <v>32</v>
      </c>
      <c r="B12" s="49" t="s">
        <v>204</v>
      </c>
      <c r="C12" s="50" t="s">
        <v>87</v>
      </c>
      <c r="D12" s="50" t="s">
        <v>179</v>
      </c>
      <c r="E12" s="51">
        <v>0.7</v>
      </c>
      <c r="F12" s="52">
        <v>0.6</v>
      </c>
      <c r="I12" s="42"/>
      <c r="J12" s="42" t="s">
        <v>54</v>
      </c>
      <c r="K12" s="66">
        <v>14.2</v>
      </c>
      <c r="L12" s="66">
        <v>1.3</v>
      </c>
      <c r="M12" s="66">
        <v>3.3</v>
      </c>
      <c r="N12" s="66">
        <v>8.1</v>
      </c>
      <c r="O12" s="66">
        <v>0.5</v>
      </c>
      <c r="P12" s="66">
        <v>1.2</v>
      </c>
    </row>
    <row r="13" spans="1:16" ht="16" x14ac:dyDescent="0.2">
      <c r="A13" s="49" t="s">
        <v>32</v>
      </c>
      <c r="B13" s="49" t="s">
        <v>204</v>
      </c>
      <c r="C13" s="50" t="s">
        <v>166</v>
      </c>
      <c r="D13" s="50" t="s">
        <v>179</v>
      </c>
      <c r="E13" s="51">
        <v>2.2999999999999998</v>
      </c>
      <c r="F13" s="52">
        <v>3.6</v>
      </c>
      <c r="I13" s="42"/>
      <c r="J13" s="42" t="s">
        <v>60</v>
      </c>
      <c r="K13" s="66">
        <v>6.9</v>
      </c>
      <c r="L13" s="66">
        <v>1.5</v>
      </c>
      <c r="M13" s="66">
        <v>0.8</v>
      </c>
      <c r="N13" s="66">
        <v>3.8</v>
      </c>
      <c r="O13" s="66">
        <v>0.5</v>
      </c>
      <c r="P13" s="66">
        <v>0.4</v>
      </c>
    </row>
    <row r="14" spans="1:16" ht="16" x14ac:dyDescent="0.2">
      <c r="A14" s="49" t="s">
        <v>167</v>
      </c>
      <c r="B14" s="49" t="s">
        <v>204</v>
      </c>
      <c r="C14" s="50" t="s">
        <v>164</v>
      </c>
      <c r="D14" s="50" t="s">
        <v>179</v>
      </c>
      <c r="E14" s="51">
        <v>12.3</v>
      </c>
      <c r="F14" s="53">
        <v>11</v>
      </c>
      <c r="I14" s="42"/>
      <c r="J14" s="42" t="s">
        <v>62</v>
      </c>
      <c r="K14" s="66">
        <v>9.5</v>
      </c>
      <c r="L14" s="66">
        <v>2.4</v>
      </c>
      <c r="M14" s="66">
        <v>1.3</v>
      </c>
      <c r="N14" s="66">
        <v>5.3</v>
      </c>
      <c r="O14" s="66">
        <v>0.2</v>
      </c>
      <c r="P14" s="66">
        <v>0.3</v>
      </c>
    </row>
    <row r="15" spans="1:16" ht="16" x14ac:dyDescent="0.2">
      <c r="A15" s="49" t="s">
        <v>167</v>
      </c>
      <c r="B15" s="49" t="s">
        <v>204</v>
      </c>
      <c r="C15" s="50" t="s">
        <v>85</v>
      </c>
      <c r="D15" s="50" t="s">
        <v>179</v>
      </c>
      <c r="E15" s="51">
        <v>0.7</v>
      </c>
      <c r="F15" s="52">
        <v>0.6</v>
      </c>
      <c r="I15" s="42"/>
      <c r="J15" s="42" t="s">
        <v>68</v>
      </c>
      <c r="K15" s="66">
        <v>11.8</v>
      </c>
      <c r="L15" s="66">
        <v>2</v>
      </c>
      <c r="M15" s="66">
        <v>2</v>
      </c>
      <c r="N15" s="66">
        <v>6.9</v>
      </c>
      <c r="O15" s="66">
        <v>0.1</v>
      </c>
      <c r="P15" s="66">
        <v>0.8</v>
      </c>
    </row>
    <row r="16" spans="1:16" ht="16" x14ac:dyDescent="0.2">
      <c r="A16" s="49" t="s">
        <v>167</v>
      </c>
      <c r="B16" s="49" t="s">
        <v>204</v>
      </c>
      <c r="C16" s="50" t="s">
        <v>165</v>
      </c>
      <c r="D16" s="50" t="s">
        <v>179</v>
      </c>
      <c r="E16" s="51">
        <v>6.7</v>
      </c>
      <c r="F16" s="52">
        <v>5.4</v>
      </c>
      <c r="I16" s="42"/>
      <c r="J16" s="42" t="s">
        <v>74</v>
      </c>
      <c r="K16" s="66">
        <v>12.9</v>
      </c>
      <c r="L16" s="66">
        <v>1.6</v>
      </c>
      <c r="M16" s="66">
        <v>2.4</v>
      </c>
      <c r="N16" s="66">
        <v>7.2</v>
      </c>
      <c r="O16" s="66">
        <v>0.4</v>
      </c>
      <c r="P16" s="66">
        <v>1.3</v>
      </c>
    </row>
    <row r="17" spans="1:16" ht="16" x14ac:dyDescent="0.2">
      <c r="A17" s="49" t="s">
        <v>167</v>
      </c>
      <c r="B17" s="49" t="s">
        <v>204</v>
      </c>
      <c r="C17" s="50" t="s">
        <v>86</v>
      </c>
      <c r="D17" s="50" t="s">
        <v>179</v>
      </c>
      <c r="E17" s="51">
        <v>0.7</v>
      </c>
      <c r="F17" s="52">
        <v>0.6</v>
      </c>
      <c r="I17" s="42"/>
      <c r="J17" s="42" t="s">
        <v>76</v>
      </c>
      <c r="K17" s="66">
        <v>10.9</v>
      </c>
      <c r="L17" s="66">
        <v>3.7</v>
      </c>
      <c r="M17" s="66">
        <v>2.8</v>
      </c>
      <c r="N17" s="66">
        <v>4.0999999999999996</v>
      </c>
      <c r="O17" s="66">
        <v>0.2</v>
      </c>
      <c r="P17" s="66">
        <v>0</v>
      </c>
    </row>
    <row r="18" spans="1:16" ht="16" x14ac:dyDescent="0.2">
      <c r="A18" s="49" t="s">
        <v>167</v>
      </c>
      <c r="B18" s="49" t="s">
        <v>204</v>
      </c>
      <c r="C18" s="50" t="s">
        <v>87</v>
      </c>
      <c r="D18" s="50" t="s">
        <v>179</v>
      </c>
      <c r="E18" s="51">
        <v>0.9</v>
      </c>
      <c r="F18" s="52">
        <v>0.8</v>
      </c>
      <c r="I18" s="42" t="s">
        <v>210</v>
      </c>
      <c r="J18" s="42"/>
      <c r="K18" s="66">
        <v>11.87857142857143</v>
      </c>
      <c r="L18" s="66">
        <v>2.4285714285714284</v>
      </c>
      <c r="M18" s="66">
        <v>2.3785714285714286</v>
      </c>
      <c r="N18" s="66">
        <v>6.0142857142857142</v>
      </c>
      <c r="O18" s="66">
        <v>0.33571428571428574</v>
      </c>
      <c r="P18" s="66">
        <v>0.72857142857142865</v>
      </c>
    </row>
    <row r="19" spans="1:16" ht="16" x14ac:dyDescent="0.2">
      <c r="A19" s="49" t="s">
        <v>167</v>
      </c>
      <c r="B19" s="49" t="s">
        <v>204</v>
      </c>
      <c r="C19" s="50" t="s">
        <v>166</v>
      </c>
      <c r="D19" s="50" t="s">
        <v>179</v>
      </c>
      <c r="E19" s="51">
        <v>3.4</v>
      </c>
      <c r="F19" s="52">
        <v>3.5</v>
      </c>
      <c r="I19"/>
      <c r="J19"/>
      <c r="K19"/>
      <c r="L19"/>
      <c r="M19"/>
      <c r="N19"/>
      <c r="O19"/>
      <c r="P19"/>
    </row>
    <row r="20" spans="1:16" ht="16" x14ac:dyDescent="0.2">
      <c r="A20" s="49" t="s">
        <v>34</v>
      </c>
      <c r="B20" s="49" t="s">
        <v>204</v>
      </c>
      <c r="C20" s="50" t="s">
        <v>164</v>
      </c>
      <c r="D20" s="50" t="s">
        <v>179</v>
      </c>
      <c r="E20" s="51">
        <v>12.3</v>
      </c>
      <c r="F20" s="52">
        <v>11.6</v>
      </c>
      <c r="I20"/>
      <c r="J20"/>
      <c r="K20"/>
      <c r="L20"/>
      <c r="M20"/>
      <c r="N20"/>
      <c r="O20"/>
      <c r="P20"/>
    </row>
    <row r="21" spans="1:16" ht="16" x14ac:dyDescent="0.2">
      <c r="A21" s="49" t="s">
        <v>34</v>
      </c>
      <c r="B21" s="49" t="s">
        <v>204</v>
      </c>
      <c r="C21" s="50" t="s">
        <v>85</v>
      </c>
      <c r="D21" s="50" t="s">
        <v>179</v>
      </c>
      <c r="E21" s="51">
        <v>1.3</v>
      </c>
      <c r="F21" s="52">
        <v>1.3</v>
      </c>
      <c r="I21"/>
      <c r="J21"/>
      <c r="K21"/>
      <c r="L21"/>
      <c r="M21"/>
      <c r="N21"/>
      <c r="O21"/>
      <c r="P21"/>
    </row>
    <row r="22" spans="1:16" ht="16" x14ac:dyDescent="0.2">
      <c r="A22" s="49" t="s">
        <v>34</v>
      </c>
      <c r="B22" s="49" t="s">
        <v>204</v>
      </c>
      <c r="C22" s="50" t="s">
        <v>165</v>
      </c>
      <c r="D22" s="50" t="s">
        <v>179</v>
      </c>
      <c r="E22" s="51">
        <v>6.6</v>
      </c>
      <c r="F22" s="52">
        <v>6.3</v>
      </c>
      <c r="I22"/>
      <c r="J22"/>
      <c r="K22"/>
      <c r="L22"/>
      <c r="M22"/>
      <c r="N22"/>
      <c r="O22"/>
      <c r="P22"/>
    </row>
    <row r="23" spans="1:16" ht="16" x14ac:dyDescent="0.2">
      <c r="A23" s="49" t="s">
        <v>34</v>
      </c>
      <c r="B23" s="49" t="s">
        <v>204</v>
      </c>
      <c r="C23" s="50" t="s">
        <v>86</v>
      </c>
      <c r="D23" s="50" t="s">
        <v>179</v>
      </c>
      <c r="E23" s="51">
        <v>0.5</v>
      </c>
      <c r="F23" s="52">
        <v>0.5</v>
      </c>
      <c r="I23"/>
      <c r="J23"/>
      <c r="K23"/>
      <c r="L23"/>
      <c r="M23"/>
      <c r="N23"/>
      <c r="O23"/>
      <c r="P23"/>
    </row>
    <row r="24" spans="1:16" ht="16" x14ac:dyDescent="0.2">
      <c r="A24" s="49" t="s">
        <v>34</v>
      </c>
      <c r="B24" s="49" t="s">
        <v>204</v>
      </c>
      <c r="C24" s="50" t="s">
        <v>87</v>
      </c>
      <c r="D24" s="50" t="s">
        <v>179</v>
      </c>
      <c r="E24" s="51">
        <v>0.8</v>
      </c>
      <c r="F24" s="52">
        <v>0.8</v>
      </c>
      <c r="I24"/>
      <c r="J24"/>
      <c r="K24"/>
      <c r="L24"/>
      <c r="M24"/>
      <c r="N24"/>
      <c r="O24"/>
      <c r="P24"/>
    </row>
    <row r="25" spans="1:16" ht="16" x14ac:dyDescent="0.2">
      <c r="A25" s="49" t="s">
        <v>34</v>
      </c>
      <c r="B25" s="49" t="s">
        <v>204</v>
      </c>
      <c r="C25" s="50" t="s">
        <v>166</v>
      </c>
      <c r="D25" s="50" t="s">
        <v>179</v>
      </c>
      <c r="E25" s="54">
        <v>3</v>
      </c>
      <c r="F25" s="52">
        <v>2.7</v>
      </c>
      <c r="I25" s="87" t="s">
        <v>211</v>
      </c>
      <c r="J25"/>
      <c r="K25"/>
      <c r="L25"/>
      <c r="M25"/>
      <c r="N25"/>
      <c r="O25"/>
      <c r="P25"/>
    </row>
    <row r="26" spans="1:16" ht="16" x14ac:dyDescent="0.2">
      <c r="A26" s="49" t="s">
        <v>36</v>
      </c>
      <c r="B26" s="49" t="s">
        <v>204</v>
      </c>
      <c r="C26" s="50" t="s">
        <v>164</v>
      </c>
      <c r="D26" s="50" t="s">
        <v>179</v>
      </c>
      <c r="E26" s="54">
        <v>13</v>
      </c>
      <c r="F26" s="52">
        <v>12.4</v>
      </c>
      <c r="I26" s="85">
        <v>45909</v>
      </c>
      <c r="J26"/>
      <c r="K26"/>
      <c r="L26"/>
      <c r="M26"/>
      <c r="N26"/>
      <c r="O26"/>
      <c r="P26"/>
    </row>
    <row r="27" spans="1:16" ht="16" x14ac:dyDescent="0.2">
      <c r="A27" s="49" t="s">
        <v>36</v>
      </c>
      <c r="B27" s="49" t="s">
        <v>204</v>
      </c>
      <c r="C27" s="50" t="s">
        <v>85</v>
      </c>
      <c r="D27" s="50" t="s">
        <v>179</v>
      </c>
      <c r="E27" s="51">
        <v>3.7</v>
      </c>
      <c r="F27" s="52">
        <v>3.3</v>
      </c>
      <c r="I27"/>
      <c r="J27"/>
      <c r="K27"/>
      <c r="L27"/>
      <c r="M27"/>
      <c r="N27"/>
      <c r="O27"/>
      <c r="P27"/>
    </row>
    <row r="28" spans="1:16" ht="16" x14ac:dyDescent="0.2">
      <c r="A28" s="49" t="s">
        <v>36</v>
      </c>
      <c r="B28" s="49" t="s">
        <v>204</v>
      </c>
      <c r="C28" s="50" t="s">
        <v>165</v>
      </c>
      <c r="D28" s="50" t="s">
        <v>179</v>
      </c>
      <c r="E28" s="51">
        <v>5.7</v>
      </c>
      <c r="F28" s="52">
        <v>5.0999999999999996</v>
      </c>
      <c r="I28"/>
      <c r="J28"/>
      <c r="K28"/>
      <c r="L28"/>
      <c r="M28"/>
      <c r="N28"/>
      <c r="O28"/>
      <c r="P28"/>
    </row>
    <row r="29" spans="1:16" ht="16" x14ac:dyDescent="0.2">
      <c r="A29" s="49" t="s">
        <v>36</v>
      </c>
      <c r="B29" s="49" t="s">
        <v>204</v>
      </c>
      <c r="C29" s="50" t="s">
        <v>86</v>
      </c>
      <c r="D29" s="50" t="s">
        <v>179</v>
      </c>
      <c r="E29" s="51">
        <v>0.4</v>
      </c>
      <c r="F29" s="52">
        <v>0.5</v>
      </c>
      <c r="I29" s="88" t="s">
        <v>161</v>
      </c>
      <c r="J29" s="88" t="s">
        <v>164</v>
      </c>
      <c r="K29" s="88" t="s">
        <v>85</v>
      </c>
      <c r="L29" s="88" t="s">
        <v>166</v>
      </c>
      <c r="M29" s="88" t="s">
        <v>165</v>
      </c>
      <c r="N29" s="88" t="s">
        <v>86</v>
      </c>
      <c r="O29" s="88" t="s">
        <v>87</v>
      </c>
      <c r="P29"/>
    </row>
    <row r="30" spans="1:16" ht="16" x14ac:dyDescent="0.2">
      <c r="A30" s="49" t="s">
        <v>36</v>
      </c>
      <c r="B30" s="49" t="s">
        <v>204</v>
      </c>
      <c r="C30" s="50" t="s">
        <v>87</v>
      </c>
      <c r="D30" s="50" t="s">
        <v>179</v>
      </c>
      <c r="E30" s="51">
        <v>1.1000000000000001</v>
      </c>
      <c r="F30" s="52">
        <v>0.9</v>
      </c>
      <c r="I30" s="86" t="s">
        <v>209</v>
      </c>
      <c r="J30" s="85">
        <f>+$I$26*K18/100</f>
        <v>5453.3333571428575</v>
      </c>
      <c r="K30" s="85">
        <f>+$I$26*L18/100</f>
        <v>1114.9328571428571</v>
      </c>
      <c r="L30" s="85">
        <f t="shared" ref="K30:O30" si="0">+$I$26*M18/100</f>
        <v>1091.978357142857</v>
      </c>
      <c r="M30" s="85">
        <f t="shared" si="0"/>
        <v>2761.0984285714285</v>
      </c>
      <c r="N30" s="85">
        <f t="shared" si="0"/>
        <v>154.12307142857145</v>
      </c>
      <c r="O30" s="85">
        <f t="shared" si="0"/>
        <v>334.47985714285716</v>
      </c>
      <c r="P30"/>
    </row>
    <row r="31" spans="1:16" ht="16" x14ac:dyDescent="0.2">
      <c r="A31" s="49" t="s">
        <v>36</v>
      </c>
      <c r="B31" s="49" t="s">
        <v>204</v>
      </c>
      <c r="C31" s="50" t="s">
        <v>166</v>
      </c>
      <c r="D31" s="50" t="s">
        <v>179</v>
      </c>
      <c r="E31" s="51">
        <v>2.2000000000000002</v>
      </c>
      <c r="F31" s="52">
        <v>2.7</v>
      </c>
      <c r="I31"/>
      <c r="J31"/>
      <c r="K31"/>
      <c r="L31"/>
      <c r="M31"/>
      <c r="N31"/>
      <c r="O31"/>
      <c r="P31"/>
    </row>
    <row r="32" spans="1:16" ht="16" x14ac:dyDescent="0.2">
      <c r="A32" s="49" t="s">
        <v>44</v>
      </c>
      <c r="B32" s="49" t="s">
        <v>204</v>
      </c>
      <c r="C32" s="50" t="s">
        <v>164</v>
      </c>
      <c r="D32" s="50" t="s">
        <v>179</v>
      </c>
      <c r="E32" s="51">
        <v>11.7</v>
      </c>
      <c r="F32" s="52">
        <v>11.7</v>
      </c>
      <c r="I32"/>
      <c r="J32" s="87" t="s">
        <v>205</v>
      </c>
      <c r="K32" s="85">
        <f>+K30+M30+N30</f>
        <v>4030.154357142857</v>
      </c>
      <c r="L32"/>
      <c r="M32"/>
      <c r="N32"/>
      <c r="O32"/>
      <c r="P32"/>
    </row>
    <row r="33" spans="1:16" ht="16" x14ac:dyDescent="0.2">
      <c r="A33" s="49" t="s">
        <v>44</v>
      </c>
      <c r="B33" s="49" t="s">
        <v>204</v>
      </c>
      <c r="C33" s="50" t="s">
        <v>85</v>
      </c>
      <c r="D33" s="50" t="s">
        <v>179</v>
      </c>
      <c r="E33" s="51">
        <v>3.4</v>
      </c>
      <c r="F33" s="52">
        <v>3.2</v>
      </c>
      <c r="I33"/>
      <c r="J33" s="87" t="s">
        <v>206</v>
      </c>
      <c r="K33" s="85">
        <f>+L30+O30</f>
        <v>1426.4582142857141</v>
      </c>
      <c r="L33"/>
      <c r="M33"/>
      <c r="N33"/>
      <c r="O33"/>
      <c r="P33"/>
    </row>
    <row r="34" spans="1:16" ht="16" x14ac:dyDescent="0.2">
      <c r="A34" s="49" t="s">
        <v>44</v>
      </c>
      <c r="B34" s="49" t="s">
        <v>204</v>
      </c>
      <c r="C34" s="50" t="s">
        <v>165</v>
      </c>
      <c r="D34" s="50" t="s">
        <v>179</v>
      </c>
      <c r="E34" s="51">
        <v>4.7</v>
      </c>
      <c r="F34" s="52">
        <v>4.5</v>
      </c>
      <c r="I34"/>
      <c r="J34"/>
      <c r="K34" s="103">
        <f>+K32+K33</f>
        <v>5456.6125714285708</v>
      </c>
      <c r="L34" s="113">
        <f>+K32/K34</f>
        <v>0.73858173076923084</v>
      </c>
      <c r="M34" s="113">
        <f>+K33/K34</f>
        <v>0.26141826923076922</v>
      </c>
      <c r="N34"/>
      <c r="O34"/>
      <c r="P34"/>
    </row>
    <row r="35" spans="1:16" ht="16" x14ac:dyDescent="0.2">
      <c r="A35" s="49" t="s">
        <v>44</v>
      </c>
      <c r="B35" s="49" t="s">
        <v>204</v>
      </c>
      <c r="C35" s="50" t="s">
        <v>86</v>
      </c>
      <c r="D35" s="50" t="s">
        <v>179</v>
      </c>
      <c r="E35" s="51">
        <v>0.4</v>
      </c>
      <c r="F35" s="52">
        <v>0.4</v>
      </c>
      <c r="I35"/>
      <c r="J35"/>
      <c r="K35"/>
      <c r="L35"/>
      <c r="M35"/>
      <c r="N35"/>
      <c r="O35"/>
      <c r="P35"/>
    </row>
    <row r="36" spans="1:16" ht="16" x14ac:dyDescent="0.2">
      <c r="A36" s="49" t="s">
        <v>44</v>
      </c>
      <c r="B36" s="49" t="s">
        <v>204</v>
      </c>
      <c r="C36" s="50" t="s">
        <v>87</v>
      </c>
      <c r="D36" s="50" t="s">
        <v>179</v>
      </c>
      <c r="E36" s="51">
        <v>1.2</v>
      </c>
      <c r="F36" s="52">
        <v>1.2</v>
      </c>
      <c r="I36"/>
      <c r="J36"/>
      <c r="K36"/>
      <c r="L36"/>
      <c r="M36"/>
      <c r="N36"/>
      <c r="O36"/>
      <c r="P36"/>
    </row>
    <row r="37" spans="1:16" ht="16" x14ac:dyDescent="0.2">
      <c r="A37" s="49" t="s">
        <v>44</v>
      </c>
      <c r="B37" s="49" t="s">
        <v>204</v>
      </c>
      <c r="C37" s="50" t="s">
        <v>166</v>
      </c>
      <c r="D37" s="50" t="s">
        <v>179</v>
      </c>
      <c r="E37" s="54">
        <v>2</v>
      </c>
      <c r="F37" s="52">
        <v>2.2999999999999998</v>
      </c>
    </row>
    <row r="38" spans="1:16" ht="16" x14ac:dyDescent="0.2">
      <c r="A38" s="49" t="s">
        <v>38</v>
      </c>
      <c r="B38" s="49" t="s">
        <v>204</v>
      </c>
      <c r="C38" s="50" t="s">
        <v>164</v>
      </c>
      <c r="D38" s="50" t="s">
        <v>179</v>
      </c>
      <c r="E38" s="51">
        <v>8.9</v>
      </c>
      <c r="F38" s="52">
        <v>11.2</v>
      </c>
    </row>
    <row r="39" spans="1:16" ht="16" x14ac:dyDescent="0.2">
      <c r="A39" s="49" t="s">
        <v>38</v>
      </c>
      <c r="B39" s="49" t="s">
        <v>204</v>
      </c>
      <c r="C39" s="50" t="s">
        <v>85</v>
      </c>
      <c r="D39" s="50" t="s">
        <v>179</v>
      </c>
      <c r="E39" s="54">
        <v>1</v>
      </c>
      <c r="F39" s="52">
        <v>1.9</v>
      </c>
    </row>
    <row r="40" spans="1:16" ht="16" x14ac:dyDescent="0.2">
      <c r="A40" s="49" t="s">
        <v>38</v>
      </c>
      <c r="B40" s="49" t="s">
        <v>204</v>
      </c>
      <c r="C40" s="50" t="s">
        <v>165</v>
      </c>
      <c r="D40" s="50" t="s">
        <v>179</v>
      </c>
      <c r="E40" s="51">
        <v>5.3</v>
      </c>
      <c r="F40" s="52">
        <v>5.2</v>
      </c>
    </row>
    <row r="41" spans="1:16" ht="16" x14ac:dyDescent="0.2">
      <c r="A41" s="49" t="s">
        <v>38</v>
      </c>
      <c r="B41" s="49" t="s">
        <v>204</v>
      </c>
      <c r="C41" s="50" t="s">
        <v>86</v>
      </c>
      <c r="D41" s="50" t="s">
        <v>179</v>
      </c>
      <c r="E41" s="51">
        <v>0.1</v>
      </c>
      <c r="F41" s="52">
        <v>0.1</v>
      </c>
    </row>
    <row r="42" spans="1:16" ht="16" x14ac:dyDescent="0.2">
      <c r="A42" s="49" t="s">
        <v>38</v>
      </c>
      <c r="B42" s="49" t="s">
        <v>204</v>
      </c>
      <c r="C42" s="50" t="s">
        <v>87</v>
      </c>
      <c r="D42" s="50" t="s">
        <v>179</v>
      </c>
      <c r="E42" s="51">
        <v>0.5</v>
      </c>
      <c r="F42" s="52">
        <v>0.5</v>
      </c>
    </row>
    <row r="43" spans="1:16" ht="16" x14ac:dyDescent="0.2">
      <c r="A43" s="49" t="s">
        <v>38</v>
      </c>
      <c r="B43" s="49" t="s">
        <v>204</v>
      </c>
      <c r="C43" s="50" t="s">
        <v>166</v>
      </c>
      <c r="D43" s="50" t="s">
        <v>179</v>
      </c>
      <c r="E43" s="54">
        <v>2</v>
      </c>
      <c r="F43" s="52">
        <v>3.5</v>
      </c>
    </row>
    <row r="44" spans="1:16" ht="16" x14ac:dyDescent="0.2">
      <c r="A44" s="49" t="s">
        <v>52</v>
      </c>
      <c r="B44" s="49" t="s">
        <v>204</v>
      </c>
      <c r="C44" s="50" t="s">
        <v>164</v>
      </c>
      <c r="D44" s="50" t="s">
        <v>179</v>
      </c>
      <c r="E44" s="51">
        <v>7.1</v>
      </c>
      <c r="F44" s="52">
        <v>6.2</v>
      </c>
    </row>
    <row r="45" spans="1:16" ht="16" x14ac:dyDescent="0.2">
      <c r="A45" s="49" t="s">
        <v>52</v>
      </c>
      <c r="B45" s="49" t="s">
        <v>204</v>
      </c>
      <c r="C45" s="50" t="s">
        <v>85</v>
      </c>
      <c r="D45" s="50" t="s">
        <v>179</v>
      </c>
      <c r="E45" s="51">
        <v>1.5</v>
      </c>
      <c r="F45" s="52">
        <v>1.2</v>
      </c>
    </row>
    <row r="46" spans="1:16" ht="16" x14ac:dyDescent="0.2">
      <c r="A46" s="49" t="s">
        <v>52</v>
      </c>
      <c r="B46" s="49" t="s">
        <v>204</v>
      </c>
      <c r="C46" s="50" t="s">
        <v>165</v>
      </c>
      <c r="D46" s="50" t="s">
        <v>179</v>
      </c>
      <c r="E46" s="51">
        <v>4.5</v>
      </c>
      <c r="F46" s="52">
        <v>3.6</v>
      </c>
    </row>
    <row r="47" spans="1:16" ht="16" x14ac:dyDescent="0.2">
      <c r="A47" s="49" t="s">
        <v>52</v>
      </c>
      <c r="B47" s="49" t="s">
        <v>204</v>
      </c>
      <c r="C47" s="50" t="s">
        <v>86</v>
      </c>
      <c r="D47" s="50" t="s">
        <v>179</v>
      </c>
      <c r="E47" s="51">
        <v>0.1</v>
      </c>
      <c r="F47" s="53">
        <v>0</v>
      </c>
    </row>
    <row r="48" spans="1:16" ht="16" x14ac:dyDescent="0.2">
      <c r="A48" s="49" t="s">
        <v>52</v>
      </c>
      <c r="B48" s="49" t="s">
        <v>204</v>
      </c>
      <c r="C48" s="50" t="s">
        <v>87</v>
      </c>
      <c r="D48" s="50" t="s">
        <v>179</v>
      </c>
      <c r="E48" s="51">
        <v>0.1</v>
      </c>
      <c r="F48" s="52">
        <v>0.1</v>
      </c>
    </row>
    <row r="49" spans="1:6" ht="16" x14ac:dyDescent="0.2">
      <c r="A49" s="49" t="s">
        <v>52</v>
      </c>
      <c r="B49" s="49" t="s">
        <v>204</v>
      </c>
      <c r="C49" s="50" t="s">
        <v>166</v>
      </c>
      <c r="D49" s="50" t="s">
        <v>179</v>
      </c>
      <c r="E49" s="54">
        <v>1</v>
      </c>
      <c r="F49" s="52">
        <v>1.2</v>
      </c>
    </row>
    <row r="50" spans="1:6" ht="16" x14ac:dyDescent="0.2">
      <c r="A50" s="49" t="s">
        <v>46</v>
      </c>
      <c r="B50" s="49" t="s">
        <v>204</v>
      </c>
      <c r="C50" s="50" t="s">
        <v>164</v>
      </c>
      <c r="D50" s="50" t="s">
        <v>179</v>
      </c>
      <c r="E50" s="51">
        <v>15.8</v>
      </c>
      <c r="F50" s="52">
        <v>17.2</v>
      </c>
    </row>
    <row r="51" spans="1:6" ht="16" x14ac:dyDescent="0.2">
      <c r="A51" s="49" t="s">
        <v>46</v>
      </c>
      <c r="B51" s="49" t="s">
        <v>204</v>
      </c>
      <c r="C51" s="50" t="s">
        <v>85</v>
      </c>
      <c r="D51" s="50" t="s">
        <v>179</v>
      </c>
      <c r="E51" s="51">
        <v>2.5</v>
      </c>
      <c r="F51" s="52">
        <v>3.7</v>
      </c>
    </row>
    <row r="52" spans="1:6" ht="16" x14ac:dyDescent="0.2">
      <c r="A52" s="49" t="s">
        <v>46</v>
      </c>
      <c r="B52" s="49" t="s">
        <v>204</v>
      </c>
      <c r="C52" s="50" t="s">
        <v>165</v>
      </c>
      <c r="D52" s="50" t="s">
        <v>179</v>
      </c>
      <c r="E52" s="51">
        <v>9.1999999999999993</v>
      </c>
      <c r="F52" s="53">
        <v>9</v>
      </c>
    </row>
    <row r="53" spans="1:6" ht="16" x14ac:dyDescent="0.2">
      <c r="A53" s="49" t="s">
        <v>46</v>
      </c>
      <c r="B53" s="49" t="s">
        <v>204</v>
      </c>
      <c r="C53" s="50" t="s">
        <v>86</v>
      </c>
      <c r="D53" s="50" t="s">
        <v>179</v>
      </c>
      <c r="E53" s="51">
        <v>0.1</v>
      </c>
      <c r="F53" s="52">
        <v>0.1</v>
      </c>
    </row>
    <row r="54" spans="1:6" ht="16" x14ac:dyDescent="0.2">
      <c r="A54" s="49" t="s">
        <v>46</v>
      </c>
      <c r="B54" s="49" t="s">
        <v>204</v>
      </c>
      <c r="C54" s="50" t="s">
        <v>87</v>
      </c>
      <c r="D54" s="50" t="s">
        <v>179</v>
      </c>
      <c r="E54" s="54">
        <v>1</v>
      </c>
      <c r="F54" s="53">
        <v>1</v>
      </c>
    </row>
    <row r="55" spans="1:6" ht="16" x14ac:dyDescent="0.2">
      <c r="A55" s="49" t="s">
        <v>46</v>
      </c>
      <c r="B55" s="49" t="s">
        <v>204</v>
      </c>
      <c r="C55" s="50" t="s">
        <v>166</v>
      </c>
      <c r="D55" s="50" t="s">
        <v>179</v>
      </c>
      <c r="E55" s="54">
        <v>3</v>
      </c>
      <c r="F55" s="52">
        <v>3.3</v>
      </c>
    </row>
    <row r="56" spans="1:6" ht="16" x14ac:dyDescent="0.2">
      <c r="A56" s="49" t="s">
        <v>74</v>
      </c>
      <c r="B56" s="49" t="s">
        <v>204</v>
      </c>
      <c r="C56" s="50" t="s">
        <v>164</v>
      </c>
      <c r="D56" s="50" t="s">
        <v>179</v>
      </c>
      <c r="E56" s="54">
        <v>13</v>
      </c>
      <c r="F56" s="52">
        <v>12.9</v>
      </c>
    </row>
    <row r="57" spans="1:6" ht="16" x14ac:dyDescent="0.2">
      <c r="A57" s="49" t="s">
        <v>74</v>
      </c>
      <c r="B57" s="49" t="s">
        <v>204</v>
      </c>
      <c r="C57" s="50" t="s">
        <v>85</v>
      </c>
      <c r="D57" s="50" t="s">
        <v>179</v>
      </c>
      <c r="E57" s="51">
        <v>1.7</v>
      </c>
      <c r="F57" s="52">
        <v>1.6</v>
      </c>
    </row>
    <row r="58" spans="1:6" ht="16" x14ac:dyDescent="0.2">
      <c r="A58" s="49" t="s">
        <v>74</v>
      </c>
      <c r="B58" s="49" t="s">
        <v>204</v>
      </c>
      <c r="C58" s="50" t="s">
        <v>165</v>
      </c>
      <c r="D58" s="50" t="s">
        <v>179</v>
      </c>
      <c r="E58" s="51">
        <v>7.5</v>
      </c>
      <c r="F58" s="52">
        <v>7.2</v>
      </c>
    </row>
    <row r="59" spans="1:6" ht="16" x14ac:dyDescent="0.2">
      <c r="A59" s="49" t="s">
        <v>74</v>
      </c>
      <c r="B59" s="49" t="s">
        <v>204</v>
      </c>
      <c r="C59" s="50" t="s">
        <v>86</v>
      </c>
      <c r="D59" s="50" t="s">
        <v>179</v>
      </c>
      <c r="E59" s="51">
        <v>0.5</v>
      </c>
      <c r="F59" s="52">
        <v>0.4</v>
      </c>
    </row>
    <row r="60" spans="1:6" ht="16" x14ac:dyDescent="0.2">
      <c r="A60" s="49" t="s">
        <v>74</v>
      </c>
      <c r="B60" s="49" t="s">
        <v>204</v>
      </c>
      <c r="C60" s="50" t="s">
        <v>87</v>
      </c>
      <c r="D60" s="50" t="s">
        <v>179</v>
      </c>
      <c r="E60" s="51">
        <v>1.3</v>
      </c>
      <c r="F60" s="52">
        <v>1.3</v>
      </c>
    </row>
    <row r="61" spans="1:6" ht="16" x14ac:dyDescent="0.2">
      <c r="A61" s="49" t="s">
        <v>74</v>
      </c>
      <c r="B61" s="49" t="s">
        <v>204</v>
      </c>
      <c r="C61" s="50" t="s">
        <v>166</v>
      </c>
      <c r="D61" s="50" t="s">
        <v>179</v>
      </c>
      <c r="E61" s="54">
        <v>2</v>
      </c>
      <c r="F61" s="52">
        <v>2.4</v>
      </c>
    </row>
    <row r="62" spans="1:6" ht="16" x14ac:dyDescent="0.2">
      <c r="A62" s="49" t="s">
        <v>42</v>
      </c>
      <c r="B62" s="49" t="s">
        <v>204</v>
      </c>
      <c r="C62" s="50" t="s">
        <v>164</v>
      </c>
      <c r="D62" s="50" t="s">
        <v>179</v>
      </c>
      <c r="E62" s="51">
        <v>13.7</v>
      </c>
      <c r="F62" s="52">
        <v>13.6</v>
      </c>
    </row>
    <row r="63" spans="1:6" ht="16" x14ac:dyDescent="0.2">
      <c r="A63" s="49" t="s">
        <v>42</v>
      </c>
      <c r="B63" s="49" t="s">
        <v>204</v>
      </c>
      <c r="C63" s="50" t="s">
        <v>85</v>
      </c>
      <c r="D63" s="50" t="s">
        <v>179</v>
      </c>
      <c r="E63" s="51">
        <v>2.4</v>
      </c>
      <c r="F63" s="52">
        <v>2.4</v>
      </c>
    </row>
    <row r="64" spans="1:6" ht="16" x14ac:dyDescent="0.2">
      <c r="A64" s="49" t="s">
        <v>42</v>
      </c>
      <c r="B64" s="49" t="s">
        <v>204</v>
      </c>
      <c r="C64" s="50" t="s">
        <v>165</v>
      </c>
      <c r="D64" s="50" t="s">
        <v>179</v>
      </c>
      <c r="E64" s="51">
        <v>7.5</v>
      </c>
      <c r="F64" s="52">
        <v>7.2</v>
      </c>
    </row>
    <row r="65" spans="1:6" ht="16" x14ac:dyDescent="0.2">
      <c r="A65" s="49" t="s">
        <v>42</v>
      </c>
      <c r="B65" s="49" t="s">
        <v>204</v>
      </c>
      <c r="C65" s="50" t="s">
        <v>86</v>
      </c>
      <c r="D65" s="50" t="s">
        <v>179</v>
      </c>
      <c r="E65" s="51">
        <v>0.8</v>
      </c>
      <c r="F65" s="52">
        <v>0.9</v>
      </c>
    </row>
    <row r="66" spans="1:6" ht="16" x14ac:dyDescent="0.2">
      <c r="A66" s="49" t="s">
        <v>42</v>
      </c>
      <c r="B66" s="49" t="s">
        <v>204</v>
      </c>
      <c r="C66" s="50" t="s">
        <v>87</v>
      </c>
      <c r="D66" s="50" t="s">
        <v>179</v>
      </c>
      <c r="E66" s="51">
        <v>0.7</v>
      </c>
      <c r="F66" s="52">
        <v>0.7</v>
      </c>
    </row>
    <row r="67" spans="1:6" ht="16" x14ac:dyDescent="0.2">
      <c r="A67" s="49" t="s">
        <v>42</v>
      </c>
      <c r="B67" s="49" t="s">
        <v>204</v>
      </c>
      <c r="C67" s="50" t="s">
        <v>166</v>
      </c>
      <c r="D67" s="50" t="s">
        <v>179</v>
      </c>
      <c r="E67" s="51">
        <v>2.2000000000000002</v>
      </c>
      <c r="F67" s="52">
        <v>2.4</v>
      </c>
    </row>
    <row r="68" spans="1:6" ht="16" x14ac:dyDescent="0.2">
      <c r="A68" s="49" t="s">
        <v>168</v>
      </c>
      <c r="B68" s="49" t="s">
        <v>204</v>
      </c>
      <c r="C68" s="50" t="s">
        <v>164</v>
      </c>
      <c r="D68" s="50" t="s">
        <v>179</v>
      </c>
      <c r="E68" s="51">
        <v>11.6</v>
      </c>
      <c r="F68" s="52">
        <v>11.3</v>
      </c>
    </row>
    <row r="69" spans="1:6" ht="16" x14ac:dyDescent="0.2">
      <c r="A69" s="49" t="s">
        <v>168</v>
      </c>
      <c r="B69" s="49" t="s">
        <v>204</v>
      </c>
      <c r="C69" s="50" t="s">
        <v>85</v>
      </c>
      <c r="D69" s="50" t="s">
        <v>179</v>
      </c>
      <c r="E69" s="51">
        <v>0.3</v>
      </c>
      <c r="F69" s="52">
        <v>0.5</v>
      </c>
    </row>
    <row r="70" spans="1:6" ht="16" x14ac:dyDescent="0.2">
      <c r="A70" s="49" t="s">
        <v>168</v>
      </c>
      <c r="B70" s="49" t="s">
        <v>204</v>
      </c>
      <c r="C70" s="50" t="s">
        <v>165</v>
      </c>
      <c r="D70" s="50" t="s">
        <v>179</v>
      </c>
      <c r="E70" s="51">
        <v>6.2</v>
      </c>
      <c r="F70" s="52">
        <v>5.6</v>
      </c>
    </row>
    <row r="71" spans="1:6" ht="16" x14ac:dyDescent="0.2">
      <c r="A71" s="49" t="s">
        <v>168</v>
      </c>
      <c r="B71" s="49" t="s">
        <v>204</v>
      </c>
      <c r="C71" s="50" t="s">
        <v>86</v>
      </c>
      <c r="D71" s="50" t="s">
        <v>179</v>
      </c>
      <c r="E71" s="51">
        <v>0.1</v>
      </c>
      <c r="F71" s="52">
        <v>0.2</v>
      </c>
    </row>
    <row r="72" spans="1:6" ht="16" x14ac:dyDescent="0.2">
      <c r="A72" s="49" t="s">
        <v>168</v>
      </c>
      <c r="B72" s="49" t="s">
        <v>204</v>
      </c>
      <c r="C72" s="50" t="s">
        <v>87</v>
      </c>
      <c r="D72" s="50" t="s">
        <v>179</v>
      </c>
      <c r="E72" s="51">
        <v>1.4</v>
      </c>
      <c r="F72" s="52">
        <v>1.4</v>
      </c>
    </row>
    <row r="73" spans="1:6" ht="16" x14ac:dyDescent="0.2">
      <c r="A73" s="49" t="s">
        <v>168</v>
      </c>
      <c r="B73" s="49" t="s">
        <v>204</v>
      </c>
      <c r="C73" s="50" t="s">
        <v>166</v>
      </c>
      <c r="D73" s="50" t="s">
        <v>179</v>
      </c>
      <c r="E73" s="51">
        <v>3.5</v>
      </c>
      <c r="F73" s="52">
        <v>3.6</v>
      </c>
    </row>
    <row r="74" spans="1:6" ht="16" x14ac:dyDescent="0.2">
      <c r="A74" s="49" t="s">
        <v>54</v>
      </c>
      <c r="B74" s="49" t="s">
        <v>204</v>
      </c>
      <c r="C74" s="50" t="s">
        <v>164</v>
      </c>
      <c r="D74" s="50" t="s">
        <v>179</v>
      </c>
      <c r="E74" s="51">
        <v>13.5</v>
      </c>
      <c r="F74" s="52">
        <v>14.2</v>
      </c>
    </row>
    <row r="75" spans="1:6" ht="16" x14ac:dyDescent="0.2">
      <c r="A75" s="49" t="s">
        <v>54</v>
      </c>
      <c r="B75" s="49" t="s">
        <v>204</v>
      </c>
      <c r="C75" s="50" t="s">
        <v>85</v>
      </c>
      <c r="D75" s="50" t="s">
        <v>179</v>
      </c>
      <c r="E75" s="51">
        <v>1.3</v>
      </c>
      <c r="F75" s="52">
        <v>1.3</v>
      </c>
    </row>
    <row r="76" spans="1:6" ht="16" x14ac:dyDescent="0.2">
      <c r="A76" s="49" t="s">
        <v>54</v>
      </c>
      <c r="B76" s="49" t="s">
        <v>204</v>
      </c>
      <c r="C76" s="50" t="s">
        <v>165</v>
      </c>
      <c r="D76" s="50" t="s">
        <v>179</v>
      </c>
      <c r="E76" s="51">
        <v>8.5</v>
      </c>
      <c r="F76" s="52">
        <v>8.1</v>
      </c>
    </row>
    <row r="77" spans="1:6" ht="16" x14ac:dyDescent="0.2">
      <c r="A77" s="49" t="s">
        <v>54</v>
      </c>
      <c r="B77" s="49" t="s">
        <v>204</v>
      </c>
      <c r="C77" s="50" t="s">
        <v>86</v>
      </c>
      <c r="D77" s="50" t="s">
        <v>179</v>
      </c>
      <c r="E77" s="51">
        <v>0.4</v>
      </c>
      <c r="F77" s="52">
        <v>0.5</v>
      </c>
    </row>
    <row r="78" spans="1:6" ht="16" x14ac:dyDescent="0.2">
      <c r="A78" s="49" t="s">
        <v>54</v>
      </c>
      <c r="B78" s="49" t="s">
        <v>204</v>
      </c>
      <c r="C78" s="50" t="s">
        <v>87</v>
      </c>
      <c r="D78" s="50" t="s">
        <v>179</v>
      </c>
      <c r="E78" s="51">
        <v>1.3</v>
      </c>
      <c r="F78" s="52">
        <v>1.2</v>
      </c>
    </row>
    <row r="79" spans="1:6" ht="16" x14ac:dyDescent="0.2">
      <c r="A79" s="49" t="s">
        <v>54</v>
      </c>
      <c r="B79" s="49" t="s">
        <v>204</v>
      </c>
      <c r="C79" s="50" t="s">
        <v>166</v>
      </c>
      <c r="D79" s="50" t="s">
        <v>179</v>
      </c>
      <c r="E79" s="54">
        <v>2</v>
      </c>
      <c r="F79" s="52">
        <v>3.3</v>
      </c>
    </row>
    <row r="80" spans="1:6" ht="16" x14ac:dyDescent="0.2">
      <c r="A80" s="49" t="s">
        <v>169</v>
      </c>
      <c r="B80" s="49" t="s">
        <v>204</v>
      </c>
      <c r="C80" s="50" t="s">
        <v>164</v>
      </c>
      <c r="D80" s="50" t="s">
        <v>179</v>
      </c>
      <c r="E80" s="51">
        <v>10.199999999999999</v>
      </c>
      <c r="F80" s="52">
        <v>10.199999999999999</v>
      </c>
    </row>
    <row r="81" spans="1:6" ht="16" x14ac:dyDescent="0.2">
      <c r="A81" s="49" t="s">
        <v>169</v>
      </c>
      <c r="B81" s="49" t="s">
        <v>204</v>
      </c>
      <c r="C81" s="50" t="s">
        <v>85</v>
      </c>
      <c r="D81" s="50" t="s">
        <v>179</v>
      </c>
      <c r="E81" s="51">
        <v>1.3</v>
      </c>
      <c r="F81" s="52">
        <v>1.2</v>
      </c>
    </row>
    <row r="82" spans="1:6" ht="16" x14ac:dyDescent="0.2">
      <c r="A82" s="49" t="s">
        <v>169</v>
      </c>
      <c r="B82" s="49" t="s">
        <v>204</v>
      </c>
      <c r="C82" s="50" t="s">
        <v>165</v>
      </c>
      <c r="D82" s="50" t="s">
        <v>179</v>
      </c>
      <c r="E82" s="51">
        <v>6.3</v>
      </c>
      <c r="F82" s="52">
        <v>5.9</v>
      </c>
    </row>
    <row r="83" spans="1:6" ht="16" x14ac:dyDescent="0.2">
      <c r="A83" s="49" t="s">
        <v>169</v>
      </c>
      <c r="B83" s="49" t="s">
        <v>204</v>
      </c>
      <c r="C83" s="50" t="s">
        <v>86</v>
      </c>
      <c r="D83" s="50" t="s">
        <v>179</v>
      </c>
      <c r="E83" s="51">
        <v>0.2</v>
      </c>
      <c r="F83" s="52">
        <v>0.2</v>
      </c>
    </row>
    <row r="84" spans="1:6" ht="16" x14ac:dyDescent="0.2">
      <c r="A84" s="49" t="s">
        <v>169</v>
      </c>
      <c r="B84" s="49" t="s">
        <v>204</v>
      </c>
      <c r="C84" s="50" t="s">
        <v>87</v>
      </c>
      <c r="D84" s="50" t="s">
        <v>179</v>
      </c>
      <c r="E84" s="51">
        <v>0.5</v>
      </c>
      <c r="F84" s="52">
        <v>0.4</v>
      </c>
    </row>
    <row r="85" spans="1:6" ht="16" x14ac:dyDescent="0.2">
      <c r="A85" s="49" t="s">
        <v>169</v>
      </c>
      <c r="B85" s="49" t="s">
        <v>204</v>
      </c>
      <c r="C85" s="50" t="s">
        <v>166</v>
      </c>
      <c r="D85" s="50" t="s">
        <v>179</v>
      </c>
      <c r="E85" s="51">
        <v>1.9</v>
      </c>
      <c r="F85" s="52">
        <v>2.4</v>
      </c>
    </row>
    <row r="86" spans="1:6" ht="16" x14ac:dyDescent="0.2">
      <c r="A86" s="49" t="s">
        <v>56</v>
      </c>
      <c r="B86" s="49" t="s">
        <v>204</v>
      </c>
      <c r="C86" s="50" t="s">
        <v>164</v>
      </c>
      <c r="D86" s="50" t="s">
        <v>179</v>
      </c>
      <c r="E86" s="51">
        <v>12.7</v>
      </c>
      <c r="F86" s="52">
        <v>13.5</v>
      </c>
    </row>
    <row r="87" spans="1:6" ht="16" x14ac:dyDescent="0.2">
      <c r="A87" s="49" t="s">
        <v>56</v>
      </c>
      <c r="B87" s="49" t="s">
        <v>204</v>
      </c>
      <c r="C87" s="50" t="s">
        <v>85</v>
      </c>
      <c r="D87" s="50" t="s">
        <v>179</v>
      </c>
      <c r="E87" s="51">
        <v>0.6</v>
      </c>
      <c r="F87" s="52">
        <v>0.6</v>
      </c>
    </row>
    <row r="88" spans="1:6" ht="16" x14ac:dyDescent="0.2">
      <c r="A88" s="49" t="s">
        <v>56</v>
      </c>
      <c r="B88" s="49" t="s">
        <v>204</v>
      </c>
      <c r="C88" s="50" t="s">
        <v>165</v>
      </c>
      <c r="D88" s="50" t="s">
        <v>179</v>
      </c>
      <c r="E88" s="51">
        <v>8.5</v>
      </c>
      <c r="F88" s="52">
        <v>7.9</v>
      </c>
    </row>
    <row r="89" spans="1:6" ht="16" x14ac:dyDescent="0.2">
      <c r="A89" s="49" t="s">
        <v>56</v>
      </c>
      <c r="B89" s="49" t="s">
        <v>204</v>
      </c>
      <c r="C89" s="50" t="s">
        <v>86</v>
      </c>
      <c r="D89" s="50" t="s">
        <v>179</v>
      </c>
      <c r="E89" s="51">
        <v>0.2</v>
      </c>
      <c r="F89" s="52">
        <v>0.2</v>
      </c>
    </row>
    <row r="90" spans="1:6" ht="16" x14ac:dyDescent="0.2">
      <c r="A90" s="49" t="s">
        <v>56</v>
      </c>
      <c r="B90" s="49" t="s">
        <v>204</v>
      </c>
      <c r="C90" s="50" t="s">
        <v>87</v>
      </c>
      <c r="D90" s="50" t="s">
        <v>179</v>
      </c>
      <c r="E90" s="51">
        <v>0.7</v>
      </c>
      <c r="F90" s="52">
        <v>0.6</v>
      </c>
    </row>
    <row r="91" spans="1:6" ht="16" x14ac:dyDescent="0.2">
      <c r="A91" s="49" t="s">
        <v>56</v>
      </c>
      <c r="B91" s="49" t="s">
        <v>204</v>
      </c>
      <c r="C91" s="50" t="s">
        <v>166</v>
      </c>
      <c r="D91" s="50" t="s">
        <v>179</v>
      </c>
      <c r="E91" s="51">
        <v>2.7</v>
      </c>
      <c r="F91" s="52">
        <v>4.2</v>
      </c>
    </row>
    <row r="92" spans="1:6" ht="16" x14ac:dyDescent="0.2">
      <c r="A92" s="49" t="s">
        <v>58</v>
      </c>
      <c r="B92" s="49" t="s">
        <v>204</v>
      </c>
      <c r="C92" s="50" t="s">
        <v>164</v>
      </c>
      <c r="D92" s="50" t="s">
        <v>179</v>
      </c>
      <c r="E92" s="51">
        <v>8.9</v>
      </c>
      <c r="F92" s="52">
        <v>9.6</v>
      </c>
    </row>
    <row r="93" spans="1:6" ht="16" x14ac:dyDescent="0.2">
      <c r="A93" s="49" t="s">
        <v>58</v>
      </c>
      <c r="B93" s="49" t="s">
        <v>204</v>
      </c>
      <c r="C93" s="50" t="s">
        <v>85</v>
      </c>
      <c r="D93" s="50" t="s">
        <v>179</v>
      </c>
      <c r="E93" s="51">
        <v>0.5</v>
      </c>
      <c r="F93" s="52">
        <v>0.6</v>
      </c>
    </row>
    <row r="94" spans="1:6" ht="16" x14ac:dyDescent="0.2">
      <c r="A94" s="49" t="s">
        <v>58</v>
      </c>
      <c r="B94" s="49" t="s">
        <v>204</v>
      </c>
      <c r="C94" s="50" t="s">
        <v>165</v>
      </c>
      <c r="D94" s="50" t="s">
        <v>179</v>
      </c>
      <c r="E94" s="51">
        <v>4.4000000000000004</v>
      </c>
      <c r="F94" s="52">
        <v>4.7</v>
      </c>
    </row>
    <row r="95" spans="1:6" ht="16" x14ac:dyDescent="0.2">
      <c r="A95" s="49" t="s">
        <v>58</v>
      </c>
      <c r="B95" s="49" t="s">
        <v>204</v>
      </c>
      <c r="C95" s="50" t="s">
        <v>86</v>
      </c>
      <c r="D95" s="50" t="s">
        <v>179</v>
      </c>
      <c r="E95" s="51">
        <v>1.1000000000000001</v>
      </c>
      <c r="F95" s="52">
        <v>1.1000000000000001</v>
      </c>
    </row>
    <row r="96" spans="1:6" ht="16" x14ac:dyDescent="0.2">
      <c r="A96" s="49" t="s">
        <v>58</v>
      </c>
      <c r="B96" s="49" t="s">
        <v>204</v>
      </c>
      <c r="C96" s="50" t="s">
        <v>87</v>
      </c>
      <c r="D96" s="50" t="s">
        <v>179</v>
      </c>
      <c r="E96" s="51">
        <v>0.6</v>
      </c>
      <c r="F96" s="52">
        <v>0.6</v>
      </c>
    </row>
    <row r="97" spans="1:6" ht="16" x14ac:dyDescent="0.2">
      <c r="A97" s="49" t="s">
        <v>58</v>
      </c>
      <c r="B97" s="49" t="s">
        <v>204</v>
      </c>
      <c r="C97" s="50" t="s">
        <v>166</v>
      </c>
      <c r="D97" s="50" t="s">
        <v>179</v>
      </c>
      <c r="E97" s="51">
        <v>2.2999999999999998</v>
      </c>
      <c r="F97" s="52">
        <v>2.7</v>
      </c>
    </row>
    <row r="98" spans="1:6" ht="16" x14ac:dyDescent="0.2">
      <c r="A98" s="49" t="s">
        <v>60</v>
      </c>
      <c r="B98" s="49" t="s">
        <v>204</v>
      </c>
      <c r="C98" s="50" t="s">
        <v>164</v>
      </c>
      <c r="D98" s="50" t="s">
        <v>179</v>
      </c>
      <c r="E98" s="51">
        <v>7.7</v>
      </c>
      <c r="F98" s="52">
        <v>6.9</v>
      </c>
    </row>
    <row r="99" spans="1:6" ht="16" x14ac:dyDescent="0.2">
      <c r="A99" s="49" t="s">
        <v>60</v>
      </c>
      <c r="B99" s="49" t="s">
        <v>204</v>
      </c>
      <c r="C99" s="50" t="s">
        <v>85</v>
      </c>
      <c r="D99" s="50" t="s">
        <v>179</v>
      </c>
      <c r="E99" s="51">
        <v>1.6</v>
      </c>
      <c r="F99" s="52">
        <v>1.5</v>
      </c>
    </row>
    <row r="100" spans="1:6" ht="16" x14ac:dyDescent="0.2">
      <c r="A100" s="49" t="s">
        <v>60</v>
      </c>
      <c r="B100" s="49" t="s">
        <v>204</v>
      </c>
      <c r="C100" s="50" t="s">
        <v>165</v>
      </c>
      <c r="D100" s="50" t="s">
        <v>179</v>
      </c>
      <c r="E100" s="51">
        <v>4.3</v>
      </c>
      <c r="F100" s="52">
        <v>3.8</v>
      </c>
    </row>
    <row r="101" spans="1:6" ht="16" x14ac:dyDescent="0.2">
      <c r="A101" s="49" t="s">
        <v>60</v>
      </c>
      <c r="B101" s="49" t="s">
        <v>204</v>
      </c>
      <c r="C101" s="50" t="s">
        <v>86</v>
      </c>
      <c r="D101" s="50" t="s">
        <v>179</v>
      </c>
      <c r="E101" s="51">
        <v>0.5</v>
      </c>
      <c r="F101" s="52">
        <v>0.5</v>
      </c>
    </row>
    <row r="102" spans="1:6" ht="16" x14ac:dyDescent="0.2">
      <c r="A102" s="49" t="s">
        <v>60</v>
      </c>
      <c r="B102" s="49" t="s">
        <v>204</v>
      </c>
      <c r="C102" s="50" t="s">
        <v>87</v>
      </c>
      <c r="D102" s="50" t="s">
        <v>179</v>
      </c>
      <c r="E102" s="51">
        <v>0.5</v>
      </c>
      <c r="F102" s="52">
        <v>0.4</v>
      </c>
    </row>
    <row r="103" spans="1:6" ht="16" x14ac:dyDescent="0.2">
      <c r="A103" s="49" t="s">
        <v>60</v>
      </c>
      <c r="B103" s="49" t="s">
        <v>204</v>
      </c>
      <c r="C103" s="50" t="s">
        <v>166</v>
      </c>
      <c r="D103" s="50" t="s">
        <v>179</v>
      </c>
      <c r="E103" s="51">
        <v>0.7</v>
      </c>
      <c r="F103" s="52">
        <v>0.8</v>
      </c>
    </row>
    <row r="104" spans="1:6" ht="16" x14ac:dyDescent="0.2">
      <c r="A104" s="49" t="s">
        <v>48</v>
      </c>
      <c r="B104" s="49" t="s">
        <v>204</v>
      </c>
      <c r="C104" s="50" t="s">
        <v>164</v>
      </c>
      <c r="D104" s="50" t="s">
        <v>179</v>
      </c>
      <c r="E104" s="51">
        <v>10.3</v>
      </c>
      <c r="F104" s="52">
        <v>11.2</v>
      </c>
    </row>
    <row r="105" spans="1:6" ht="16" x14ac:dyDescent="0.2">
      <c r="A105" s="49" t="s">
        <v>48</v>
      </c>
      <c r="B105" s="49" t="s">
        <v>204</v>
      </c>
      <c r="C105" s="50" t="s">
        <v>85</v>
      </c>
      <c r="D105" s="50" t="s">
        <v>179</v>
      </c>
      <c r="E105" s="51">
        <v>0.4</v>
      </c>
      <c r="F105" s="52">
        <v>0.6</v>
      </c>
    </row>
    <row r="106" spans="1:6" ht="16" x14ac:dyDescent="0.2">
      <c r="A106" s="49" t="s">
        <v>48</v>
      </c>
      <c r="B106" s="49" t="s">
        <v>204</v>
      </c>
      <c r="C106" s="50" t="s">
        <v>165</v>
      </c>
      <c r="D106" s="50" t="s">
        <v>179</v>
      </c>
      <c r="E106" s="51">
        <v>7.1</v>
      </c>
      <c r="F106" s="52">
        <v>8.1</v>
      </c>
    </row>
    <row r="107" spans="1:6" ht="16" x14ac:dyDescent="0.2">
      <c r="A107" s="49" t="s">
        <v>48</v>
      </c>
      <c r="B107" s="49" t="s">
        <v>204</v>
      </c>
      <c r="C107" s="50" t="s">
        <v>86</v>
      </c>
      <c r="D107" s="50" t="s">
        <v>179</v>
      </c>
      <c r="E107" s="51">
        <v>0.2</v>
      </c>
      <c r="F107" s="52">
        <v>0.2</v>
      </c>
    </row>
    <row r="108" spans="1:6" ht="16" x14ac:dyDescent="0.2">
      <c r="A108" s="49" t="s">
        <v>48</v>
      </c>
      <c r="B108" s="49" t="s">
        <v>204</v>
      </c>
      <c r="C108" s="50" t="s">
        <v>87</v>
      </c>
      <c r="D108" s="50" t="s">
        <v>179</v>
      </c>
      <c r="E108" s="51">
        <v>0.6</v>
      </c>
      <c r="F108" s="52">
        <v>0.4</v>
      </c>
    </row>
    <row r="109" spans="1:6" ht="16" x14ac:dyDescent="0.2">
      <c r="A109" s="49" t="s">
        <v>48</v>
      </c>
      <c r="B109" s="49" t="s">
        <v>204</v>
      </c>
      <c r="C109" s="50" t="s">
        <v>166</v>
      </c>
      <c r="D109" s="50" t="s">
        <v>179</v>
      </c>
      <c r="E109" s="54">
        <v>2</v>
      </c>
      <c r="F109" s="52">
        <v>1.9</v>
      </c>
    </row>
    <row r="110" spans="1:6" ht="16" x14ac:dyDescent="0.2">
      <c r="A110" s="49" t="s">
        <v>170</v>
      </c>
      <c r="B110" s="49" t="s">
        <v>204</v>
      </c>
      <c r="C110" s="50" t="s">
        <v>164</v>
      </c>
      <c r="D110" s="50" t="s">
        <v>179</v>
      </c>
      <c r="E110" s="51">
        <v>6.3</v>
      </c>
      <c r="F110" s="52">
        <v>6.4</v>
      </c>
    </row>
    <row r="111" spans="1:6" ht="16" x14ac:dyDescent="0.2">
      <c r="A111" s="49" t="s">
        <v>170</v>
      </c>
      <c r="B111" s="49" t="s">
        <v>204</v>
      </c>
      <c r="C111" s="50" t="s">
        <v>85</v>
      </c>
      <c r="D111" s="50" t="s">
        <v>179</v>
      </c>
      <c r="E111" s="54">
        <v>1</v>
      </c>
      <c r="F111" s="52">
        <v>0.9</v>
      </c>
    </row>
    <row r="112" spans="1:6" ht="16" x14ac:dyDescent="0.2">
      <c r="A112" s="49" t="s">
        <v>170</v>
      </c>
      <c r="B112" s="49" t="s">
        <v>204</v>
      </c>
      <c r="C112" s="50" t="s">
        <v>165</v>
      </c>
      <c r="D112" s="50" t="s">
        <v>179</v>
      </c>
      <c r="E112" s="51">
        <v>3.7</v>
      </c>
      <c r="F112" s="52">
        <v>3.9</v>
      </c>
    </row>
    <row r="113" spans="1:6" ht="16" x14ac:dyDescent="0.2">
      <c r="A113" s="49" t="s">
        <v>170</v>
      </c>
      <c r="B113" s="49" t="s">
        <v>204</v>
      </c>
      <c r="C113" s="50" t="s">
        <v>86</v>
      </c>
      <c r="D113" s="50" t="s">
        <v>179</v>
      </c>
      <c r="E113" s="51">
        <v>0.1</v>
      </c>
      <c r="F113" s="52">
        <v>0.1</v>
      </c>
    </row>
    <row r="114" spans="1:6" ht="16" x14ac:dyDescent="0.2">
      <c r="A114" s="49" t="s">
        <v>170</v>
      </c>
      <c r="B114" s="49" t="s">
        <v>204</v>
      </c>
      <c r="C114" s="50" t="s">
        <v>87</v>
      </c>
      <c r="D114" s="50" t="s">
        <v>179</v>
      </c>
      <c r="E114" s="51">
        <v>0.5</v>
      </c>
      <c r="F114" s="52">
        <v>0.4</v>
      </c>
    </row>
    <row r="115" spans="1:6" ht="16" x14ac:dyDescent="0.2">
      <c r="A115" s="49" t="s">
        <v>170</v>
      </c>
      <c r="B115" s="49" t="s">
        <v>204</v>
      </c>
      <c r="C115" s="50" t="s">
        <v>166</v>
      </c>
      <c r="D115" s="50" t="s">
        <v>179</v>
      </c>
      <c r="E115" s="54">
        <v>1</v>
      </c>
      <c r="F115" s="53">
        <v>1</v>
      </c>
    </row>
    <row r="116" spans="1:6" ht="16" x14ac:dyDescent="0.2">
      <c r="A116" s="49" t="s">
        <v>62</v>
      </c>
      <c r="B116" s="49" t="s">
        <v>204</v>
      </c>
      <c r="C116" s="50" t="s">
        <v>164</v>
      </c>
      <c r="D116" s="50" t="s">
        <v>179</v>
      </c>
      <c r="E116" s="51">
        <v>10.199999999999999</v>
      </c>
      <c r="F116" s="52">
        <v>9.5</v>
      </c>
    </row>
    <row r="117" spans="1:6" ht="16" x14ac:dyDescent="0.2">
      <c r="A117" s="49" t="s">
        <v>62</v>
      </c>
      <c r="B117" s="49" t="s">
        <v>204</v>
      </c>
      <c r="C117" s="50" t="s">
        <v>85</v>
      </c>
      <c r="D117" s="50" t="s">
        <v>179</v>
      </c>
      <c r="E117" s="51">
        <v>2.5</v>
      </c>
      <c r="F117" s="52">
        <v>2.4</v>
      </c>
    </row>
    <row r="118" spans="1:6" ht="16" x14ac:dyDescent="0.2">
      <c r="A118" s="49" t="s">
        <v>62</v>
      </c>
      <c r="B118" s="49" t="s">
        <v>204</v>
      </c>
      <c r="C118" s="50" t="s">
        <v>165</v>
      </c>
      <c r="D118" s="50" t="s">
        <v>179</v>
      </c>
      <c r="E118" s="51">
        <v>5.7</v>
      </c>
      <c r="F118" s="52">
        <v>5.3</v>
      </c>
    </row>
    <row r="119" spans="1:6" ht="16" x14ac:dyDescent="0.2">
      <c r="A119" s="49" t="s">
        <v>62</v>
      </c>
      <c r="B119" s="49" t="s">
        <v>204</v>
      </c>
      <c r="C119" s="50" t="s">
        <v>86</v>
      </c>
      <c r="D119" s="50" t="s">
        <v>179</v>
      </c>
      <c r="E119" s="51">
        <v>0.2</v>
      </c>
      <c r="F119" s="52">
        <v>0.2</v>
      </c>
    </row>
    <row r="120" spans="1:6" ht="16" x14ac:dyDescent="0.2">
      <c r="A120" s="49" t="s">
        <v>62</v>
      </c>
      <c r="B120" s="49" t="s">
        <v>204</v>
      </c>
      <c r="C120" s="50" t="s">
        <v>87</v>
      </c>
      <c r="D120" s="50" t="s">
        <v>179</v>
      </c>
      <c r="E120" s="51">
        <v>0.4</v>
      </c>
      <c r="F120" s="52">
        <v>0.3</v>
      </c>
    </row>
    <row r="121" spans="1:6" ht="16" x14ac:dyDescent="0.2">
      <c r="A121" s="49" t="s">
        <v>62</v>
      </c>
      <c r="B121" s="49" t="s">
        <v>204</v>
      </c>
      <c r="C121" s="50" t="s">
        <v>166</v>
      </c>
      <c r="D121" s="50" t="s">
        <v>179</v>
      </c>
      <c r="E121" s="51">
        <v>1.4</v>
      </c>
      <c r="F121" s="52">
        <v>1.3</v>
      </c>
    </row>
    <row r="122" spans="1:6" ht="16" x14ac:dyDescent="0.2">
      <c r="A122" s="49" t="s">
        <v>30</v>
      </c>
      <c r="B122" s="49" t="s">
        <v>204</v>
      </c>
      <c r="C122" s="50" t="s">
        <v>164</v>
      </c>
      <c r="D122" s="50" t="s">
        <v>179</v>
      </c>
      <c r="E122" s="51">
        <v>11.6</v>
      </c>
      <c r="F122" s="52">
        <v>12.1</v>
      </c>
    </row>
    <row r="123" spans="1:6" ht="16" x14ac:dyDescent="0.2">
      <c r="A123" s="49" t="s">
        <v>30</v>
      </c>
      <c r="B123" s="49" t="s">
        <v>204</v>
      </c>
      <c r="C123" s="50" t="s">
        <v>85</v>
      </c>
      <c r="D123" s="50" t="s">
        <v>179</v>
      </c>
      <c r="E123" s="54">
        <v>2</v>
      </c>
      <c r="F123" s="53">
        <v>2</v>
      </c>
    </row>
    <row r="124" spans="1:6" ht="16" x14ac:dyDescent="0.2">
      <c r="A124" s="49" t="s">
        <v>30</v>
      </c>
      <c r="B124" s="49" t="s">
        <v>204</v>
      </c>
      <c r="C124" s="50" t="s">
        <v>165</v>
      </c>
      <c r="D124" s="50" t="s">
        <v>179</v>
      </c>
      <c r="E124" s="51">
        <v>5.8</v>
      </c>
      <c r="F124" s="52">
        <v>5.7</v>
      </c>
    </row>
    <row r="125" spans="1:6" ht="16" x14ac:dyDescent="0.2">
      <c r="A125" s="49" t="s">
        <v>30</v>
      </c>
      <c r="B125" s="49" t="s">
        <v>204</v>
      </c>
      <c r="C125" s="50" t="s">
        <v>86</v>
      </c>
      <c r="D125" s="50" t="s">
        <v>179</v>
      </c>
      <c r="E125" s="51">
        <v>0.6</v>
      </c>
      <c r="F125" s="52">
        <v>0.6</v>
      </c>
    </row>
    <row r="126" spans="1:6" ht="16" x14ac:dyDescent="0.2">
      <c r="A126" s="49" t="s">
        <v>30</v>
      </c>
      <c r="B126" s="49" t="s">
        <v>204</v>
      </c>
      <c r="C126" s="50" t="s">
        <v>87</v>
      </c>
      <c r="D126" s="50" t="s">
        <v>179</v>
      </c>
      <c r="E126" s="51">
        <v>1.4</v>
      </c>
      <c r="F126" s="52">
        <v>1.4</v>
      </c>
    </row>
    <row r="127" spans="1:6" ht="16" x14ac:dyDescent="0.2">
      <c r="A127" s="49" t="s">
        <v>30</v>
      </c>
      <c r="B127" s="49" t="s">
        <v>204</v>
      </c>
      <c r="C127" s="50" t="s">
        <v>166</v>
      </c>
      <c r="D127" s="50" t="s">
        <v>179</v>
      </c>
      <c r="E127" s="51">
        <v>1.9</v>
      </c>
      <c r="F127" s="52">
        <v>2.4</v>
      </c>
    </row>
    <row r="128" spans="1:6" ht="16" x14ac:dyDescent="0.2">
      <c r="A128" s="49" t="s">
        <v>66</v>
      </c>
      <c r="B128" s="49" t="s">
        <v>204</v>
      </c>
      <c r="C128" s="50" t="s">
        <v>164</v>
      </c>
      <c r="D128" s="50" t="s">
        <v>179</v>
      </c>
      <c r="E128" s="51">
        <v>11.2</v>
      </c>
      <c r="F128" s="52">
        <v>11.7</v>
      </c>
    </row>
    <row r="129" spans="1:6" ht="16" x14ac:dyDescent="0.2">
      <c r="A129" s="49" t="s">
        <v>66</v>
      </c>
      <c r="B129" s="49" t="s">
        <v>204</v>
      </c>
      <c r="C129" s="50" t="s">
        <v>85</v>
      </c>
      <c r="D129" s="50" t="s">
        <v>179</v>
      </c>
      <c r="E129" s="51">
        <v>0.9</v>
      </c>
      <c r="F129" s="52">
        <v>0.9</v>
      </c>
    </row>
    <row r="130" spans="1:6" ht="16" x14ac:dyDescent="0.2">
      <c r="A130" s="49" t="s">
        <v>66</v>
      </c>
      <c r="B130" s="49" t="s">
        <v>204</v>
      </c>
      <c r="C130" s="50" t="s">
        <v>165</v>
      </c>
      <c r="D130" s="50" t="s">
        <v>179</v>
      </c>
      <c r="E130" s="51">
        <v>2.9</v>
      </c>
      <c r="F130" s="52">
        <v>2.6</v>
      </c>
    </row>
    <row r="131" spans="1:6" ht="16" x14ac:dyDescent="0.2">
      <c r="A131" s="49" t="s">
        <v>66</v>
      </c>
      <c r="B131" s="49" t="s">
        <v>204</v>
      </c>
      <c r="C131" s="50" t="s">
        <v>86</v>
      </c>
      <c r="D131" s="50" t="s">
        <v>179</v>
      </c>
      <c r="E131" s="51">
        <v>2.1</v>
      </c>
      <c r="F131" s="52">
        <v>2.2000000000000002</v>
      </c>
    </row>
    <row r="132" spans="1:6" ht="16" x14ac:dyDescent="0.2">
      <c r="A132" s="49" t="s">
        <v>66</v>
      </c>
      <c r="B132" s="49" t="s">
        <v>204</v>
      </c>
      <c r="C132" s="50" t="s">
        <v>87</v>
      </c>
      <c r="D132" s="50" t="s">
        <v>179</v>
      </c>
      <c r="E132" s="51">
        <v>1.4</v>
      </c>
      <c r="F132" s="52">
        <v>1.6</v>
      </c>
    </row>
    <row r="133" spans="1:6" ht="16" x14ac:dyDescent="0.2">
      <c r="A133" s="49" t="s">
        <v>66</v>
      </c>
      <c r="B133" s="49" t="s">
        <v>204</v>
      </c>
      <c r="C133" s="50" t="s">
        <v>166</v>
      </c>
      <c r="D133" s="50" t="s">
        <v>179</v>
      </c>
      <c r="E133" s="51">
        <v>3.8</v>
      </c>
      <c r="F133" s="52">
        <v>4.3</v>
      </c>
    </row>
    <row r="134" spans="1:6" ht="16" x14ac:dyDescent="0.2">
      <c r="A134" s="49" t="s">
        <v>68</v>
      </c>
      <c r="B134" s="49" t="s">
        <v>204</v>
      </c>
      <c r="C134" s="50" t="s">
        <v>164</v>
      </c>
      <c r="D134" s="50" t="s">
        <v>179</v>
      </c>
      <c r="E134" s="51">
        <v>11.9</v>
      </c>
      <c r="F134" s="52">
        <v>11.8</v>
      </c>
    </row>
    <row r="135" spans="1:6" ht="16" x14ac:dyDescent="0.2">
      <c r="A135" s="49" t="s">
        <v>68</v>
      </c>
      <c r="B135" s="49" t="s">
        <v>204</v>
      </c>
      <c r="C135" s="50" t="s">
        <v>85</v>
      </c>
      <c r="D135" s="50" t="s">
        <v>179</v>
      </c>
      <c r="E135" s="54">
        <v>2</v>
      </c>
      <c r="F135" s="53">
        <v>2</v>
      </c>
    </row>
    <row r="136" spans="1:6" ht="16" x14ac:dyDescent="0.2">
      <c r="A136" s="49" t="s">
        <v>68</v>
      </c>
      <c r="B136" s="49" t="s">
        <v>204</v>
      </c>
      <c r="C136" s="50" t="s">
        <v>165</v>
      </c>
      <c r="D136" s="50" t="s">
        <v>179</v>
      </c>
      <c r="E136" s="51">
        <v>7.2</v>
      </c>
      <c r="F136" s="52">
        <v>6.9</v>
      </c>
    </row>
    <row r="137" spans="1:6" ht="16" x14ac:dyDescent="0.2">
      <c r="A137" s="49" t="s">
        <v>68</v>
      </c>
      <c r="B137" s="49" t="s">
        <v>204</v>
      </c>
      <c r="C137" s="50" t="s">
        <v>86</v>
      </c>
      <c r="D137" s="50" t="s">
        <v>179</v>
      </c>
      <c r="E137" s="51">
        <v>0.1</v>
      </c>
      <c r="F137" s="52">
        <v>0.1</v>
      </c>
    </row>
    <row r="138" spans="1:6" ht="16" x14ac:dyDescent="0.2">
      <c r="A138" s="49" t="s">
        <v>68</v>
      </c>
      <c r="B138" s="49" t="s">
        <v>204</v>
      </c>
      <c r="C138" s="50" t="s">
        <v>87</v>
      </c>
      <c r="D138" s="50" t="s">
        <v>179</v>
      </c>
      <c r="E138" s="51">
        <v>0.6</v>
      </c>
      <c r="F138" s="52">
        <v>0.8</v>
      </c>
    </row>
    <row r="139" spans="1:6" ht="16" x14ac:dyDescent="0.2">
      <c r="A139" s="49" t="s">
        <v>68</v>
      </c>
      <c r="B139" s="49" t="s">
        <v>204</v>
      </c>
      <c r="C139" s="50" t="s">
        <v>166</v>
      </c>
      <c r="D139" s="50" t="s">
        <v>179</v>
      </c>
      <c r="E139" s="54">
        <v>2</v>
      </c>
      <c r="F139" s="53">
        <v>2</v>
      </c>
    </row>
    <row r="140" spans="1:6" ht="16" x14ac:dyDescent="0.2">
      <c r="A140" s="49" t="s">
        <v>171</v>
      </c>
      <c r="B140" s="49" t="s">
        <v>204</v>
      </c>
      <c r="C140" s="50" t="s">
        <v>164</v>
      </c>
      <c r="D140" s="50" t="s">
        <v>179</v>
      </c>
      <c r="E140" s="51">
        <v>11.1</v>
      </c>
      <c r="F140" s="52">
        <v>11.5</v>
      </c>
    </row>
    <row r="141" spans="1:6" ht="16" x14ac:dyDescent="0.2">
      <c r="A141" s="49" t="s">
        <v>171</v>
      </c>
      <c r="B141" s="49" t="s">
        <v>204</v>
      </c>
      <c r="C141" s="50" t="s">
        <v>85</v>
      </c>
      <c r="D141" s="50" t="s">
        <v>179</v>
      </c>
      <c r="E141" s="51">
        <v>0.2</v>
      </c>
      <c r="F141" s="52">
        <v>0.2</v>
      </c>
    </row>
    <row r="142" spans="1:6" ht="16" x14ac:dyDescent="0.2">
      <c r="A142" s="49" t="s">
        <v>171</v>
      </c>
      <c r="B142" s="49" t="s">
        <v>204</v>
      </c>
      <c r="C142" s="50" t="s">
        <v>165</v>
      </c>
      <c r="D142" s="50" t="s">
        <v>179</v>
      </c>
      <c r="E142" s="51">
        <v>6.9</v>
      </c>
      <c r="F142" s="52">
        <v>7.7</v>
      </c>
    </row>
    <row r="143" spans="1:6" ht="16" x14ac:dyDescent="0.2">
      <c r="A143" s="49" t="s">
        <v>171</v>
      </c>
      <c r="B143" s="49" t="s">
        <v>204</v>
      </c>
      <c r="C143" s="50" t="s">
        <v>86</v>
      </c>
      <c r="D143" s="50" t="s">
        <v>179</v>
      </c>
      <c r="E143" s="51">
        <v>0.9</v>
      </c>
      <c r="F143" s="52">
        <v>0.6</v>
      </c>
    </row>
    <row r="144" spans="1:6" ht="16" x14ac:dyDescent="0.2">
      <c r="A144" s="49" t="s">
        <v>171</v>
      </c>
      <c r="B144" s="49" t="s">
        <v>204</v>
      </c>
      <c r="C144" s="50" t="s">
        <v>87</v>
      </c>
      <c r="D144" s="50" t="s">
        <v>179</v>
      </c>
      <c r="E144" s="51">
        <v>0.9</v>
      </c>
      <c r="F144" s="52">
        <v>0.9</v>
      </c>
    </row>
    <row r="145" spans="1:6" ht="16" x14ac:dyDescent="0.2">
      <c r="A145" s="49" t="s">
        <v>171</v>
      </c>
      <c r="B145" s="49" t="s">
        <v>204</v>
      </c>
      <c r="C145" s="50" t="s">
        <v>166</v>
      </c>
      <c r="D145" s="50" t="s">
        <v>179</v>
      </c>
      <c r="E145" s="51">
        <v>2.2000000000000002</v>
      </c>
      <c r="F145" s="52">
        <v>2.1</v>
      </c>
    </row>
    <row r="146" spans="1:6" ht="16" x14ac:dyDescent="0.2">
      <c r="A146" s="49" t="s">
        <v>72</v>
      </c>
      <c r="B146" s="49" t="s">
        <v>204</v>
      </c>
      <c r="C146" s="50" t="s">
        <v>164</v>
      </c>
      <c r="D146" s="50" t="s">
        <v>179</v>
      </c>
      <c r="E146" s="51">
        <v>10.1</v>
      </c>
      <c r="F146" s="52">
        <v>10.5</v>
      </c>
    </row>
    <row r="147" spans="1:6" ht="16" x14ac:dyDescent="0.2">
      <c r="A147" s="49" t="s">
        <v>72</v>
      </c>
      <c r="B147" s="49" t="s">
        <v>204</v>
      </c>
      <c r="C147" s="50" t="s">
        <v>85</v>
      </c>
      <c r="D147" s="50" t="s">
        <v>179</v>
      </c>
      <c r="E147" s="51">
        <v>0.3</v>
      </c>
      <c r="F147" s="52">
        <v>0.3</v>
      </c>
    </row>
    <row r="148" spans="1:6" ht="16" x14ac:dyDescent="0.2">
      <c r="A148" s="49" t="s">
        <v>72</v>
      </c>
      <c r="B148" s="49" t="s">
        <v>204</v>
      </c>
      <c r="C148" s="50" t="s">
        <v>165</v>
      </c>
      <c r="D148" s="50" t="s">
        <v>179</v>
      </c>
      <c r="E148" s="51">
        <v>5.5</v>
      </c>
      <c r="F148" s="52">
        <v>5.6</v>
      </c>
    </row>
    <row r="149" spans="1:6" ht="16" x14ac:dyDescent="0.2">
      <c r="A149" s="49" t="s">
        <v>72</v>
      </c>
      <c r="B149" s="49" t="s">
        <v>204</v>
      </c>
      <c r="C149" s="50" t="s">
        <v>86</v>
      </c>
      <c r="D149" s="50" t="s">
        <v>179</v>
      </c>
      <c r="E149" s="51">
        <v>0.2</v>
      </c>
      <c r="F149" s="52">
        <v>0.2</v>
      </c>
    </row>
    <row r="150" spans="1:6" ht="16" x14ac:dyDescent="0.2">
      <c r="A150" s="49" t="s">
        <v>72</v>
      </c>
      <c r="B150" s="49" t="s">
        <v>204</v>
      </c>
      <c r="C150" s="50" t="s">
        <v>87</v>
      </c>
      <c r="D150" s="50" t="s">
        <v>179</v>
      </c>
      <c r="E150" s="51">
        <v>1.2</v>
      </c>
      <c r="F150" s="52">
        <v>1.3</v>
      </c>
    </row>
    <row r="151" spans="1:6" ht="16" x14ac:dyDescent="0.2">
      <c r="A151" s="49" t="s">
        <v>72</v>
      </c>
      <c r="B151" s="49" t="s">
        <v>204</v>
      </c>
      <c r="C151" s="50" t="s">
        <v>166</v>
      </c>
      <c r="D151" s="50" t="s">
        <v>179</v>
      </c>
      <c r="E151" s="51">
        <v>2.9</v>
      </c>
      <c r="F151" s="52">
        <v>3.1</v>
      </c>
    </row>
    <row r="152" spans="1:6" ht="16" x14ac:dyDescent="0.2">
      <c r="A152" s="49" t="s">
        <v>70</v>
      </c>
      <c r="B152" s="49" t="s">
        <v>204</v>
      </c>
      <c r="C152" s="50" t="s">
        <v>164</v>
      </c>
      <c r="D152" s="50" t="s">
        <v>179</v>
      </c>
      <c r="E152" s="51">
        <v>15.2</v>
      </c>
      <c r="F152" s="52">
        <v>16.899999999999999</v>
      </c>
    </row>
    <row r="153" spans="1:6" ht="16" x14ac:dyDescent="0.2">
      <c r="A153" s="49" t="s">
        <v>70</v>
      </c>
      <c r="B153" s="49" t="s">
        <v>204</v>
      </c>
      <c r="C153" s="50" t="s">
        <v>85</v>
      </c>
      <c r="D153" s="50" t="s">
        <v>179</v>
      </c>
      <c r="E153" s="51">
        <v>0.9</v>
      </c>
      <c r="F153" s="52">
        <v>0.9</v>
      </c>
    </row>
    <row r="154" spans="1:6" ht="16" x14ac:dyDescent="0.2">
      <c r="A154" s="49" t="s">
        <v>70</v>
      </c>
      <c r="B154" s="49" t="s">
        <v>204</v>
      </c>
      <c r="C154" s="50" t="s">
        <v>165</v>
      </c>
      <c r="D154" s="50" t="s">
        <v>179</v>
      </c>
      <c r="E154" s="54">
        <v>8</v>
      </c>
      <c r="F154" s="52">
        <v>9.6</v>
      </c>
    </row>
    <row r="155" spans="1:6" ht="16" x14ac:dyDescent="0.2">
      <c r="A155" s="49" t="s">
        <v>70</v>
      </c>
      <c r="B155" s="49" t="s">
        <v>204</v>
      </c>
      <c r="C155" s="50" t="s">
        <v>86</v>
      </c>
      <c r="D155" s="50" t="s">
        <v>179</v>
      </c>
      <c r="E155" s="51">
        <v>0.4</v>
      </c>
      <c r="F155" s="52">
        <v>0.6</v>
      </c>
    </row>
    <row r="156" spans="1:6" ht="16" x14ac:dyDescent="0.2">
      <c r="A156" s="49" t="s">
        <v>70</v>
      </c>
      <c r="B156" s="49" t="s">
        <v>204</v>
      </c>
      <c r="C156" s="50" t="s">
        <v>87</v>
      </c>
      <c r="D156" s="50" t="s">
        <v>179</v>
      </c>
      <c r="E156" s="51">
        <v>1.1000000000000001</v>
      </c>
      <c r="F156" s="52">
        <v>1.1000000000000001</v>
      </c>
    </row>
    <row r="157" spans="1:6" ht="16" x14ac:dyDescent="0.2">
      <c r="A157" s="49" t="s">
        <v>70</v>
      </c>
      <c r="B157" s="49" t="s">
        <v>204</v>
      </c>
      <c r="C157" s="50" t="s">
        <v>166</v>
      </c>
      <c r="D157" s="50" t="s">
        <v>179</v>
      </c>
      <c r="E157" s="51">
        <v>4.8</v>
      </c>
      <c r="F157" s="52">
        <v>4.7</v>
      </c>
    </row>
    <row r="158" spans="1:6" ht="16" x14ac:dyDescent="0.2">
      <c r="A158" s="49" t="s">
        <v>40</v>
      </c>
      <c r="B158" s="49" t="s">
        <v>204</v>
      </c>
      <c r="C158" s="50" t="s">
        <v>164</v>
      </c>
      <c r="D158" s="50" t="s">
        <v>179</v>
      </c>
      <c r="E158" s="51">
        <v>14.6</v>
      </c>
      <c r="F158" s="52">
        <v>14.7</v>
      </c>
    </row>
    <row r="159" spans="1:6" ht="16" x14ac:dyDescent="0.2">
      <c r="A159" s="49" t="s">
        <v>40</v>
      </c>
      <c r="B159" s="49" t="s">
        <v>204</v>
      </c>
      <c r="C159" s="50" t="s">
        <v>85</v>
      </c>
      <c r="D159" s="50" t="s">
        <v>179</v>
      </c>
      <c r="E159" s="51">
        <v>3.3</v>
      </c>
      <c r="F159" s="52">
        <v>3.1</v>
      </c>
    </row>
    <row r="160" spans="1:6" ht="16" x14ac:dyDescent="0.2">
      <c r="A160" s="49" t="s">
        <v>40</v>
      </c>
      <c r="B160" s="49" t="s">
        <v>204</v>
      </c>
      <c r="C160" s="50" t="s">
        <v>165</v>
      </c>
      <c r="D160" s="50" t="s">
        <v>179</v>
      </c>
      <c r="E160" s="51">
        <v>8.6999999999999993</v>
      </c>
      <c r="F160" s="52">
        <v>8.5</v>
      </c>
    </row>
    <row r="161" spans="1:6" ht="16" x14ac:dyDescent="0.2">
      <c r="A161" s="49" t="s">
        <v>40</v>
      </c>
      <c r="B161" s="49" t="s">
        <v>204</v>
      </c>
      <c r="C161" s="50" t="s">
        <v>86</v>
      </c>
      <c r="D161" s="50" t="s">
        <v>179</v>
      </c>
      <c r="E161" s="51">
        <v>0.1</v>
      </c>
      <c r="F161" s="52">
        <v>0.1</v>
      </c>
    </row>
    <row r="162" spans="1:6" ht="16" x14ac:dyDescent="0.2">
      <c r="A162" s="49" t="s">
        <v>40</v>
      </c>
      <c r="B162" s="49" t="s">
        <v>204</v>
      </c>
      <c r="C162" s="50" t="s">
        <v>87</v>
      </c>
      <c r="D162" s="50" t="s">
        <v>179</v>
      </c>
      <c r="E162" s="51">
        <v>0.3</v>
      </c>
      <c r="F162" s="52">
        <v>0.3</v>
      </c>
    </row>
    <row r="163" spans="1:6" ht="16" x14ac:dyDescent="0.2">
      <c r="A163" s="49" t="s">
        <v>40</v>
      </c>
      <c r="B163" s="49" t="s">
        <v>204</v>
      </c>
      <c r="C163" s="50" t="s">
        <v>166</v>
      </c>
      <c r="D163" s="50" t="s">
        <v>179</v>
      </c>
      <c r="E163" s="51">
        <v>2.2000000000000002</v>
      </c>
      <c r="F163" s="52">
        <v>2.8</v>
      </c>
    </row>
    <row r="164" spans="1:6" ht="16" x14ac:dyDescent="0.2">
      <c r="A164" s="49" t="s">
        <v>76</v>
      </c>
      <c r="B164" s="49" t="s">
        <v>204</v>
      </c>
      <c r="C164" s="50" t="s">
        <v>164</v>
      </c>
      <c r="D164" s="50" t="s">
        <v>179</v>
      </c>
      <c r="E164" s="51">
        <v>11.3</v>
      </c>
      <c r="F164" s="52">
        <v>10.9</v>
      </c>
    </row>
    <row r="165" spans="1:6" ht="16" x14ac:dyDescent="0.2">
      <c r="A165" s="49" t="s">
        <v>76</v>
      </c>
      <c r="B165" s="49" t="s">
        <v>204</v>
      </c>
      <c r="C165" s="50" t="s">
        <v>85</v>
      </c>
      <c r="D165" s="50" t="s">
        <v>179</v>
      </c>
      <c r="E165" s="54">
        <v>4</v>
      </c>
      <c r="F165" s="52">
        <v>3.7</v>
      </c>
    </row>
    <row r="166" spans="1:6" ht="16" x14ac:dyDescent="0.2">
      <c r="A166" s="49" t="s">
        <v>76</v>
      </c>
      <c r="B166" s="49" t="s">
        <v>204</v>
      </c>
      <c r="C166" s="50" t="s">
        <v>165</v>
      </c>
      <c r="D166" s="50" t="s">
        <v>179</v>
      </c>
      <c r="E166" s="51">
        <v>4.5999999999999996</v>
      </c>
      <c r="F166" s="52">
        <v>4.0999999999999996</v>
      </c>
    </row>
    <row r="167" spans="1:6" ht="16" x14ac:dyDescent="0.2">
      <c r="A167" s="49" t="s">
        <v>76</v>
      </c>
      <c r="B167" s="49" t="s">
        <v>204</v>
      </c>
      <c r="C167" s="50" t="s">
        <v>86</v>
      </c>
      <c r="D167" s="50" t="s">
        <v>179</v>
      </c>
      <c r="E167" s="51">
        <v>0.2</v>
      </c>
      <c r="F167" s="52">
        <v>0.2</v>
      </c>
    </row>
    <row r="168" spans="1:6" ht="16" x14ac:dyDescent="0.2">
      <c r="A168" s="49" t="s">
        <v>76</v>
      </c>
      <c r="B168" s="49" t="s">
        <v>204</v>
      </c>
      <c r="C168" s="50" t="s">
        <v>87</v>
      </c>
      <c r="D168" s="50" t="s">
        <v>179</v>
      </c>
      <c r="E168" s="54">
        <v>0</v>
      </c>
      <c r="F168" s="53">
        <v>0</v>
      </c>
    </row>
    <row r="169" spans="1:6" ht="16" x14ac:dyDescent="0.2">
      <c r="A169" s="49" t="s">
        <v>76</v>
      </c>
      <c r="B169" s="49" t="s">
        <v>204</v>
      </c>
      <c r="C169" s="50" t="s">
        <v>166</v>
      </c>
      <c r="D169" s="50" t="s">
        <v>179</v>
      </c>
      <c r="E169" s="51">
        <v>2.4</v>
      </c>
      <c r="F169" s="52">
        <v>2.8</v>
      </c>
    </row>
    <row r="170" spans="1:6" ht="16" x14ac:dyDescent="0.2">
      <c r="A170" s="49" t="s">
        <v>50</v>
      </c>
      <c r="B170" s="49" t="s">
        <v>204</v>
      </c>
      <c r="C170" s="50" t="s">
        <v>164</v>
      </c>
      <c r="D170" s="50" t="s">
        <v>179</v>
      </c>
      <c r="E170" s="51">
        <v>12.2</v>
      </c>
      <c r="F170" s="52">
        <v>11.6</v>
      </c>
    </row>
    <row r="171" spans="1:6" ht="16" x14ac:dyDescent="0.2">
      <c r="A171" s="49" t="s">
        <v>50</v>
      </c>
      <c r="B171" s="49" t="s">
        <v>204</v>
      </c>
      <c r="C171" s="50" t="s">
        <v>85</v>
      </c>
      <c r="D171" s="50" t="s">
        <v>179</v>
      </c>
      <c r="E171" s="51">
        <v>2.8</v>
      </c>
      <c r="F171" s="52">
        <v>2.6</v>
      </c>
    </row>
    <row r="172" spans="1:6" ht="16" x14ac:dyDescent="0.2">
      <c r="A172" s="49" t="s">
        <v>50</v>
      </c>
      <c r="B172" s="49" t="s">
        <v>204</v>
      </c>
      <c r="C172" s="50" t="s">
        <v>165</v>
      </c>
      <c r="D172" s="50" t="s">
        <v>179</v>
      </c>
      <c r="E172" s="51">
        <v>7.4</v>
      </c>
      <c r="F172" s="52">
        <v>7.1</v>
      </c>
    </row>
    <row r="173" spans="1:6" ht="16" x14ac:dyDescent="0.2">
      <c r="A173" s="49" t="s">
        <v>50</v>
      </c>
      <c r="B173" s="49" t="s">
        <v>204</v>
      </c>
      <c r="C173" s="50" t="s">
        <v>86</v>
      </c>
      <c r="D173" s="50" t="s">
        <v>179</v>
      </c>
      <c r="E173" s="51">
        <v>0.4</v>
      </c>
      <c r="F173" s="52">
        <v>0.4</v>
      </c>
    </row>
    <row r="174" spans="1:6" ht="16" x14ac:dyDescent="0.2">
      <c r="A174" s="49" t="s">
        <v>50</v>
      </c>
      <c r="B174" s="49" t="s">
        <v>204</v>
      </c>
      <c r="C174" s="50" t="s">
        <v>87</v>
      </c>
      <c r="D174" s="50" t="s">
        <v>179</v>
      </c>
      <c r="E174" s="51">
        <v>0.6</v>
      </c>
      <c r="F174" s="52">
        <v>0.5</v>
      </c>
    </row>
    <row r="175" spans="1:6" ht="16" x14ac:dyDescent="0.2">
      <c r="A175" s="49" t="s">
        <v>50</v>
      </c>
      <c r="B175" s="49" t="s">
        <v>204</v>
      </c>
      <c r="C175" s="50" t="s">
        <v>166</v>
      </c>
      <c r="D175" s="50" t="s">
        <v>179</v>
      </c>
      <c r="E175" s="51">
        <v>1.1000000000000001</v>
      </c>
      <c r="F175" s="53">
        <v>1</v>
      </c>
    </row>
    <row r="176" spans="1:6" ht="16" x14ac:dyDescent="0.2">
      <c r="A176" s="49" t="s">
        <v>64</v>
      </c>
      <c r="B176" s="49" t="s">
        <v>204</v>
      </c>
      <c r="C176" s="50" t="s">
        <v>164</v>
      </c>
      <c r="D176" s="50" t="s">
        <v>179</v>
      </c>
      <c r="E176" s="51">
        <v>9.1</v>
      </c>
      <c r="F176" s="52">
        <v>6.6</v>
      </c>
    </row>
    <row r="177" spans="1:6" ht="16" x14ac:dyDescent="0.2">
      <c r="A177" s="49" t="s">
        <v>64</v>
      </c>
      <c r="B177" s="49" t="s">
        <v>204</v>
      </c>
      <c r="C177" s="50" t="s">
        <v>85</v>
      </c>
      <c r="D177" s="50" t="s">
        <v>179</v>
      </c>
      <c r="E177" s="51">
        <v>1.7</v>
      </c>
      <c r="F177" s="55" t="s">
        <v>172</v>
      </c>
    </row>
    <row r="178" spans="1:6" ht="16" x14ac:dyDescent="0.2">
      <c r="A178" s="49" t="s">
        <v>64</v>
      </c>
      <c r="B178" s="49" t="s">
        <v>204</v>
      </c>
      <c r="C178" s="50" t="s">
        <v>165</v>
      </c>
      <c r="D178" s="50" t="s">
        <v>179</v>
      </c>
      <c r="E178" s="51">
        <v>5.2</v>
      </c>
      <c r="F178" s="55" t="s">
        <v>172</v>
      </c>
    </row>
    <row r="179" spans="1:6" ht="16" x14ac:dyDescent="0.2">
      <c r="A179" s="49" t="s">
        <v>64</v>
      </c>
      <c r="B179" s="49" t="s">
        <v>204</v>
      </c>
      <c r="C179" s="50" t="s">
        <v>86</v>
      </c>
      <c r="D179" s="50" t="s">
        <v>179</v>
      </c>
      <c r="E179" s="51">
        <v>0.1</v>
      </c>
      <c r="F179" s="55" t="s">
        <v>172</v>
      </c>
    </row>
    <row r="180" spans="1:6" ht="16" x14ac:dyDescent="0.2">
      <c r="A180" s="49" t="s">
        <v>64</v>
      </c>
      <c r="B180" s="49" t="s">
        <v>204</v>
      </c>
      <c r="C180" s="50" t="s">
        <v>87</v>
      </c>
      <c r="D180" s="50" t="s">
        <v>179</v>
      </c>
      <c r="E180" s="51">
        <v>0.6</v>
      </c>
      <c r="F180" s="55" t="s">
        <v>172</v>
      </c>
    </row>
    <row r="181" spans="1:6" ht="16" x14ac:dyDescent="0.2">
      <c r="A181" s="49" t="s">
        <v>64</v>
      </c>
      <c r="B181" s="49" t="s">
        <v>204</v>
      </c>
      <c r="C181" s="50" t="s">
        <v>166</v>
      </c>
      <c r="D181" s="50" t="s">
        <v>179</v>
      </c>
      <c r="E181" s="51">
        <v>1.5</v>
      </c>
      <c r="F181" s="55" t="s">
        <v>172</v>
      </c>
    </row>
    <row r="182" spans="1:6" ht="16" x14ac:dyDescent="0.2">
      <c r="A182" s="49" t="s">
        <v>78</v>
      </c>
      <c r="B182" s="49" t="s">
        <v>204</v>
      </c>
      <c r="C182" s="50" t="s">
        <v>164</v>
      </c>
      <c r="D182" s="50" t="s">
        <v>179</v>
      </c>
      <c r="E182" s="51">
        <v>12.7</v>
      </c>
      <c r="F182" s="52">
        <v>12.3</v>
      </c>
    </row>
    <row r="183" spans="1:6" ht="16" x14ac:dyDescent="0.2">
      <c r="A183" s="49" t="s">
        <v>78</v>
      </c>
      <c r="B183" s="49" t="s">
        <v>204</v>
      </c>
      <c r="C183" s="50" t="s">
        <v>85</v>
      </c>
      <c r="D183" s="50" t="s">
        <v>179</v>
      </c>
      <c r="E183" s="56" t="s">
        <v>172</v>
      </c>
      <c r="F183" s="55" t="s">
        <v>172</v>
      </c>
    </row>
    <row r="184" spans="1:6" ht="16" x14ac:dyDescent="0.2">
      <c r="A184" s="49" t="s">
        <v>78</v>
      </c>
      <c r="B184" s="49" t="s">
        <v>204</v>
      </c>
      <c r="C184" s="50" t="s">
        <v>165</v>
      </c>
      <c r="D184" s="50" t="s">
        <v>179</v>
      </c>
      <c r="E184" s="56" t="s">
        <v>172</v>
      </c>
      <c r="F184" s="55" t="s">
        <v>172</v>
      </c>
    </row>
    <row r="185" spans="1:6" ht="16" x14ac:dyDescent="0.2">
      <c r="A185" s="49" t="s">
        <v>78</v>
      </c>
      <c r="B185" s="49" t="s">
        <v>204</v>
      </c>
      <c r="C185" s="50" t="s">
        <v>86</v>
      </c>
      <c r="D185" s="50" t="s">
        <v>179</v>
      </c>
      <c r="E185" s="56" t="s">
        <v>172</v>
      </c>
      <c r="F185" s="55" t="s">
        <v>172</v>
      </c>
    </row>
    <row r="186" spans="1:6" ht="16" x14ac:dyDescent="0.2">
      <c r="A186" s="49" t="s">
        <v>78</v>
      </c>
      <c r="B186" s="49" t="s">
        <v>204</v>
      </c>
      <c r="C186" s="50" t="s">
        <v>87</v>
      </c>
      <c r="D186" s="50" t="s">
        <v>179</v>
      </c>
      <c r="E186" s="56" t="s">
        <v>172</v>
      </c>
      <c r="F186" s="55" t="s">
        <v>172</v>
      </c>
    </row>
    <row r="187" spans="1:6" ht="16" x14ac:dyDescent="0.2">
      <c r="A187" s="49" t="s">
        <v>78</v>
      </c>
      <c r="B187" s="49" t="s">
        <v>204</v>
      </c>
      <c r="C187" s="50" t="s">
        <v>166</v>
      </c>
      <c r="D187" s="50" t="s">
        <v>179</v>
      </c>
      <c r="E187" s="56" t="s">
        <v>172</v>
      </c>
      <c r="F187" s="55" t="s">
        <v>172</v>
      </c>
    </row>
    <row r="188" spans="1:6" ht="16" x14ac:dyDescent="0.2">
      <c r="A188" s="49" t="s">
        <v>80</v>
      </c>
      <c r="B188" s="49" t="s">
        <v>204</v>
      </c>
      <c r="C188" s="50" t="s">
        <v>164</v>
      </c>
      <c r="D188" s="50" t="s">
        <v>179</v>
      </c>
      <c r="E188" s="51">
        <v>15.7</v>
      </c>
      <c r="F188" s="55" t="s">
        <v>172</v>
      </c>
    </row>
    <row r="189" spans="1:6" ht="16" x14ac:dyDescent="0.2">
      <c r="A189" s="49" t="s">
        <v>80</v>
      </c>
      <c r="B189" s="49" t="s">
        <v>204</v>
      </c>
      <c r="C189" s="50" t="s">
        <v>85</v>
      </c>
      <c r="D189" s="50" t="s">
        <v>179</v>
      </c>
      <c r="E189" s="51">
        <v>3.8</v>
      </c>
      <c r="F189" s="55" t="s">
        <v>172</v>
      </c>
    </row>
    <row r="190" spans="1:6" ht="16" x14ac:dyDescent="0.2">
      <c r="A190" s="49" t="s">
        <v>80</v>
      </c>
      <c r="B190" s="49" t="s">
        <v>204</v>
      </c>
      <c r="C190" s="50" t="s">
        <v>165</v>
      </c>
      <c r="D190" s="50" t="s">
        <v>179</v>
      </c>
      <c r="E190" s="51">
        <v>9.6999999999999993</v>
      </c>
      <c r="F190" s="55" t="s">
        <v>172</v>
      </c>
    </row>
    <row r="191" spans="1:6" ht="16" x14ac:dyDescent="0.2">
      <c r="A191" s="49" t="s">
        <v>80</v>
      </c>
      <c r="B191" s="49" t="s">
        <v>204</v>
      </c>
      <c r="C191" s="50" t="s">
        <v>86</v>
      </c>
      <c r="D191" s="50" t="s">
        <v>179</v>
      </c>
      <c r="E191" s="51">
        <v>0.1</v>
      </c>
      <c r="F191" s="55" t="s">
        <v>172</v>
      </c>
    </row>
    <row r="192" spans="1:6" ht="16" x14ac:dyDescent="0.2">
      <c r="A192" s="49" t="s">
        <v>80</v>
      </c>
      <c r="B192" s="49" t="s">
        <v>204</v>
      </c>
      <c r="C192" s="50" t="s">
        <v>87</v>
      </c>
      <c r="D192" s="50" t="s">
        <v>179</v>
      </c>
      <c r="E192" s="51">
        <v>0.5</v>
      </c>
      <c r="F192" s="55" t="s">
        <v>172</v>
      </c>
    </row>
    <row r="193" spans="1:6" ht="16" x14ac:dyDescent="0.2">
      <c r="A193" s="57" t="s">
        <v>80</v>
      </c>
      <c r="B193" s="49" t="s">
        <v>204</v>
      </c>
      <c r="C193" s="58" t="s">
        <v>166</v>
      </c>
      <c r="D193" s="58" t="s">
        <v>179</v>
      </c>
      <c r="E193" s="59">
        <v>1.5</v>
      </c>
      <c r="F193" s="60" t="s">
        <v>172</v>
      </c>
    </row>
    <row r="195" spans="1:6" x14ac:dyDescent="0.2">
      <c r="A195" s="46" t="s">
        <v>173</v>
      </c>
    </row>
    <row r="196" spans="1:6" x14ac:dyDescent="0.2">
      <c r="A196" s="46" t="s">
        <v>172</v>
      </c>
      <c r="B196" s="47" t="s">
        <v>174</v>
      </c>
    </row>
    <row r="197" spans="1:6" x14ac:dyDescent="0.2">
      <c r="A197" s="46" t="s">
        <v>175</v>
      </c>
    </row>
    <row r="198" spans="1:6" x14ac:dyDescent="0.2">
      <c r="A198" s="46" t="s">
        <v>176</v>
      </c>
      <c r="B198" s="47" t="s">
        <v>177</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20F42-5754-8C4D-8AB1-A279B93E5890}">
  <sheetPr>
    <tabColor theme="9"/>
  </sheetPr>
  <dimension ref="A1:U193"/>
  <sheetViews>
    <sheetView showGridLines="0" topLeftCell="F9" workbookViewId="0">
      <selection activeCell="H23" sqref="H23"/>
    </sheetView>
  </sheetViews>
  <sheetFormatPr baseColWidth="10" defaultColWidth="8.83203125" defaultRowHeight="15" x14ac:dyDescent="0.2"/>
  <cols>
    <col min="1" max="1" width="36.5" style="43" bestFit="1" customWidth="1"/>
    <col min="2" max="2" width="43.5" style="43" bestFit="1" customWidth="1"/>
    <col min="3" max="3" width="32.83203125" style="43" bestFit="1" customWidth="1"/>
    <col min="4" max="4" width="7.5" style="43" bestFit="1" customWidth="1"/>
    <col min="5" max="5" width="44.1640625" style="43" bestFit="1" customWidth="1"/>
    <col min="6" max="6" width="40.83203125" style="43" bestFit="1" customWidth="1"/>
    <col min="7" max="9" width="8.83203125" style="43"/>
    <col min="10" max="10" width="48.1640625" style="43" bestFit="1" customWidth="1"/>
    <col min="11" max="11" width="15.5" style="43" bestFit="1" customWidth="1"/>
    <col min="12" max="14" width="46.33203125" style="43" bestFit="1" customWidth="1"/>
    <col min="15" max="15" width="49" style="43" bestFit="1" customWidth="1"/>
    <col min="16" max="16" width="9.83203125" style="43" bestFit="1" customWidth="1"/>
    <col min="17" max="17" width="10.83203125" style="43" bestFit="1" customWidth="1"/>
    <col min="18" max="18" width="46.33203125" style="43" bestFit="1" customWidth="1"/>
    <col min="19" max="19" width="49" style="43" bestFit="1" customWidth="1"/>
    <col min="20" max="20" width="9.83203125" style="43" bestFit="1" customWidth="1"/>
    <col min="21" max="21" width="10.83203125" style="43" bestFit="1" customWidth="1"/>
    <col min="22" max="16384" width="8.83203125" style="43"/>
  </cols>
  <sheetData>
    <row r="1" spans="1:21" x14ac:dyDescent="0.2">
      <c r="A1" s="69" t="s">
        <v>161</v>
      </c>
      <c r="B1" s="70" t="s">
        <v>194</v>
      </c>
      <c r="C1" s="70" t="s">
        <v>195</v>
      </c>
      <c r="D1" s="70" t="s">
        <v>27</v>
      </c>
      <c r="E1" s="71" t="s">
        <v>196</v>
      </c>
      <c r="F1" s="72" t="s">
        <v>197</v>
      </c>
    </row>
    <row r="2" spans="1:21" ht="16" x14ac:dyDescent="0.2">
      <c r="A2" s="73" t="s">
        <v>163</v>
      </c>
      <c r="B2" s="74" t="s">
        <v>198</v>
      </c>
      <c r="C2" s="74" t="s">
        <v>199</v>
      </c>
      <c r="D2" s="74">
        <v>2019</v>
      </c>
      <c r="E2" s="75">
        <v>10.5</v>
      </c>
      <c r="F2" s="76">
        <v>1499004.1</v>
      </c>
      <c r="J2" s="65" t="s">
        <v>202</v>
      </c>
      <c r="K2" s="42"/>
      <c r="L2" s="65" t="s">
        <v>27</v>
      </c>
      <c r="M2" s="65" t="s">
        <v>194</v>
      </c>
      <c r="N2" s="65" t="s">
        <v>195</v>
      </c>
      <c r="O2"/>
      <c r="P2"/>
      <c r="Q2"/>
      <c r="R2"/>
      <c r="S2"/>
      <c r="T2"/>
      <c r="U2"/>
    </row>
    <row r="3" spans="1:21" ht="16" x14ac:dyDescent="0.2">
      <c r="A3" s="73" t="s">
        <v>163</v>
      </c>
      <c r="B3" s="74" t="s">
        <v>198</v>
      </c>
      <c r="C3" s="74" t="s">
        <v>200</v>
      </c>
      <c r="D3" s="74">
        <v>2019</v>
      </c>
      <c r="E3" s="75">
        <v>5.2</v>
      </c>
      <c r="F3" s="76">
        <v>751664.6</v>
      </c>
      <c r="J3" s="42"/>
      <c r="K3" s="42"/>
      <c r="L3" s="42">
        <v>2022</v>
      </c>
      <c r="M3" s="42"/>
      <c r="N3" s="42"/>
      <c r="O3"/>
      <c r="P3"/>
      <c r="Q3"/>
      <c r="R3"/>
      <c r="S3"/>
      <c r="T3"/>
      <c r="U3"/>
    </row>
    <row r="4" spans="1:21" ht="16" x14ac:dyDescent="0.2">
      <c r="A4" s="73" t="s">
        <v>163</v>
      </c>
      <c r="B4" s="74" t="s">
        <v>198</v>
      </c>
      <c r="C4" s="74" t="s">
        <v>201</v>
      </c>
      <c r="D4" s="74">
        <v>2019</v>
      </c>
      <c r="E4" s="75">
        <v>5.2</v>
      </c>
      <c r="F4" s="76">
        <v>747295.5</v>
      </c>
      <c r="J4" s="42"/>
      <c r="K4" s="42"/>
      <c r="L4" s="42" t="s">
        <v>198</v>
      </c>
      <c r="M4" s="42"/>
      <c r="N4" s="42"/>
      <c r="O4"/>
      <c r="P4"/>
      <c r="Q4"/>
      <c r="R4"/>
      <c r="S4"/>
      <c r="T4"/>
      <c r="U4"/>
    </row>
    <row r="5" spans="1:21" ht="16" x14ac:dyDescent="0.2">
      <c r="A5" s="73" t="s">
        <v>32</v>
      </c>
      <c r="B5" s="74" t="s">
        <v>198</v>
      </c>
      <c r="C5" s="74" t="s">
        <v>199</v>
      </c>
      <c r="D5" s="74">
        <v>2019</v>
      </c>
      <c r="E5" s="75">
        <v>11.5</v>
      </c>
      <c r="F5" s="76">
        <v>55956.2</v>
      </c>
      <c r="J5" s="65" t="s">
        <v>181</v>
      </c>
      <c r="K5" s="65" t="s">
        <v>161</v>
      </c>
      <c r="L5" s="42" t="s">
        <v>200</v>
      </c>
      <c r="M5" s="42" t="s">
        <v>201</v>
      </c>
      <c r="N5" s="42" t="s">
        <v>199</v>
      </c>
      <c r="O5"/>
      <c r="P5"/>
      <c r="Q5"/>
      <c r="R5"/>
      <c r="S5"/>
      <c r="T5"/>
      <c r="U5"/>
    </row>
    <row r="6" spans="1:21" ht="16" x14ac:dyDescent="0.2">
      <c r="A6" s="73" t="s">
        <v>32</v>
      </c>
      <c r="B6" s="74" t="s">
        <v>198</v>
      </c>
      <c r="C6" s="74" t="s">
        <v>200</v>
      </c>
      <c r="D6" s="74">
        <v>2019</v>
      </c>
      <c r="E6" s="75">
        <v>5.9</v>
      </c>
      <c r="F6" s="76">
        <v>29339.4</v>
      </c>
      <c r="J6" s="42" t="s">
        <v>209</v>
      </c>
      <c r="K6" s="42" t="s">
        <v>30</v>
      </c>
      <c r="L6" s="66">
        <v>6.4</v>
      </c>
      <c r="M6" s="66">
        <v>5.9</v>
      </c>
      <c r="N6" s="66">
        <v>12.3</v>
      </c>
      <c r="O6"/>
      <c r="P6"/>
      <c r="Q6"/>
      <c r="R6"/>
      <c r="S6"/>
      <c r="T6"/>
      <c r="U6"/>
    </row>
    <row r="7" spans="1:21" ht="16" x14ac:dyDescent="0.2">
      <c r="A7" s="73" t="s">
        <v>32</v>
      </c>
      <c r="B7" s="74" t="s">
        <v>198</v>
      </c>
      <c r="C7" s="74" t="s">
        <v>201</v>
      </c>
      <c r="D7" s="74">
        <v>2019</v>
      </c>
      <c r="E7" s="75">
        <v>5.6</v>
      </c>
      <c r="F7" s="76">
        <v>26622.799999999999</v>
      </c>
      <c r="J7" s="42"/>
      <c r="K7" s="42" t="s">
        <v>32</v>
      </c>
      <c r="L7" s="66">
        <v>5.7</v>
      </c>
      <c r="M7" s="66">
        <v>5.6</v>
      </c>
      <c r="N7" s="66">
        <v>11.3</v>
      </c>
      <c r="O7"/>
      <c r="P7"/>
      <c r="Q7"/>
      <c r="R7"/>
      <c r="S7"/>
      <c r="T7"/>
      <c r="U7"/>
    </row>
    <row r="8" spans="1:21" ht="16" x14ac:dyDescent="0.2">
      <c r="A8" s="73" t="s">
        <v>167</v>
      </c>
      <c r="B8" s="74" t="s">
        <v>198</v>
      </c>
      <c r="C8" s="74" t="s">
        <v>199</v>
      </c>
      <c r="D8" s="74">
        <v>2019</v>
      </c>
      <c r="E8" s="75">
        <v>7.9</v>
      </c>
      <c r="F8" s="76">
        <v>4935.3999999999996</v>
      </c>
      <c r="J8" s="42"/>
      <c r="K8" s="42" t="s">
        <v>36</v>
      </c>
      <c r="L8" s="66">
        <v>5.8</v>
      </c>
      <c r="M8" s="66">
        <v>5.5</v>
      </c>
      <c r="N8" s="66">
        <v>11.3</v>
      </c>
      <c r="O8"/>
      <c r="P8"/>
      <c r="Q8"/>
      <c r="R8"/>
      <c r="S8"/>
      <c r="T8"/>
      <c r="U8"/>
    </row>
    <row r="9" spans="1:21" ht="16" x14ac:dyDescent="0.2">
      <c r="A9" s="73" t="s">
        <v>167</v>
      </c>
      <c r="B9" s="74" t="s">
        <v>198</v>
      </c>
      <c r="C9" s="74" t="s">
        <v>200</v>
      </c>
      <c r="D9" s="74">
        <v>2019</v>
      </c>
      <c r="E9" s="75">
        <v>2.8</v>
      </c>
      <c r="F9" s="76">
        <v>1755.3</v>
      </c>
      <c r="J9" s="42"/>
      <c r="K9" s="42" t="s">
        <v>40</v>
      </c>
      <c r="L9" s="66">
        <v>7.2</v>
      </c>
      <c r="M9" s="66">
        <v>7.3</v>
      </c>
      <c r="N9" s="66">
        <v>14.5</v>
      </c>
      <c r="O9"/>
      <c r="P9"/>
      <c r="Q9"/>
      <c r="R9"/>
      <c r="S9"/>
      <c r="T9"/>
      <c r="U9"/>
    </row>
    <row r="10" spans="1:21" ht="16" x14ac:dyDescent="0.2">
      <c r="A10" s="73" t="s">
        <v>167</v>
      </c>
      <c r="B10" s="74" t="s">
        <v>198</v>
      </c>
      <c r="C10" s="74" t="s">
        <v>201</v>
      </c>
      <c r="D10" s="74">
        <v>2019</v>
      </c>
      <c r="E10" s="77">
        <v>5</v>
      </c>
      <c r="F10" s="76">
        <v>3180.2</v>
      </c>
      <c r="J10" s="42"/>
      <c r="K10" s="42" t="s">
        <v>42</v>
      </c>
      <c r="L10" s="66">
        <v>7</v>
      </c>
      <c r="M10" s="66">
        <v>6.3</v>
      </c>
      <c r="N10" s="66">
        <v>13.3</v>
      </c>
      <c r="O10"/>
      <c r="P10"/>
      <c r="Q10"/>
      <c r="R10"/>
      <c r="S10"/>
      <c r="T10"/>
      <c r="U10"/>
    </row>
    <row r="11" spans="1:21" ht="16" x14ac:dyDescent="0.2">
      <c r="A11" s="73" t="s">
        <v>34</v>
      </c>
      <c r="B11" s="74" t="s">
        <v>198</v>
      </c>
      <c r="C11" s="74" t="s">
        <v>199</v>
      </c>
      <c r="D11" s="74">
        <v>2019</v>
      </c>
      <c r="E11" s="75">
        <v>11.3</v>
      </c>
      <c r="F11" s="76">
        <v>25773.3</v>
      </c>
      <c r="J11" s="42"/>
      <c r="K11" s="42" t="s">
        <v>44</v>
      </c>
      <c r="L11" s="66">
        <v>7</v>
      </c>
      <c r="M11" s="66">
        <v>4.3</v>
      </c>
      <c r="N11" s="66">
        <v>11.3</v>
      </c>
      <c r="O11"/>
      <c r="P11"/>
      <c r="Q11"/>
      <c r="R11"/>
      <c r="S11"/>
      <c r="T11"/>
      <c r="U11"/>
    </row>
    <row r="12" spans="1:21" ht="16" x14ac:dyDescent="0.2">
      <c r="A12" s="73" t="s">
        <v>34</v>
      </c>
      <c r="B12" s="74" t="s">
        <v>198</v>
      </c>
      <c r="C12" s="74" t="s">
        <v>200</v>
      </c>
      <c r="D12" s="74">
        <v>2019</v>
      </c>
      <c r="E12" s="75">
        <v>5.2</v>
      </c>
      <c r="F12" s="76">
        <v>11830.7</v>
      </c>
      <c r="J12" s="42"/>
      <c r="K12" s="42" t="s">
        <v>46</v>
      </c>
      <c r="L12" s="66">
        <v>2</v>
      </c>
      <c r="M12" s="66">
        <v>3.3</v>
      </c>
      <c r="N12" s="66">
        <v>5.2</v>
      </c>
      <c r="O12"/>
      <c r="P12"/>
      <c r="Q12"/>
      <c r="R12"/>
      <c r="S12"/>
      <c r="T12"/>
      <c r="U12"/>
    </row>
    <row r="13" spans="1:21" ht="16" x14ac:dyDescent="0.2">
      <c r="A13" s="73" t="s">
        <v>34</v>
      </c>
      <c r="B13" s="74" t="s">
        <v>198</v>
      </c>
      <c r="C13" s="74" t="s">
        <v>201</v>
      </c>
      <c r="D13" s="74">
        <v>2019</v>
      </c>
      <c r="E13" s="77">
        <v>6</v>
      </c>
      <c r="F13" s="76">
        <v>13952.3</v>
      </c>
      <c r="J13" s="42"/>
      <c r="K13" s="42" t="s">
        <v>52</v>
      </c>
      <c r="L13" s="66">
        <v>2.8</v>
      </c>
      <c r="M13" s="66">
        <v>3.2</v>
      </c>
      <c r="N13" s="66">
        <v>6</v>
      </c>
      <c r="O13"/>
      <c r="P13"/>
      <c r="Q13"/>
      <c r="R13"/>
      <c r="S13"/>
      <c r="T13"/>
      <c r="U13"/>
    </row>
    <row r="14" spans="1:21" ht="16" x14ac:dyDescent="0.2">
      <c r="A14" s="73" t="s">
        <v>36</v>
      </c>
      <c r="B14" s="74" t="s">
        <v>198</v>
      </c>
      <c r="C14" s="74" t="s">
        <v>199</v>
      </c>
      <c r="D14" s="74">
        <v>2019</v>
      </c>
      <c r="E14" s="75">
        <v>10.199999999999999</v>
      </c>
      <c r="F14" s="76">
        <v>31621.1</v>
      </c>
      <c r="J14" s="42"/>
      <c r="K14" s="42" t="s">
        <v>54</v>
      </c>
      <c r="L14" s="66">
        <v>6.5</v>
      </c>
      <c r="M14" s="66">
        <v>4.5999999999999996</v>
      </c>
      <c r="N14" s="66">
        <v>11</v>
      </c>
      <c r="O14"/>
      <c r="P14"/>
      <c r="Q14"/>
      <c r="R14"/>
      <c r="S14"/>
      <c r="T14"/>
      <c r="U14"/>
    </row>
    <row r="15" spans="1:21" ht="16" x14ac:dyDescent="0.2">
      <c r="A15" s="73" t="s">
        <v>36</v>
      </c>
      <c r="B15" s="74" t="s">
        <v>198</v>
      </c>
      <c r="C15" s="74" t="s">
        <v>200</v>
      </c>
      <c r="D15" s="74">
        <v>2019</v>
      </c>
      <c r="E15" s="75">
        <v>5.0999999999999996</v>
      </c>
      <c r="F15" s="76">
        <v>15995.1</v>
      </c>
      <c r="J15" s="42"/>
      <c r="K15" s="42" t="s">
        <v>60</v>
      </c>
      <c r="L15" s="66">
        <v>3.7</v>
      </c>
      <c r="M15" s="66">
        <v>7.7</v>
      </c>
      <c r="N15" s="66">
        <v>11.4</v>
      </c>
      <c r="O15"/>
      <c r="P15"/>
      <c r="Q15"/>
      <c r="R15"/>
      <c r="S15"/>
      <c r="T15"/>
      <c r="U15"/>
    </row>
    <row r="16" spans="1:21" ht="16" x14ac:dyDescent="0.2">
      <c r="A16" s="73" t="s">
        <v>36</v>
      </c>
      <c r="B16" s="74" t="s">
        <v>198</v>
      </c>
      <c r="C16" s="74" t="s">
        <v>201</v>
      </c>
      <c r="D16" s="74">
        <v>2019</v>
      </c>
      <c r="E16" s="75">
        <v>5.0999999999999996</v>
      </c>
      <c r="F16" s="76">
        <v>15614.2</v>
      </c>
      <c r="J16" s="42"/>
      <c r="K16" s="42" t="s">
        <v>62</v>
      </c>
      <c r="L16" s="66">
        <v>5.5</v>
      </c>
      <c r="M16" s="66">
        <v>5.3</v>
      </c>
      <c r="N16" s="66">
        <v>10.8</v>
      </c>
      <c r="O16"/>
      <c r="P16"/>
      <c r="Q16"/>
      <c r="R16"/>
      <c r="S16"/>
      <c r="T16"/>
      <c r="U16"/>
    </row>
    <row r="17" spans="1:21" ht="16" x14ac:dyDescent="0.2">
      <c r="A17" s="73" t="s">
        <v>44</v>
      </c>
      <c r="B17" s="74" t="s">
        <v>198</v>
      </c>
      <c r="C17" s="74" t="s">
        <v>199</v>
      </c>
      <c r="D17" s="74">
        <v>2019</v>
      </c>
      <c r="E17" s="75">
        <v>10.3</v>
      </c>
      <c r="F17" s="78">
        <v>370283</v>
      </c>
      <c r="J17" s="42"/>
      <c r="K17" s="42" t="s">
        <v>68</v>
      </c>
      <c r="L17" s="66">
        <v>4.0999999999999996</v>
      </c>
      <c r="M17" s="66">
        <v>7.2</v>
      </c>
      <c r="N17" s="66">
        <v>11.3</v>
      </c>
      <c r="O17"/>
      <c r="P17"/>
      <c r="Q17"/>
      <c r="R17"/>
      <c r="S17"/>
      <c r="T17"/>
      <c r="U17"/>
    </row>
    <row r="18" spans="1:21" ht="16" x14ac:dyDescent="0.2">
      <c r="A18" s="73" t="s">
        <v>44</v>
      </c>
      <c r="B18" s="74" t="s">
        <v>198</v>
      </c>
      <c r="C18" s="74" t="s">
        <v>200</v>
      </c>
      <c r="D18" s="74">
        <v>2019</v>
      </c>
      <c r="E18" s="75">
        <v>6.3</v>
      </c>
      <c r="F18" s="76">
        <v>226166.2</v>
      </c>
      <c r="J18" s="42"/>
      <c r="K18" s="42" t="s">
        <v>74</v>
      </c>
      <c r="L18" s="66">
        <v>6.1</v>
      </c>
      <c r="M18" s="66">
        <v>4.5999999999999996</v>
      </c>
      <c r="N18" s="66">
        <v>10.7</v>
      </c>
      <c r="O18"/>
      <c r="P18"/>
      <c r="Q18"/>
      <c r="R18"/>
      <c r="S18"/>
      <c r="T18"/>
      <c r="U18"/>
    </row>
    <row r="19" spans="1:21" ht="16" x14ac:dyDescent="0.2">
      <c r="A19" s="73" t="s">
        <v>44</v>
      </c>
      <c r="B19" s="74" t="s">
        <v>198</v>
      </c>
      <c r="C19" s="74" t="s">
        <v>201</v>
      </c>
      <c r="D19" s="74">
        <v>2019</v>
      </c>
      <c r="E19" s="77">
        <v>4</v>
      </c>
      <c r="F19" s="76">
        <v>144122.70000000001</v>
      </c>
      <c r="J19" s="42"/>
      <c r="K19" s="42" t="s">
        <v>76</v>
      </c>
      <c r="L19" s="66">
        <v>5.2</v>
      </c>
      <c r="M19" s="66">
        <v>6.2</v>
      </c>
      <c r="N19" s="66">
        <v>11.4</v>
      </c>
      <c r="O19"/>
      <c r="P19"/>
      <c r="Q19"/>
      <c r="R19"/>
      <c r="S19"/>
      <c r="T19"/>
      <c r="U19"/>
    </row>
    <row r="20" spans="1:21" ht="16" x14ac:dyDescent="0.2">
      <c r="A20" s="73" t="s">
        <v>38</v>
      </c>
      <c r="B20" s="74" t="s">
        <v>198</v>
      </c>
      <c r="C20" s="74" t="s">
        <v>199</v>
      </c>
      <c r="D20" s="74">
        <v>2019</v>
      </c>
      <c r="E20" s="75">
        <v>14.7</v>
      </c>
      <c r="F20" s="76">
        <v>4015.9</v>
      </c>
      <c r="J20" s="42" t="s">
        <v>210</v>
      </c>
      <c r="K20" s="42"/>
      <c r="L20" s="66">
        <v>5.3571428571428568</v>
      </c>
      <c r="M20" s="66">
        <v>5.5</v>
      </c>
      <c r="N20" s="66">
        <v>10.842857142857143</v>
      </c>
      <c r="O20"/>
      <c r="P20"/>
      <c r="Q20"/>
      <c r="R20"/>
      <c r="S20"/>
      <c r="T20"/>
      <c r="U20"/>
    </row>
    <row r="21" spans="1:21" ht="16" x14ac:dyDescent="0.2">
      <c r="A21" s="73" t="s">
        <v>38</v>
      </c>
      <c r="B21" s="74" t="s">
        <v>198</v>
      </c>
      <c r="C21" s="74" t="s">
        <v>200</v>
      </c>
      <c r="D21" s="74">
        <v>2019</v>
      </c>
      <c r="E21" s="75">
        <v>4.8</v>
      </c>
      <c r="F21" s="76">
        <v>1301.2</v>
      </c>
      <c r="J21"/>
      <c r="K21"/>
      <c r="L21"/>
      <c r="M21"/>
      <c r="N21"/>
      <c r="O21"/>
      <c r="P21"/>
      <c r="Q21"/>
      <c r="R21"/>
      <c r="S21"/>
      <c r="T21"/>
      <c r="U21"/>
    </row>
    <row r="22" spans="1:21" ht="16" x14ac:dyDescent="0.2">
      <c r="A22" s="73" t="s">
        <v>38</v>
      </c>
      <c r="B22" s="74" t="s">
        <v>198</v>
      </c>
      <c r="C22" s="74" t="s">
        <v>201</v>
      </c>
      <c r="D22" s="74">
        <v>2019</v>
      </c>
      <c r="E22" s="75">
        <v>9.9</v>
      </c>
      <c r="F22" s="76">
        <v>2715.8</v>
      </c>
      <c r="J22"/>
      <c r="K22"/>
      <c r="L22"/>
      <c r="M22"/>
      <c r="N22"/>
      <c r="O22"/>
      <c r="P22"/>
      <c r="Q22"/>
      <c r="R22"/>
      <c r="S22"/>
      <c r="T22"/>
      <c r="U22"/>
    </row>
    <row r="23" spans="1:21" ht="16" x14ac:dyDescent="0.2">
      <c r="A23" s="73" t="s">
        <v>52</v>
      </c>
      <c r="B23" s="74" t="s">
        <v>198</v>
      </c>
      <c r="C23" s="74" t="s">
        <v>199</v>
      </c>
      <c r="D23" s="74">
        <v>2019</v>
      </c>
      <c r="E23" s="75">
        <v>6.9</v>
      </c>
      <c r="F23" s="76">
        <v>25799.7</v>
      </c>
      <c r="J23"/>
      <c r="K23"/>
      <c r="L23"/>
      <c r="M23"/>
      <c r="N23"/>
      <c r="O23"/>
      <c r="P23"/>
      <c r="Q23"/>
      <c r="R23"/>
      <c r="S23"/>
      <c r="T23"/>
      <c r="U23"/>
    </row>
    <row r="24" spans="1:21" ht="16" x14ac:dyDescent="0.2">
      <c r="A24" s="73" t="s">
        <v>52</v>
      </c>
      <c r="B24" s="74" t="s">
        <v>198</v>
      </c>
      <c r="C24" s="74" t="s">
        <v>200</v>
      </c>
      <c r="D24" s="74">
        <v>2019</v>
      </c>
      <c r="E24" s="75">
        <v>2.2000000000000002</v>
      </c>
      <c r="F24" s="76">
        <v>8354.2999999999993</v>
      </c>
      <c r="J24"/>
      <c r="K24"/>
      <c r="L24"/>
      <c r="M24"/>
      <c r="N24"/>
      <c r="O24"/>
      <c r="P24"/>
      <c r="Q24"/>
      <c r="R24"/>
      <c r="S24"/>
      <c r="T24"/>
      <c r="U24"/>
    </row>
    <row r="25" spans="1:21" ht="16" x14ac:dyDescent="0.2">
      <c r="A25" s="73" t="s">
        <v>52</v>
      </c>
      <c r="B25" s="74" t="s">
        <v>198</v>
      </c>
      <c r="C25" s="74" t="s">
        <v>201</v>
      </c>
      <c r="D25" s="74">
        <v>2019</v>
      </c>
      <c r="E25" s="75">
        <v>4.7</v>
      </c>
      <c r="F25" s="76">
        <v>17441.900000000001</v>
      </c>
      <c r="J25"/>
      <c r="K25"/>
      <c r="L25"/>
      <c r="M25"/>
      <c r="N25"/>
      <c r="O25"/>
      <c r="P25"/>
      <c r="Q25"/>
      <c r="R25"/>
      <c r="S25"/>
      <c r="T25"/>
      <c r="U25"/>
    </row>
    <row r="26" spans="1:21" ht="16" x14ac:dyDescent="0.2">
      <c r="A26" s="73" t="s">
        <v>46</v>
      </c>
      <c r="B26" s="74" t="s">
        <v>198</v>
      </c>
      <c r="C26" s="74" t="s">
        <v>199</v>
      </c>
      <c r="D26" s="74">
        <v>2019</v>
      </c>
      <c r="E26" s="75">
        <v>3.6</v>
      </c>
      <c r="F26" s="76">
        <v>6622.8</v>
      </c>
      <c r="J26"/>
      <c r="K26"/>
      <c r="L26"/>
      <c r="M26"/>
      <c r="N26"/>
      <c r="O26"/>
      <c r="P26"/>
      <c r="Q26"/>
      <c r="R26"/>
      <c r="S26"/>
      <c r="T26"/>
      <c r="U26"/>
    </row>
    <row r="27" spans="1:21" ht="16" x14ac:dyDescent="0.2">
      <c r="A27" s="73" t="s">
        <v>46</v>
      </c>
      <c r="B27" s="74" t="s">
        <v>198</v>
      </c>
      <c r="C27" s="74" t="s">
        <v>200</v>
      </c>
      <c r="D27" s="74">
        <v>2019</v>
      </c>
      <c r="E27" s="75">
        <v>0.8</v>
      </c>
      <c r="F27" s="76">
        <v>1500.4</v>
      </c>
      <c r="J27"/>
      <c r="K27"/>
      <c r="L27"/>
      <c r="M27"/>
      <c r="N27"/>
      <c r="O27"/>
      <c r="P27"/>
      <c r="Q27"/>
      <c r="R27"/>
      <c r="S27"/>
      <c r="T27"/>
      <c r="U27"/>
    </row>
    <row r="28" spans="1:21" ht="16" x14ac:dyDescent="0.2">
      <c r="A28" s="73" t="s">
        <v>46</v>
      </c>
      <c r="B28" s="74" t="s">
        <v>198</v>
      </c>
      <c r="C28" s="74" t="s">
        <v>201</v>
      </c>
      <c r="D28" s="74">
        <v>2019</v>
      </c>
      <c r="E28" s="75">
        <v>2.8</v>
      </c>
      <c r="F28" s="76">
        <v>5122.3999999999996</v>
      </c>
      <c r="J28"/>
      <c r="K28"/>
      <c r="L28"/>
      <c r="M28"/>
      <c r="N28"/>
      <c r="O28"/>
      <c r="P28"/>
      <c r="Q28"/>
      <c r="R28"/>
      <c r="S28"/>
      <c r="T28"/>
      <c r="U28"/>
    </row>
    <row r="29" spans="1:21" ht="16" x14ac:dyDescent="0.2">
      <c r="A29" s="73" t="s">
        <v>74</v>
      </c>
      <c r="B29" s="74" t="s">
        <v>198</v>
      </c>
      <c r="C29" s="74" t="s">
        <v>199</v>
      </c>
      <c r="D29" s="74">
        <v>2019</v>
      </c>
      <c r="E29" s="75">
        <v>10.5</v>
      </c>
      <c r="F29" s="76">
        <v>131661.9</v>
      </c>
      <c r="J29" s="87" t="s">
        <v>211</v>
      </c>
      <c r="K29"/>
      <c r="L29"/>
      <c r="M29"/>
      <c r="N29"/>
      <c r="O29"/>
      <c r="P29"/>
      <c r="Q29"/>
      <c r="R29"/>
      <c r="S29"/>
      <c r="T29"/>
      <c r="U29"/>
    </row>
    <row r="30" spans="1:21" ht="16" x14ac:dyDescent="0.2">
      <c r="A30" s="73" t="s">
        <v>74</v>
      </c>
      <c r="B30" s="74" t="s">
        <v>198</v>
      </c>
      <c r="C30" s="74" t="s">
        <v>200</v>
      </c>
      <c r="D30" s="74">
        <v>2019</v>
      </c>
      <c r="E30" s="75">
        <v>5.6</v>
      </c>
      <c r="F30" s="78">
        <v>71181</v>
      </c>
      <c r="J30" s="85">
        <f>+Eurostat_Consumption!I26</f>
        <v>45909</v>
      </c>
      <c r="K30"/>
      <c r="L30"/>
      <c r="M30"/>
      <c r="N30"/>
      <c r="O30"/>
      <c r="P30"/>
      <c r="Q30"/>
      <c r="R30"/>
      <c r="S30"/>
      <c r="T30"/>
      <c r="U30"/>
    </row>
    <row r="31" spans="1:21" ht="16" x14ac:dyDescent="0.2">
      <c r="A31" s="73" t="s">
        <v>74</v>
      </c>
      <c r="B31" s="74" t="s">
        <v>198</v>
      </c>
      <c r="C31" s="74" t="s">
        <v>201</v>
      </c>
      <c r="D31" s="74">
        <v>2019</v>
      </c>
      <c r="E31" s="75">
        <v>4.9000000000000004</v>
      </c>
      <c r="F31" s="78">
        <v>60482</v>
      </c>
      <c r="J31"/>
      <c r="K31"/>
      <c r="L31"/>
      <c r="M31"/>
      <c r="N31"/>
      <c r="O31"/>
      <c r="P31"/>
      <c r="Q31"/>
      <c r="R31"/>
      <c r="S31"/>
      <c r="T31"/>
      <c r="U31"/>
    </row>
    <row r="32" spans="1:21" ht="16" x14ac:dyDescent="0.2">
      <c r="A32" s="73" t="s">
        <v>42</v>
      </c>
      <c r="B32" s="74" t="s">
        <v>198</v>
      </c>
      <c r="C32" s="74" t="s">
        <v>199</v>
      </c>
      <c r="D32" s="74">
        <v>2019</v>
      </c>
      <c r="E32" s="75">
        <v>12.6</v>
      </c>
      <c r="F32" s="76">
        <v>309270.8</v>
      </c>
      <c r="J32"/>
      <c r="K32" s="110" t="s">
        <v>203</v>
      </c>
      <c r="L32" s="111"/>
      <c r="M32" s="112"/>
      <c r="O32"/>
      <c r="P32"/>
      <c r="Q32"/>
      <c r="R32"/>
      <c r="S32"/>
      <c r="T32"/>
      <c r="U32"/>
    </row>
    <row r="33" spans="1:21" ht="16" x14ac:dyDescent="0.2">
      <c r="A33" s="73" t="s">
        <v>42</v>
      </c>
      <c r="B33" s="74" t="s">
        <v>198</v>
      </c>
      <c r="C33" s="74" t="s">
        <v>200</v>
      </c>
      <c r="D33" s="74">
        <v>2019</v>
      </c>
      <c r="E33" s="75">
        <v>6.6</v>
      </c>
      <c r="F33" s="76">
        <v>162466.70000000001</v>
      </c>
      <c r="J33" s="88" t="s">
        <v>161</v>
      </c>
      <c r="K33" s="88" t="s">
        <v>200</v>
      </c>
      <c r="L33" s="88" t="s">
        <v>201</v>
      </c>
      <c r="M33" s="88" t="s">
        <v>199</v>
      </c>
      <c r="O33"/>
      <c r="P33"/>
      <c r="Q33"/>
      <c r="R33"/>
      <c r="S33"/>
      <c r="T33"/>
      <c r="U33"/>
    </row>
    <row r="34" spans="1:21" ht="16" x14ac:dyDescent="0.2">
      <c r="A34" s="73" t="s">
        <v>42</v>
      </c>
      <c r="B34" s="74" t="s">
        <v>198</v>
      </c>
      <c r="C34" s="74" t="s">
        <v>201</v>
      </c>
      <c r="D34" s="74">
        <v>2019</v>
      </c>
      <c r="E34" s="77">
        <v>6</v>
      </c>
      <c r="F34" s="76">
        <v>146817.70000000001</v>
      </c>
      <c r="J34" s="86" t="s">
        <v>212</v>
      </c>
      <c r="K34" s="85">
        <f>+$J$30*L20/100</f>
        <v>2459.4107142857142</v>
      </c>
      <c r="L34" s="85">
        <f>+$J$30*M20/100</f>
        <v>2524.9949999999999</v>
      </c>
      <c r="M34" s="85">
        <f>+$J$30*N20/100</f>
        <v>4977.847285714286</v>
      </c>
      <c r="O34"/>
      <c r="P34"/>
      <c r="Q34"/>
      <c r="R34"/>
      <c r="S34"/>
      <c r="T34"/>
      <c r="U34"/>
    </row>
    <row r="35" spans="1:21" ht="16" x14ac:dyDescent="0.2">
      <c r="A35" s="73" t="s">
        <v>168</v>
      </c>
      <c r="B35" s="74" t="s">
        <v>198</v>
      </c>
      <c r="C35" s="74" t="s">
        <v>199</v>
      </c>
      <c r="D35" s="74">
        <v>2019</v>
      </c>
      <c r="E35" s="75">
        <v>11.1</v>
      </c>
      <c r="F35" s="76">
        <v>6213.6</v>
      </c>
      <c r="J35"/>
      <c r="K35"/>
      <c r="L35"/>
      <c r="M35"/>
      <c r="N35"/>
      <c r="O35"/>
      <c r="P35"/>
      <c r="Q35"/>
      <c r="R35"/>
      <c r="S35"/>
      <c r="T35"/>
      <c r="U35"/>
    </row>
    <row r="36" spans="1:21" ht="16" x14ac:dyDescent="0.2">
      <c r="A36" s="73" t="s">
        <v>168</v>
      </c>
      <c r="B36" s="74" t="s">
        <v>198</v>
      </c>
      <c r="C36" s="74" t="s">
        <v>200</v>
      </c>
      <c r="D36" s="74">
        <v>2019</v>
      </c>
      <c r="E36" s="75">
        <v>2.8</v>
      </c>
      <c r="F36" s="76">
        <v>1556.6</v>
      </c>
      <c r="J36"/>
      <c r="K36"/>
      <c r="L36"/>
      <c r="M36"/>
      <c r="N36"/>
      <c r="O36"/>
      <c r="P36"/>
      <c r="Q36"/>
      <c r="R36"/>
      <c r="S36"/>
      <c r="T36"/>
      <c r="U36"/>
    </row>
    <row r="37" spans="1:21" ht="16" x14ac:dyDescent="0.2">
      <c r="A37" s="73" t="s">
        <v>168</v>
      </c>
      <c r="B37" s="74" t="s">
        <v>198</v>
      </c>
      <c r="C37" s="74" t="s">
        <v>201</v>
      </c>
      <c r="D37" s="74">
        <v>2019</v>
      </c>
      <c r="E37" s="75">
        <v>8.3000000000000007</v>
      </c>
      <c r="F37" s="76">
        <v>4657.1000000000004</v>
      </c>
      <c r="J37"/>
      <c r="K37"/>
      <c r="L37"/>
      <c r="M37"/>
      <c r="N37"/>
      <c r="O37"/>
      <c r="P37"/>
      <c r="Q37"/>
      <c r="R37"/>
      <c r="S37"/>
      <c r="T37"/>
      <c r="U37"/>
    </row>
    <row r="38" spans="1:21" ht="16" x14ac:dyDescent="0.2">
      <c r="A38" s="73" t="s">
        <v>54</v>
      </c>
      <c r="B38" s="74" t="s">
        <v>198</v>
      </c>
      <c r="C38" s="74" t="s">
        <v>199</v>
      </c>
      <c r="D38" s="74">
        <v>2019</v>
      </c>
      <c r="E38" s="75">
        <v>7.9</v>
      </c>
      <c r="F38" s="76">
        <v>142888.9</v>
      </c>
      <c r="J38"/>
      <c r="K38"/>
      <c r="L38"/>
      <c r="M38"/>
      <c r="N38"/>
      <c r="O38"/>
      <c r="P38"/>
      <c r="Q38"/>
      <c r="R38"/>
      <c r="S38"/>
      <c r="T38"/>
      <c r="U38"/>
    </row>
    <row r="39" spans="1:21" x14ac:dyDescent="0.2">
      <c r="A39" s="73" t="s">
        <v>54</v>
      </c>
      <c r="B39" s="74" t="s">
        <v>198</v>
      </c>
      <c r="C39" s="74" t="s">
        <v>200</v>
      </c>
      <c r="D39" s="74">
        <v>2019</v>
      </c>
      <c r="E39" s="75">
        <v>3.9</v>
      </c>
      <c r="F39" s="76">
        <v>71157.600000000006</v>
      </c>
    </row>
    <row r="40" spans="1:21" x14ac:dyDescent="0.2">
      <c r="A40" s="73" t="s">
        <v>54</v>
      </c>
      <c r="B40" s="74" t="s">
        <v>198</v>
      </c>
      <c r="C40" s="74" t="s">
        <v>201</v>
      </c>
      <c r="D40" s="74">
        <v>2019</v>
      </c>
      <c r="E40" s="77">
        <v>4</v>
      </c>
      <c r="F40" s="76">
        <v>71735.899999999994</v>
      </c>
    </row>
    <row r="41" spans="1:21" x14ac:dyDescent="0.2">
      <c r="A41" s="73" t="s">
        <v>169</v>
      </c>
      <c r="B41" s="74" t="s">
        <v>198</v>
      </c>
      <c r="C41" s="74" t="s">
        <v>199</v>
      </c>
      <c r="D41" s="74">
        <v>2019</v>
      </c>
      <c r="E41" s="75">
        <v>11.3</v>
      </c>
      <c r="F41" s="76">
        <v>2637.4</v>
      </c>
    </row>
    <row r="42" spans="1:21" x14ac:dyDescent="0.2">
      <c r="A42" s="73" t="s">
        <v>169</v>
      </c>
      <c r="B42" s="74" t="s">
        <v>198</v>
      </c>
      <c r="C42" s="74" t="s">
        <v>200</v>
      </c>
      <c r="D42" s="74">
        <v>2019</v>
      </c>
      <c r="E42" s="75">
        <v>7.5</v>
      </c>
      <c r="F42" s="76">
        <v>1752.5</v>
      </c>
    </row>
    <row r="43" spans="1:21" x14ac:dyDescent="0.2">
      <c r="A43" s="73" t="s">
        <v>169</v>
      </c>
      <c r="B43" s="74" t="s">
        <v>198</v>
      </c>
      <c r="C43" s="74" t="s">
        <v>201</v>
      </c>
      <c r="D43" s="74">
        <v>2019</v>
      </c>
      <c r="E43" s="75">
        <v>3.8</v>
      </c>
      <c r="F43" s="76">
        <v>884.8</v>
      </c>
    </row>
    <row r="44" spans="1:21" x14ac:dyDescent="0.2">
      <c r="A44" s="73" t="s">
        <v>56</v>
      </c>
      <c r="B44" s="74" t="s">
        <v>198</v>
      </c>
      <c r="C44" s="74" t="s">
        <v>199</v>
      </c>
      <c r="D44" s="74">
        <v>2019</v>
      </c>
      <c r="E44" s="75">
        <v>11.8</v>
      </c>
      <c r="F44" s="76">
        <v>3584.5</v>
      </c>
    </row>
    <row r="45" spans="1:21" x14ac:dyDescent="0.2">
      <c r="A45" s="73" t="s">
        <v>56</v>
      </c>
      <c r="B45" s="74" t="s">
        <v>198</v>
      </c>
      <c r="C45" s="74" t="s">
        <v>200</v>
      </c>
      <c r="D45" s="74">
        <v>2019</v>
      </c>
      <c r="E45" s="75">
        <v>2.6</v>
      </c>
      <c r="F45" s="76">
        <v>817.8</v>
      </c>
    </row>
    <row r="46" spans="1:21" x14ac:dyDescent="0.2">
      <c r="A46" s="73" t="s">
        <v>56</v>
      </c>
      <c r="B46" s="74" t="s">
        <v>198</v>
      </c>
      <c r="C46" s="74" t="s">
        <v>201</v>
      </c>
      <c r="D46" s="74">
        <v>2019</v>
      </c>
      <c r="E46" s="75">
        <v>9.1999999999999993</v>
      </c>
      <c r="F46" s="76">
        <v>2767.3</v>
      </c>
    </row>
    <row r="47" spans="1:21" x14ac:dyDescent="0.2">
      <c r="A47" s="73" t="s">
        <v>58</v>
      </c>
      <c r="B47" s="74" t="s">
        <v>198</v>
      </c>
      <c r="C47" s="74" t="s">
        <v>199</v>
      </c>
      <c r="D47" s="74">
        <v>2019</v>
      </c>
      <c r="E47" s="75">
        <v>11.7</v>
      </c>
      <c r="F47" s="76">
        <v>5872.8</v>
      </c>
    </row>
    <row r="48" spans="1:21" x14ac:dyDescent="0.2">
      <c r="A48" s="73" t="s">
        <v>58</v>
      </c>
      <c r="B48" s="74" t="s">
        <v>198</v>
      </c>
      <c r="C48" s="74" t="s">
        <v>200</v>
      </c>
      <c r="D48" s="74">
        <v>2019</v>
      </c>
      <c r="E48" s="75">
        <v>3.1</v>
      </c>
      <c r="F48" s="76">
        <v>1544.9</v>
      </c>
    </row>
    <row r="49" spans="1:6" x14ac:dyDescent="0.2">
      <c r="A49" s="73" t="s">
        <v>58</v>
      </c>
      <c r="B49" s="74" t="s">
        <v>198</v>
      </c>
      <c r="C49" s="74" t="s">
        <v>201</v>
      </c>
      <c r="D49" s="74">
        <v>2019</v>
      </c>
      <c r="E49" s="75">
        <v>8.6999999999999993</v>
      </c>
      <c r="F49" s="76">
        <v>4326.7</v>
      </c>
    </row>
    <row r="50" spans="1:6" x14ac:dyDescent="0.2">
      <c r="A50" s="73" t="s">
        <v>60</v>
      </c>
      <c r="B50" s="74" t="s">
        <v>198</v>
      </c>
      <c r="C50" s="74" t="s">
        <v>199</v>
      </c>
      <c r="D50" s="74">
        <v>2019</v>
      </c>
      <c r="E50" s="75">
        <v>10.6</v>
      </c>
      <c r="F50" s="76">
        <v>6815.1</v>
      </c>
    </row>
    <row r="51" spans="1:6" x14ac:dyDescent="0.2">
      <c r="A51" s="73" t="s">
        <v>60</v>
      </c>
      <c r="B51" s="74" t="s">
        <v>198</v>
      </c>
      <c r="C51" s="74" t="s">
        <v>200</v>
      </c>
      <c r="D51" s="74">
        <v>2019</v>
      </c>
      <c r="E51" s="75">
        <v>3.9</v>
      </c>
      <c r="F51" s="76">
        <v>2497.4</v>
      </c>
    </row>
    <row r="52" spans="1:6" x14ac:dyDescent="0.2">
      <c r="A52" s="73" t="s">
        <v>60</v>
      </c>
      <c r="B52" s="74" t="s">
        <v>198</v>
      </c>
      <c r="C52" s="74" t="s">
        <v>201</v>
      </c>
      <c r="D52" s="74">
        <v>2019</v>
      </c>
      <c r="E52" s="75">
        <v>6.7</v>
      </c>
      <c r="F52" s="76">
        <v>4317.5</v>
      </c>
    </row>
    <row r="53" spans="1:6" x14ac:dyDescent="0.2">
      <c r="A53" s="73" t="s">
        <v>48</v>
      </c>
      <c r="B53" s="74" t="s">
        <v>198</v>
      </c>
      <c r="C53" s="74" t="s">
        <v>199</v>
      </c>
      <c r="D53" s="74">
        <v>2019</v>
      </c>
      <c r="E53" s="75">
        <v>13.6</v>
      </c>
      <c r="F53" s="76">
        <v>19916.5</v>
      </c>
    </row>
    <row r="54" spans="1:6" x14ac:dyDescent="0.2">
      <c r="A54" s="73" t="s">
        <v>48</v>
      </c>
      <c r="B54" s="74" t="s">
        <v>198</v>
      </c>
      <c r="C54" s="74" t="s">
        <v>200</v>
      </c>
      <c r="D54" s="74">
        <v>2019</v>
      </c>
      <c r="E54" s="75">
        <v>3.2</v>
      </c>
      <c r="F54" s="76">
        <v>4640.8999999999996</v>
      </c>
    </row>
    <row r="55" spans="1:6" x14ac:dyDescent="0.2">
      <c r="A55" s="73" t="s">
        <v>48</v>
      </c>
      <c r="B55" s="74" t="s">
        <v>198</v>
      </c>
      <c r="C55" s="74" t="s">
        <v>201</v>
      </c>
      <c r="D55" s="74">
        <v>2019</v>
      </c>
      <c r="E55" s="75">
        <v>10.4</v>
      </c>
      <c r="F55" s="76">
        <v>15276.4</v>
      </c>
    </row>
    <row r="56" spans="1:6" x14ac:dyDescent="0.2">
      <c r="A56" s="73" t="s">
        <v>170</v>
      </c>
      <c r="B56" s="74" t="s">
        <v>198</v>
      </c>
      <c r="C56" s="74" t="s">
        <v>199</v>
      </c>
      <c r="D56" s="74">
        <v>2019</v>
      </c>
      <c r="E56" s="77">
        <v>10</v>
      </c>
      <c r="F56" s="76">
        <v>1485.9</v>
      </c>
    </row>
    <row r="57" spans="1:6" x14ac:dyDescent="0.2">
      <c r="A57" s="73" t="s">
        <v>170</v>
      </c>
      <c r="B57" s="74" t="s">
        <v>198</v>
      </c>
      <c r="C57" s="74" t="s">
        <v>200</v>
      </c>
      <c r="D57" s="74">
        <v>2019</v>
      </c>
      <c r="E57" s="77">
        <v>5</v>
      </c>
      <c r="F57" s="76">
        <v>743.8</v>
      </c>
    </row>
    <row r="58" spans="1:6" x14ac:dyDescent="0.2">
      <c r="A58" s="73" t="s">
        <v>170</v>
      </c>
      <c r="B58" s="74" t="s">
        <v>198</v>
      </c>
      <c r="C58" s="74" t="s">
        <v>201</v>
      </c>
      <c r="D58" s="74">
        <v>2019</v>
      </c>
      <c r="E58" s="77">
        <v>5</v>
      </c>
      <c r="F58" s="76">
        <v>740.8</v>
      </c>
    </row>
    <row r="59" spans="1:6" x14ac:dyDescent="0.2">
      <c r="A59" s="73" t="s">
        <v>62</v>
      </c>
      <c r="B59" s="74" t="s">
        <v>198</v>
      </c>
      <c r="C59" s="74" t="s">
        <v>199</v>
      </c>
      <c r="D59" s="74">
        <v>2019</v>
      </c>
      <c r="E59" s="75">
        <v>10.6</v>
      </c>
      <c r="F59" s="76">
        <v>91579.199999999997</v>
      </c>
    </row>
    <row r="60" spans="1:6" x14ac:dyDescent="0.2">
      <c r="A60" s="73" t="s">
        <v>62</v>
      </c>
      <c r="B60" s="74" t="s">
        <v>198</v>
      </c>
      <c r="C60" s="74" t="s">
        <v>200</v>
      </c>
      <c r="D60" s="74">
        <v>2019</v>
      </c>
      <c r="E60" s="75">
        <v>5.2</v>
      </c>
      <c r="F60" s="76">
        <v>45405.7</v>
      </c>
    </row>
    <row r="61" spans="1:6" x14ac:dyDescent="0.2">
      <c r="A61" s="73" t="s">
        <v>62</v>
      </c>
      <c r="B61" s="74" t="s">
        <v>198</v>
      </c>
      <c r="C61" s="74" t="s">
        <v>201</v>
      </c>
      <c r="D61" s="74">
        <v>2019</v>
      </c>
      <c r="E61" s="75">
        <v>5.4</v>
      </c>
      <c r="F61" s="76">
        <v>46181.9</v>
      </c>
    </row>
    <row r="62" spans="1:6" x14ac:dyDescent="0.2">
      <c r="A62" s="73" t="s">
        <v>30</v>
      </c>
      <c r="B62" s="74" t="s">
        <v>198</v>
      </c>
      <c r="C62" s="74" t="s">
        <v>199</v>
      </c>
      <c r="D62" s="74">
        <v>2019</v>
      </c>
      <c r="E62" s="75">
        <v>11.5</v>
      </c>
      <c r="F62" s="78">
        <v>46843</v>
      </c>
    </row>
    <row r="63" spans="1:6" x14ac:dyDescent="0.2">
      <c r="A63" s="73" t="s">
        <v>30</v>
      </c>
      <c r="B63" s="74" t="s">
        <v>198</v>
      </c>
      <c r="C63" s="74" t="s">
        <v>200</v>
      </c>
      <c r="D63" s="74">
        <v>2019</v>
      </c>
      <c r="E63" s="75">
        <v>5.8</v>
      </c>
      <c r="F63" s="76">
        <v>23357.9</v>
      </c>
    </row>
    <row r="64" spans="1:6" x14ac:dyDescent="0.2">
      <c r="A64" s="73" t="s">
        <v>30</v>
      </c>
      <c r="B64" s="74" t="s">
        <v>198</v>
      </c>
      <c r="C64" s="74" t="s">
        <v>201</v>
      </c>
      <c r="D64" s="74">
        <v>2019</v>
      </c>
      <c r="E64" s="75">
        <v>5.8</v>
      </c>
      <c r="F64" s="76">
        <v>23484.6</v>
      </c>
    </row>
    <row r="65" spans="1:6" x14ac:dyDescent="0.2">
      <c r="A65" s="73" t="s">
        <v>66</v>
      </c>
      <c r="B65" s="74" t="s">
        <v>198</v>
      </c>
      <c r="C65" s="74" t="s">
        <v>199</v>
      </c>
      <c r="D65" s="74">
        <v>2019</v>
      </c>
      <c r="E65" s="75">
        <v>10.1</v>
      </c>
      <c r="F65" s="76">
        <v>53704.800000000003</v>
      </c>
    </row>
    <row r="66" spans="1:6" x14ac:dyDescent="0.2">
      <c r="A66" s="73" t="s">
        <v>66</v>
      </c>
      <c r="B66" s="74" t="s">
        <v>198</v>
      </c>
      <c r="C66" s="74" t="s">
        <v>200</v>
      </c>
      <c r="D66" s="74">
        <v>2019</v>
      </c>
      <c r="E66" s="75">
        <v>2.1</v>
      </c>
      <c r="F66" s="78">
        <v>10998</v>
      </c>
    </row>
    <row r="67" spans="1:6" x14ac:dyDescent="0.2">
      <c r="A67" s="73" t="s">
        <v>66</v>
      </c>
      <c r="B67" s="74" t="s">
        <v>198</v>
      </c>
      <c r="C67" s="74" t="s">
        <v>201</v>
      </c>
      <c r="D67" s="74">
        <v>2019</v>
      </c>
      <c r="E67" s="77">
        <v>8</v>
      </c>
      <c r="F67" s="76">
        <v>42703.6</v>
      </c>
    </row>
    <row r="68" spans="1:6" x14ac:dyDescent="0.2">
      <c r="A68" s="73" t="s">
        <v>68</v>
      </c>
      <c r="B68" s="74" t="s">
        <v>198</v>
      </c>
      <c r="C68" s="74" t="s">
        <v>199</v>
      </c>
      <c r="D68" s="74">
        <v>2019</v>
      </c>
      <c r="E68" s="75">
        <v>9.6999999999999993</v>
      </c>
      <c r="F68" s="76">
        <v>21393.7</v>
      </c>
    </row>
    <row r="69" spans="1:6" x14ac:dyDescent="0.2">
      <c r="A69" s="73" t="s">
        <v>68</v>
      </c>
      <c r="B69" s="74" t="s">
        <v>198</v>
      </c>
      <c r="C69" s="74" t="s">
        <v>200</v>
      </c>
      <c r="D69" s="74">
        <v>2019</v>
      </c>
      <c r="E69" s="75">
        <v>3.4</v>
      </c>
      <c r="F69" s="76">
        <v>7690.4</v>
      </c>
    </row>
    <row r="70" spans="1:6" x14ac:dyDescent="0.2">
      <c r="A70" s="73" t="s">
        <v>68</v>
      </c>
      <c r="B70" s="74" t="s">
        <v>198</v>
      </c>
      <c r="C70" s="74" t="s">
        <v>201</v>
      </c>
      <c r="D70" s="74">
        <v>2019</v>
      </c>
      <c r="E70" s="75">
        <v>6.3</v>
      </c>
      <c r="F70" s="76">
        <v>13732.6</v>
      </c>
    </row>
    <row r="71" spans="1:6" x14ac:dyDescent="0.2">
      <c r="A71" s="73" t="s">
        <v>171</v>
      </c>
      <c r="B71" s="74" t="s">
        <v>198</v>
      </c>
      <c r="C71" s="74" t="s">
        <v>199</v>
      </c>
      <c r="D71" s="74">
        <v>2019</v>
      </c>
      <c r="E71" s="75">
        <v>12.9</v>
      </c>
      <c r="F71" s="76">
        <v>28843.3</v>
      </c>
    </row>
    <row r="72" spans="1:6" x14ac:dyDescent="0.2">
      <c r="A72" s="73" t="s">
        <v>171</v>
      </c>
      <c r="B72" s="74" t="s">
        <v>198</v>
      </c>
      <c r="C72" s="74" t="s">
        <v>200</v>
      </c>
      <c r="D72" s="74">
        <v>2019</v>
      </c>
      <c r="E72" s="75">
        <v>2.2000000000000002</v>
      </c>
      <c r="F72" s="76">
        <v>4940.3999999999996</v>
      </c>
    </row>
    <row r="73" spans="1:6" x14ac:dyDescent="0.2">
      <c r="A73" s="73" t="s">
        <v>171</v>
      </c>
      <c r="B73" s="74" t="s">
        <v>198</v>
      </c>
      <c r="C73" s="74" t="s">
        <v>201</v>
      </c>
      <c r="D73" s="74">
        <v>2019</v>
      </c>
      <c r="E73" s="75">
        <v>10.7</v>
      </c>
      <c r="F73" s="78">
        <v>23902</v>
      </c>
    </row>
    <row r="74" spans="1:6" x14ac:dyDescent="0.2">
      <c r="A74" s="73" t="s">
        <v>72</v>
      </c>
      <c r="B74" s="74" t="s">
        <v>198</v>
      </c>
      <c r="C74" s="74" t="s">
        <v>199</v>
      </c>
      <c r="D74" s="74">
        <v>2019</v>
      </c>
      <c r="E74" s="75">
        <v>8.3000000000000007</v>
      </c>
      <c r="F74" s="76">
        <v>4099.8</v>
      </c>
    </row>
    <row r="75" spans="1:6" x14ac:dyDescent="0.2">
      <c r="A75" s="73" t="s">
        <v>72</v>
      </c>
      <c r="B75" s="74" t="s">
        <v>198</v>
      </c>
      <c r="C75" s="74" t="s">
        <v>200</v>
      </c>
      <c r="D75" s="74">
        <v>2019</v>
      </c>
      <c r="E75" s="75">
        <v>2.2000000000000002</v>
      </c>
      <c r="F75" s="76">
        <v>1073.9000000000001</v>
      </c>
    </row>
    <row r="76" spans="1:6" x14ac:dyDescent="0.2">
      <c r="A76" s="73" t="s">
        <v>72</v>
      </c>
      <c r="B76" s="74" t="s">
        <v>198</v>
      </c>
      <c r="C76" s="74" t="s">
        <v>201</v>
      </c>
      <c r="D76" s="74">
        <v>2019</v>
      </c>
      <c r="E76" s="75">
        <v>6.1</v>
      </c>
      <c r="F76" s="78">
        <v>3026</v>
      </c>
    </row>
    <row r="77" spans="1:6" x14ac:dyDescent="0.2">
      <c r="A77" s="73" t="s">
        <v>70</v>
      </c>
      <c r="B77" s="74" t="s">
        <v>198</v>
      </c>
      <c r="C77" s="74" t="s">
        <v>199</v>
      </c>
      <c r="D77" s="74">
        <v>2019</v>
      </c>
      <c r="E77" s="75">
        <v>8.9</v>
      </c>
      <c r="F77" s="76">
        <v>8653.2999999999993</v>
      </c>
    </row>
    <row r="78" spans="1:6" x14ac:dyDescent="0.2">
      <c r="A78" s="73" t="s">
        <v>70</v>
      </c>
      <c r="B78" s="74" t="s">
        <v>198</v>
      </c>
      <c r="C78" s="74" t="s">
        <v>200</v>
      </c>
      <c r="D78" s="74">
        <v>2019</v>
      </c>
      <c r="E78" s="75">
        <v>3.5</v>
      </c>
      <c r="F78" s="76">
        <v>3366.4</v>
      </c>
    </row>
    <row r="79" spans="1:6" x14ac:dyDescent="0.2">
      <c r="A79" s="73" t="s">
        <v>70</v>
      </c>
      <c r="B79" s="74" t="s">
        <v>198</v>
      </c>
      <c r="C79" s="74" t="s">
        <v>201</v>
      </c>
      <c r="D79" s="74">
        <v>2019</v>
      </c>
      <c r="E79" s="75">
        <v>5.4</v>
      </c>
      <c r="F79" s="76">
        <v>5286.3</v>
      </c>
    </row>
    <row r="80" spans="1:6" x14ac:dyDescent="0.2">
      <c r="A80" s="73" t="s">
        <v>40</v>
      </c>
      <c r="B80" s="74" t="s">
        <v>198</v>
      </c>
      <c r="C80" s="74" t="s">
        <v>199</v>
      </c>
      <c r="D80" s="74">
        <v>2019</v>
      </c>
      <c r="E80" s="75">
        <v>14.5</v>
      </c>
      <c r="F80" s="76">
        <v>35014.9</v>
      </c>
    </row>
    <row r="81" spans="1:6" x14ac:dyDescent="0.2">
      <c r="A81" s="73" t="s">
        <v>40</v>
      </c>
      <c r="B81" s="74" t="s">
        <v>198</v>
      </c>
      <c r="C81" s="74" t="s">
        <v>200</v>
      </c>
      <c r="D81" s="74">
        <v>2019</v>
      </c>
      <c r="E81" s="77">
        <v>7</v>
      </c>
      <c r="F81" s="76">
        <v>17066.099999999999</v>
      </c>
    </row>
    <row r="82" spans="1:6" x14ac:dyDescent="0.2">
      <c r="A82" s="73" t="s">
        <v>40</v>
      </c>
      <c r="B82" s="74" t="s">
        <v>198</v>
      </c>
      <c r="C82" s="74" t="s">
        <v>201</v>
      </c>
      <c r="D82" s="74">
        <v>2019</v>
      </c>
      <c r="E82" s="75">
        <v>7.5</v>
      </c>
      <c r="F82" s="78">
        <v>17952</v>
      </c>
    </row>
    <row r="83" spans="1:6" x14ac:dyDescent="0.2">
      <c r="A83" s="73" t="s">
        <v>76</v>
      </c>
      <c r="B83" s="74" t="s">
        <v>198</v>
      </c>
      <c r="C83" s="74" t="s">
        <v>199</v>
      </c>
      <c r="D83" s="74">
        <v>2019</v>
      </c>
      <c r="E83" s="77">
        <v>11</v>
      </c>
      <c r="F83" s="78">
        <v>53276</v>
      </c>
    </row>
    <row r="84" spans="1:6" x14ac:dyDescent="0.2">
      <c r="A84" s="73" t="s">
        <v>76</v>
      </c>
      <c r="B84" s="74" t="s">
        <v>198</v>
      </c>
      <c r="C84" s="74" t="s">
        <v>200</v>
      </c>
      <c r="D84" s="74">
        <v>2019</v>
      </c>
      <c r="E84" s="75">
        <v>4.7</v>
      </c>
      <c r="F84" s="76">
        <v>23212.3</v>
      </c>
    </row>
    <row r="85" spans="1:6" x14ac:dyDescent="0.2">
      <c r="A85" s="73" t="s">
        <v>76</v>
      </c>
      <c r="B85" s="74" t="s">
        <v>198</v>
      </c>
      <c r="C85" s="74" t="s">
        <v>201</v>
      </c>
      <c r="D85" s="74">
        <v>2019</v>
      </c>
      <c r="E85" s="75">
        <v>6.3</v>
      </c>
      <c r="F85" s="76">
        <v>30045.4</v>
      </c>
    </row>
    <row r="86" spans="1:6" x14ac:dyDescent="0.2">
      <c r="A86" s="73" t="s">
        <v>50</v>
      </c>
      <c r="B86" s="74" t="s">
        <v>198</v>
      </c>
      <c r="C86" s="74" t="s">
        <v>199</v>
      </c>
      <c r="D86" s="74">
        <v>2019</v>
      </c>
      <c r="E86" s="75">
        <v>12.8</v>
      </c>
      <c r="F86" s="76">
        <v>2586.9</v>
      </c>
    </row>
    <row r="87" spans="1:6" x14ac:dyDescent="0.2">
      <c r="A87" s="73" t="s">
        <v>50</v>
      </c>
      <c r="B87" s="74" t="s">
        <v>198</v>
      </c>
      <c r="C87" s="74" t="s">
        <v>200</v>
      </c>
      <c r="D87" s="74">
        <v>2019</v>
      </c>
      <c r="E87" s="75">
        <v>5.5</v>
      </c>
      <c r="F87" s="76">
        <v>1110.3</v>
      </c>
    </row>
    <row r="88" spans="1:6" x14ac:dyDescent="0.2">
      <c r="A88" s="73" t="s">
        <v>50</v>
      </c>
      <c r="B88" s="74" t="s">
        <v>198</v>
      </c>
      <c r="C88" s="74" t="s">
        <v>201</v>
      </c>
      <c r="D88" s="74">
        <v>2019</v>
      </c>
      <c r="E88" s="75">
        <v>7.3</v>
      </c>
      <c r="F88" s="78">
        <v>1477</v>
      </c>
    </row>
    <row r="89" spans="1:6" x14ac:dyDescent="0.2">
      <c r="A89" s="73" t="s">
        <v>64</v>
      </c>
      <c r="B89" s="74" t="s">
        <v>198</v>
      </c>
      <c r="C89" s="74" t="s">
        <v>199</v>
      </c>
      <c r="D89" s="74">
        <v>2019</v>
      </c>
      <c r="E89" s="75">
        <v>16.399999999999999</v>
      </c>
      <c r="F89" s="76">
        <v>56643.5</v>
      </c>
    </row>
    <row r="90" spans="1:6" x14ac:dyDescent="0.2">
      <c r="A90" s="73" t="s">
        <v>64</v>
      </c>
      <c r="B90" s="74" t="s">
        <v>198</v>
      </c>
      <c r="C90" s="74" t="s">
        <v>200</v>
      </c>
      <c r="D90" s="74">
        <v>2019</v>
      </c>
      <c r="E90" s="75">
        <v>5.5</v>
      </c>
      <c r="F90" s="76">
        <v>18869.7</v>
      </c>
    </row>
    <row r="91" spans="1:6" x14ac:dyDescent="0.2">
      <c r="A91" s="73" t="s">
        <v>64</v>
      </c>
      <c r="B91" s="74" t="s">
        <v>198</v>
      </c>
      <c r="C91" s="74" t="s">
        <v>201</v>
      </c>
      <c r="D91" s="74">
        <v>2019</v>
      </c>
      <c r="E91" s="75">
        <v>10.9</v>
      </c>
      <c r="F91" s="76">
        <v>37774.5</v>
      </c>
    </row>
    <row r="92" spans="1:6" x14ac:dyDescent="0.2">
      <c r="A92" s="73" t="s">
        <v>78</v>
      </c>
      <c r="B92" s="74" t="s">
        <v>198</v>
      </c>
      <c r="C92" s="74" t="s">
        <v>199</v>
      </c>
      <c r="D92" s="74">
        <v>2019</v>
      </c>
      <c r="E92" s="75">
        <v>9.1999999999999993</v>
      </c>
      <c r="F92" s="76">
        <v>61987.8</v>
      </c>
    </row>
    <row r="93" spans="1:6" x14ac:dyDescent="0.2">
      <c r="A93" s="73" t="s">
        <v>78</v>
      </c>
      <c r="B93" s="74" t="s">
        <v>198</v>
      </c>
      <c r="C93" s="74" t="s">
        <v>200</v>
      </c>
      <c r="D93" s="74">
        <v>2019</v>
      </c>
      <c r="E93" s="75">
        <v>4.7</v>
      </c>
      <c r="F93" s="76">
        <v>31310.5</v>
      </c>
    </row>
    <row r="94" spans="1:6" x14ac:dyDescent="0.2">
      <c r="A94" s="73" t="s">
        <v>78</v>
      </c>
      <c r="B94" s="74" t="s">
        <v>198</v>
      </c>
      <c r="C94" s="74" t="s">
        <v>201</v>
      </c>
      <c r="D94" s="74">
        <v>2019</v>
      </c>
      <c r="E94" s="75">
        <v>4.5999999999999996</v>
      </c>
      <c r="F94" s="76">
        <v>30677.1</v>
      </c>
    </row>
    <row r="95" spans="1:6" x14ac:dyDescent="0.2">
      <c r="A95" s="73" t="s">
        <v>80</v>
      </c>
      <c r="B95" s="74" t="s">
        <v>198</v>
      </c>
      <c r="C95" s="74" t="s">
        <v>199</v>
      </c>
      <c r="D95" s="74">
        <v>2019</v>
      </c>
      <c r="E95" s="75">
        <v>10.4</v>
      </c>
      <c r="F95" s="79" t="s">
        <v>172</v>
      </c>
    </row>
    <row r="96" spans="1:6" x14ac:dyDescent="0.2">
      <c r="A96" s="73" t="s">
        <v>80</v>
      </c>
      <c r="B96" s="74" t="s">
        <v>198</v>
      </c>
      <c r="C96" s="74" t="s">
        <v>200</v>
      </c>
      <c r="D96" s="74">
        <v>2019</v>
      </c>
      <c r="E96" s="77">
        <v>4</v>
      </c>
      <c r="F96" s="79" t="s">
        <v>172</v>
      </c>
    </row>
    <row r="97" spans="1:6" x14ac:dyDescent="0.2">
      <c r="A97" s="73" t="s">
        <v>80</v>
      </c>
      <c r="B97" s="74" t="s">
        <v>198</v>
      </c>
      <c r="C97" s="74" t="s">
        <v>201</v>
      </c>
      <c r="D97" s="74">
        <v>2019</v>
      </c>
      <c r="E97" s="75">
        <v>6.5</v>
      </c>
      <c r="F97" s="79" t="s">
        <v>172</v>
      </c>
    </row>
    <row r="98" spans="1:6" x14ac:dyDescent="0.2">
      <c r="A98" s="73" t="s">
        <v>163</v>
      </c>
      <c r="B98" s="74" t="s">
        <v>198</v>
      </c>
      <c r="C98" s="74" t="s">
        <v>199</v>
      </c>
      <c r="D98" s="74">
        <v>2022</v>
      </c>
      <c r="E98" s="75">
        <v>11.4</v>
      </c>
      <c r="F98" s="76">
        <v>1558948.7</v>
      </c>
    </row>
    <row r="99" spans="1:6" x14ac:dyDescent="0.2">
      <c r="A99" s="73" t="s">
        <v>163</v>
      </c>
      <c r="B99" s="74" t="s">
        <v>198</v>
      </c>
      <c r="C99" s="74" t="s">
        <v>200</v>
      </c>
      <c r="D99" s="74">
        <v>2022</v>
      </c>
      <c r="E99" s="77">
        <v>6</v>
      </c>
      <c r="F99" s="78">
        <v>817467</v>
      </c>
    </row>
    <row r="100" spans="1:6" x14ac:dyDescent="0.2">
      <c r="A100" s="73" t="s">
        <v>163</v>
      </c>
      <c r="B100" s="74" t="s">
        <v>198</v>
      </c>
      <c r="C100" s="74" t="s">
        <v>201</v>
      </c>
      <c r="D100" s="74">
        <v>2022</v>
      </c>
      <c r="E100" s="75">
        <v>5.4</v>
      </c>
      <c r="F100" s="76">
        <v>741461.3</v>
      </c>
    </row>
    <row r="101" spans="1:6" x14ac:dyDescent="0.2">
      <c r="A101" s="73" t="s">
        <v>32</v>
      </c>
      <c r="B101" s="74" t="s">
        <v>198</v>
      </c>
      <c r="C101" s="74" t="s">
        <v>199</v>
      </c>
      <c r="D101" s="74">
        <v>2022</v>
      </c>
      <c r="E101" s="75">
        <v>11.3</v>
      </c>
      <c r="F101" s="78">
        <v>53838</v>
      </c>
    </row>
    <row r="102" spans="1:6" x14ac:dyDescent="0.2">
      <c r="A102" s="73" t="s">
        <v>32</v>
      </c>
      <c r="B102" s="74" t="s">
        <v>198</v>
      </c>
      <c r="C102" s="74" t="s">
        <v>200</v>
      </c>
      <c r="D102" s="74">
        <v>2022</v>
      </c>
      <c r="E102" s="75">
        <v>5.7</v>
      </c>
      <c r="F102" s="76">
        <v>28155.9</v>
      </c>
    </row>
    <row r="103" spans="1:6" x14ac:dyDescent="0.2">
      <c r="A103" s="73" t="s">
        <v>32</v>
      </c>
      <c r="B103" s="74" t="s">
        <v>198</v>
      </c>
      <c r="C103" s="74" t="s">
        <v>201</v>
      </c>
      <c r="D103" s="74">
        <v>2022</v>
      </c>
      <c r="E103" s="75">
        <v>5.6</v>
      </c>
      <c r="F103" s="76">
        <v>25677.4</v>
      </c>
    </row>
    <row r="104" spans="1:6" x14ac:dyDescent="0.2">
      <c r="A104" s="73" t="s">
        <v>167</v>
      </c>
      <c r="B104" s="74" t="s">
        <v>198</v>
      </c>
      <c r="C104" s="74" t="s">
        <v>199</v>
      </c>
      <c r="D104" s="74">
        <v>2022</v>
      </c>
      <c r="E104" s="75">
        <v>7.6</v>
      </c>
      <c r="F104" s="76">
        <v>4774.5</v>
      </c>
    </row>
    <row r="105" spans="1:6" x14ac:dyDescent="0.2">
      <c r="A105" s="73" t="s">
        <v>167</v>
      </c>
      <c r="B105" s="74" t="s">
        <v>198</v>
      </c>
      <c r="C105" s="74" t="s">
        <v>200</v>
      </c>
      <c r="D105" s="74">
        <v>2022</v>
      </c>
      <c r="E105" s="75">
        <v>2.8</v>
      </c>
      <c r="F105" s="76">
        <v>1753.9</v>
      </c>
    </row>
    <row r="106" spans="1:6" x14ac:dyDescent="0.2">
      <c r="A106" s="73" t="s">
        <v>167</v>
      </c>
      <c r="B106" s="74" t="s">
        <v>198</v>
      </c>
      <c r="C106" s="74" t="s">
        <v>201</v>
      </c>
      <c r="D106" s="74">
        <v>2022</v>
      </c>
      <c r="E106" s="75">
        <v>4.8</v>
      </c>
      <c r="F106" s="76">
        <v>3020.9</v>
      </c>
    </row>
    <row r="107" spans="1:6" x14ac:dyDescent="0.2">
      <c r="A107" s="73" t="s">
        <v>34</v>
      </c>
      <c r="B107" s="74" t="s">
        <v>198</v>
      </c>
      <c r="C107" s="74" t="s">
        <v>199</v>
      </c>
      <c r="D107" s="74">
        <v>2022</v>
      </c>
      <c r="E107" s="75">
        <v>12.7</v>
      </c>
      <c r="F107" s="76">
        <v>27196.400000000001</v>
      </c>
    </row>
    <row r="108" spans="1:6" x14ac:dyDescent="0.2">
      <c r="A108" s="73" t="s">
        <v>34</v>
      </c>
      <c r="B108" s="74" t="s">
        <v>198</v>
      </c>
      <c r="C108" s="74" t="s">
        <v>200</v>
      </c>
      <c r="D108" s="74">
        <v>2022</v>
      </c>
      <c r="E108" s="75">
        <v>6.3</v>
      </c>
      <c r="F108" s="76">
        <v>13484.3</v>
      </c>
    </row>
    <row r="109" spans="1:6" x14ac:dyDescent="0.2">
      <c r="A109" s="73" t="s">
        <v>34</v>
      </c>
      <c r="B109" s="74" t="s">
        <v>198</v>
      </c>
      <c r="C109" s="74" t="s">
        <v>201</v>
      </c>
      <c r="D109" s="74">
        <v>2022</v>
      </c>
      <c r="E109" s="75">
        <v>6.3</v>
      </c>
      <c r="F109" s="76">
        <v>13706.6</v>
      </c>
    </row>
    <row r="110" spans="1:6" x14ac:dyDescent="0.2">
      <c r="A110" s="73" t="s">
        <v>36</v>
      </c>
      <c r="B110" s="74" t="s">
        <v>198</v>
      </c>
      <c r="C110" s="74" t="s">
        <v>199</v>
      </c>
      <c r="D110" s="74">
        <v>2022</v>
      </c>
      <c r="E110" s="75">
        <v>11.3</v>
      </c>
      <c r="F110" s="76">
        <v>37506.699999999997</v>
      </c>
    </row>
    <row r="111" spans="1:6" x14ac:dyDescent="0.2">
      <c r="A111" s="73" t="s">
        <v>36</v>
      </c>
      <c r="B111" s="74" t="s">
        <v>198</v>
      </c>
      <c r="C111" s="74" t="s">
        <v>200</v>
      </c>
      <c r="D111" s="74">
        <v>2022</v>
      </c>
      <c r="E111" s="75">
        <v>5.8</v>
      </c>
      <c r="F111" s="76">
        <v>19315.8</v>
      </c>
    </row>
    <row r="112" spans="1:6" x14ac:dyDescent="0.2">
      <c r="A112" s="73" t="s">
        <v>36</v>
      </c>
      <c r="B112" s="74" t="s">
        <v>198</v>
      </c>
      <c r="C112" s="74" t="s">
        <v>201</v>
      </c>
      <c r="D112" s="74">
        <v>2022</v>
      </c>
      <c r="E112" s="75">
        <v>5.5</v>
      </c>
      <c r="F112" s="76">
        <v>18151.2</v>
      </c>
    </row>
    <row r="113" spans="1:6" x14ac:dyDescent="0.2">
      <c r="A113" s="73" t="s">
        <v>44</v>
      </c>
      <c r="B113" s="74" t="s">
        <v>198</v>
      </c>
      <c r="C113" s="74" t="s">
        <v>199</v>
      </c>
      <c r="D113" s="74">
        <v>2022</v>
      </c>
      <c r="E113" s="75">
        <v>11.3</v>
      </c>
      <c r="F113" s="76">
        <v>358506.6</v>
      </c>
    </row>
    <row r="114" spans="1:6" x14ac:dyDescent="0.2">
      <c r="A114" s="73" t="s">
        <v>44</v>
      </c>
      <c r="B114" s="74" t="s">
        <v>198</v>
      </c>
      <c r="C114" s="74" t="s">
        <v>200</v>
      </c>
      <c r="D114" s="74">
        <v>2022</v>
      </c>
      <c r="E114" s="77">
        <v>7</v>
      </c>
      <c r="F114" s="76">
        <v>221121.3</v>
      </c>
    </row>
    <row r="115" spans="1:6" x14ac:dyDescent="0.2">
      <c r="A115" s="73" t="s">
        <v>44</v>
      </c>
      <c r="B115" s="74" t="s">
        <v>198</v>
      </c>
      <c r="C115" s="74" t="s">
        <v>201</v>
      </c>
      <c r="D115" s="74">
        <v>2022</v>
      </c>
      <c r="E115" s="75">
        <v>4.3</v>
      </c>
      <c r="F115" s="76">
        <v>137401.79999999999</v>
      </c>
    </row>
    <row r="116" spans="1:6" x14ac:dyDescent="0.2">
      <c r="A116" s="73" t="s">
        <v>38</v>
      </c>
      <c r="B116" s="74" t="s">
        <v>198</v>
      </c>
      <c r="C116" s="74" t="s">
        <v>199</v>
      </c>
      <c r="D116" s="74">
        <v>2022</v>
      </c>
      <c r="E116" s="75">
        <v>14.3</v>
      </c>
      <c r="F116" s="76">
        <v>4248.5</v>
      </c>
    </row>
    <row r="117" spans="1:6" x14ac:dyDescent="0.2">
      <c r="A117" s="73" t="s">
        <v>38</v>
      </c>
      <c r="B117" s="74" t="s">
        <v>198</v>
      </c>
      <c r="C117" s="74" t="s">
        <v>200</v>
      </c>
      <c r="D117" s="74">
        <v>2022</v>
      </c>
      <c r="E117" s="77">
        <v>5</v>
      </c>
      <c r="F117" s="76">
        <v>1490.2</v>
      </c>
    </row>
    <row r="118" spans="1:6" x14ac:dyDescent="0.2">
      <c r="A118" s="73" t="s">
        <v>38</v>
      </c>
      <c r="B118" s="74" t="s">
        <v>198</v>
      </c>
      <c r="C118" s="74" t="s">
        <v>201</v>
      </c>
      <c r="D118" s="74">
        <v>2022</v>
      </c>
      <c r="E118" s="75">
        <v>9.3000000000000007</v>
      </c>
      <c r="F118" s="78">
        <v>2759</v>
      </c>
    </row>
    <row r="119" spans="1:6" x14ac:dyDescent="0.2">
      <c r="A119" s="73" t="s">
        <v>52</v>
      </c>
      <c r="B119" s="74" t="s">
        <v>198</v>
      </c>
      <c r="C119" s="74" t="s">
        <v>199</v>
      </c>
      <c r="D119" s="74">
        <v>2022</v>
      </c>
      <c r="E119" s="77">
        <v>6</v>
      </c>
      <c r="F119" s="76">
        <v>24693.599999999999</v>
      </c>
    </row>
    <row r="120" spans="1:6" x14ac:dyDescent="0.2">
      <c r="A120" s="73" t="s">
        <v>52</v>
      </c>
      <c r="B120" s="74" t="s">
        <v>198</v>
      </c>
      <c r="C120" s="74" t="s">
        <v>200</v>
      </c>
      <c r="D120" s="74">
        <v>2022</v>
      </c>
      <c r="E120" s="75">
        <v>2.8</v>
      </c>
      <c r="F120" s="76">
        <v>11200.8</v>
      </c>
    </row>
    <row r="121" spans="1:6" x14ac:dyDescent="0.2">
      <c r="A121" s="73" t="s">
        <v>52</v>
      </c>
      <c r="B121" s="74" t="s">
        <v>198</v>
      </c>
      <c r="C121" s="74" t="s">
        <v>201</v>
      </c>
      <c r="D121" s="74">
        <v>2022</v>
      </c>
      <c r="E121" s="75">
        <v>3.2</v>
      </c>
      <c r="F121" s="76">
        <v>13517.8</v>
      </c>
    </row>
    <row r="122" spans="1:6" x14ac:dyDescent="0.2">
      <c r="A122" s="73" t="s">
        <v>46</v>
      </c>
      <c r="B122" s="74" t="s">
        <v>198</v>
      </c>
      <c r="C122" s="74" t="s">
        <v>199</v>
      </c>
      <c r="D122" s="74">
        <v>2022</v>
      </c>
      <c r="E122" s="75">
        <v>5.2</v>
      </c>
      <c r="F122" s="76">
        <v>9975.7999999999993</v>
      </c>
    </row>
    <row r="123" spans="1:6" x14ac:dyDescent="0.2">
      <c r="A123" s="73" t="s">
        <v>46</v>
      </c>
      <c r="B123" s="74" t="s">
        <v>198</v>
      </c>
      <c r="C123" s="74" t="s">
        <v>200</v>
      </c>
      <c r="D123" s="74">
        <v>2022</v>
      </c>
      <c r="E123" s="77">
        <v>2</v>
      </c>
      <c r="F123" s="76">
        <v>3716.3</v>
      </c>
    </row>
    <row r="124" spans="1:6" x14ac:dyDescent="0.2">
      <c r="A124" s="73" t="s">
        <v>46</v>
      </c>
      <c r="B124" s="74" t="s">
        <v>198</v>
      </c>
      <c r="C124" s="74" t="s">
        <v>201</v>
      </c>
      <c r="D124" s="74">
        <v>2022</v>
      </c>
      <c r="E124" s="75">
        <v>3.3</v>
      </c>
      <c r="F124" s="76">
        <v>6260.2</v>
      </c>
    </row>
    <row r="125" spans="1:6" x14ac:dyDescent="0.2">
      <c r="A125" s="73" t="s">
        <v>74</v>
      </c>
      <c r="B125" s="74" t="s">
        <v>198</v>
      </c>
      <c r="C125" s="74" t="s">
        <v>199</v>
      </c>
      <c r="D125" s="74">
        <v>2022</v>
      </c>
      <c r="E125" s="75">
        <v>10.7</v>
      </c>
      <c r="F125" s="76">
        <v>123758.2</v>
      </c>
    </row>
    <row r="126" spans="1:6" x14ac:dyDescent="0.2">
      <c r="A126" s="73" t="s">
        <v>74</v>
      </c>
      <c r="B126" s="74" t="s">
        <v>198</v>
      </c>
      <c r="C126" s="74" t="s">
        <v>200</v>
      </c>
      <c r="D126" s="74">
        <v>2022</v>
      </c>
      <c r="E126" s="75">
        <v>6.1</v>
      </c>
      <c r="F126" s="78">
        <v>71123</v>
      </c>
    </row>
    <row r="127" spans="1:6" x14ac:dyDescent="0.2">
      <c r="A127" s="73" t="s">
        <v>74</v>
      </c>
      <c r="B127" s="74" t="s">
        <v>198</v>
      </c>
      <c r="C127" s="74" t="s">
        <v>201</v>
      </c>
      <c r="D127" s="74">
        <v>2022</v>
      </c>
      <c r="E127" s="75">
        <v>4.5999999999999996</v>
      </c>
      <c r="F127" s="78">
        <v>52685</v>
      </c>
    </row>
    <row r="128" spans="1:6" x14ac:dyDescent="0.2">
      <c r="A128" s="73" t="s">
        <v>42</v>
      </c>
      <c r="B128" s="74" t="s">
        <v>198</v>
      </c>
      <c r="C128" s="74" t="s">
        <v>199</v>
      </c>
      <c r="D128" s="74">
        <v>2022</v>
      </c>
      <c r="E128" s="75">
        <v>13.3</v>
      </c>
      <c r="F128" s="76">
        <v>314193.59999999998</v>
      </c>
    </row>
    <row r="129" spans="1:6" x14ac:dyDescent="0.2">
      <c r="A129" s="73" t="s">
        <v>42</v>
      </c>
      <c r="B129" s="74" t="s">
        <v>198</v>
      </c>
      <c r="C129" s="74" t="s">
        <v>200</v>
      </c>
      <c r="D129" s="74">
        <v>2022</v>
      </c>
      <c r="E129" s="77">
        <v>7</v>
      </c>
      <c r="F129" s="76">
        <v>164431.70000000001</v>
      </c>
    </row>
    <row r="130" spans="1:6" x14ac:dyDescent="0.2">
      <c r="A130" s="73" t="s">
        <v>42</v>
      </c>
      <c r="B130" s="74" t="s">
        <v>198</v>
      </c>
      <c r="C130" s="74" t="s">
        <v>201</v>
      </c>
      <c r="D130" s="74">
        <v>2022</v>
      </c>
      <c r="E130" s="75">
        <v>6.3</v>
      </c>
      <c r="F130" s="76">
        <v>149802.4</v>
      </c>
    </row>
    <row r="131" spans="1:6" x14ac:dyDescent="0.2">
      <c r="A131" s="73" t="s">
        <v>168</v>
      </c>
      <c r="B131" s="74" t="s">
        <v>198</v>
      </c>
      <c r="C131" s="74" t="s">
        <v>199</v>
      </c>
      <c r="D131" s="74">
        <v>2022</v>
      </c>
      <c r="E131" s="77">
        <v>11</v>
      </c>
      <c r="F131" s="76">
        <v>6567.9</v>
      </c>
    </row>
    <row r="132" spans="1:6" x14ac:dyDescent="0.2">
      <c r="A132" s="73" t="s">
        <v>168</v>
      </c>
      <c r="B132" s="74" t="s">
        <v>198</v>
      </c>
      <c r="C132" s="74" t="s">
        <v>200</v>
      </c>
      <c r="D132" s="74">
        <v>2022</v>
      </c>
      <c r="E132" s="75">
        <v>3.6</v>
      </c>
      <c r="F132" s="76">
        <v>2157.6999999999998</v>
      </c>
    </row>
    <row r="133" spans="1:6" x14ac:dyDescent="0.2">
      <c r="A133" s="73" t="s">
        <v>168</v>
      </c>
      <c r="B133" s="74" t="s">
        <v>198</v>
      </c>
      <c r="C133" s="74" t="s">
        <v>201</v>
      </c>
      <c r="D133" s="74">
        <v>2022</v>
      </c>
      <c r="E133" s="75">
        <v>7.4</v>
      </c>
      <c r="F133" s="76">
        <v>4410.2</v>
      </c>
    </row>
    <row r="134" spans="1:6" x14ac:dyDescent="0.2">
      <c r="A134" s="73" t="s">
        <v>54</v>
      </c>
      <c r="B134" s="74" t="s">
        <v>198</v>
      </c>
      <c r="C134" s="74" t="s">
        <v>199</v>
      </c>
      <c r="D134" s="74">
        <v>2022</v>
      </c>
      <c r="E134" s="77">
        <v>11</v>
      </c>
      <c r="F134" s="76">
        <v>193788.7</v>
      </c>
    </row>
    <row r="135" spans="1:6" x14ac:dyDescent="0.2">
      <c r="A135" s="73" t="s">
        <v>54</v>
      </c>
      <c r="B135" s="74" t="s">
        <v>198</v>
      </c>
      <c r="C135" s="74" t="s">
        <v>200</v>
      </c>
      <c r="D135" s="74">
        <v>2022</v>
      </c>
      <c r="E135" s="75">
        <v>6.5</v>
      </c>
      <c r="F135" s="78">
        <v>115127</v>
      </c>
    </row>
    <row r="136" spans="1:6" x14ac:dyDescent="0.2">
      <c r="A136" s="73" t="s">
        <v>54</v>
      </c>
      <c r="B136" s="74" t="s">
        <v>198</v>
      </c>
      <c r="C136" s="74" t="s">
        <v>201</v>
      </c>
      <c r="D136" s="74">
        <v>2022</v>
      </c>
      <c r="E136" s="75">
        <v>4.5999999999999996</v>
      </c>
      <c r="F136" s="76">
        <v>78744.3</v>
      </c>
    </row>
    <row r="137" spans="1:6" x14ac:dyDescent="0.2">
      <c r="A137" s="73" t="s">
        <v>169</v>
      </c>
      <c r="B137" s="74" t="s">
        <v>198</v>
      </c>
      <c r="C137" s="74" t="s">
        <v>199</v>
      </c>
      <c r="D137" s="74">
        <v>2022</v>
      </c>
      <c r="E137" s="75">
        <v>12.5</v>
      </c>
      <c r="F137" s="76">
        <v>3214.7</v>
      </c>
    </row>
    <row r="138" spans="1:6" x14ac:dyDescent="0.2">
      <c r="A138" s="73" t="s">
        <v>169</v>
      </c>
      <c r="B138" s="74" t="s">
        <v>198</v>
      </c>
      <c r="C138" s="74" t="s">
        <v>200</v>
      </c>
      <c r="D138" s="74">
        <v>2022</v>
      </c>
      <c r="E138" s="75">
        <v>8.5</v>
      </c>
      <c r="F138" s="76">
        <v>2214.1999999999998</v>
      </c>
    </row>
    <row r="139" spans="1:6" x14ac:dyDescent="0.2">
      <c r="A139" s="73" t="s">
        <v>169</v>
      </c>
      <c r="B139" s="74" t="s">
        <v>198</v>
      </c>
      <c r="C139" s="74" t="s">
        <v>201</v>
      </c>
      <c r="D139" s="74">
        <v>2022</v>
      </c>
      <c r="E139" s="77">
        <v>4</v>
      </c>
      <c r="F139" s="76">
        <v>1002.5</v>
      </c>
    </row>
    <row r="140" spans="1:6" x14ac:dyDescent="0.2">
      <c r="A140" s="73" t="s">
        <v>56</v>
      </c>
      <c r="B140" s="74" t="s">
        <v>198</v>
      </c>
      <c r="C140" s="74" t="s">
        <v>199</v>
      </c>
      <c r="D140" s="74">
        <v>2022</v>
      </c>
      <c r="E140" s="75">
        <v>11.4</v>
      </c>
      <c r="F140" s="76">
        <v>3287.9</v>
      </c>
    </row>
    <row r="141" spans="1:6" x14ac:dyDescent="0.2">
      <c r="A141" s="73" t="s">
        <v>56</v>
      </c>
      <c r="B141" s="74" t="s">
        <v>198</v>
      </c>
      <c r="C141" s="74" t="s">
        <v>200</v>
      </c>
      <c r="D141" s="74">
        <v>2022</v>
      </c>
      <c r="E141" s="75">
        <v>2.6</v>
      </c>
      <c r="F141" s="76">
        <v>798.1</v>
      </c>
    </row>
    <row r="142" spans="1:6" x14ac:dyDescent="0.2">
      <c r="A142" s="73" t="s">
        <v>56</v>
      </c>
      <c r="B142" s="74" t="s">
        <v>198</v>
      </c>
      <c r="C142" s="74" t="s">
        <v>201</v>
      </c>
      <c r="D142" s="74">
        <v>2022</v>
      </c>
      <c r="E142" s="75">
        <v>8.8000000000000007</v>
      </c>
      <c r="F142" s="76">
        <v>2488.8000000000002</v>
      </c>
    </row>
    <row r="143" spans="1:6" x14ac:dyDescent="0.2">
      <c r="A143" s="73" t="s">
        <v>58</v>
      </c>
      <c r="B143" s="74" t="s">
        <v>198</v>
      </c>
      <c r="C143" s="74" t="s">
        <v>199</v>
      </c>
      <c r="D143" s="74">
        <v>2022</v>
      </c>
      <c r="E143" s="75">
        <v>12.3</v>
      </c>
      <c r="F143" s="76">
        <v>6567.7</v>
      </c>
    </row>
    <row r="144" spans="1:6" x14ac:dyDescent="0.2">
      <c r="A144" s="73" t="s">
        <v>58</v>
      </c>
      <c r="B144" s="74" t="s">
        <v>198</v>
      </c>
      <c r="C144" s="74" t="s">
        <v>200</v>
      </c>
      <c r="D144" s="74">
        <v>2022</v>
      </c>
      <c r="E144" s="75">
        <v>3.8</v>
      </c>
      <c r="F144" s="76">
        <v>2030.1</v>
      </c>
    </row>
    <row r="145" spans="1:6" x14ac:dyDescent="0.2">
      <c r="A145" s="73" t="s">
        <v>58</v>
      </c>
      <c r="B145" s="74" t="s">
        <v>198</v>
      </c>
      <c r="C145" s="74" t="s">
        <v>201</v>
      </c>
      <c r="D145" s="74">
        <v>2022</v>
      </c>
      <c r="E145" s="75">
        <v>8.5</v>
      </c>
      <c r="F145" s="76">
        <v>4538.3</v>
      </c>
    </row>
    <row r="146" spans="1:6" x14ac:dyDescent="0.2">
      <c r="A146" s="73" t="s">
        <v>60</v>
      </c>
      <c r="B146" s="74" t="s">
        <v>198</v>
      </c>
      <c r="C146" s="74" t="s">
        <v>199</v>
      </c>
      <c r="D146" s="74">
        <v>2022</v>
      </c>
      <c r="E146" s="75">
        <v>11.4</v>
      </c>
      <c r="F146" s="76">
        <v>7156.8</v>
      </c>
    </row>
    <row r="147" spans="1:6" x14ac:dyDescent="0.2">
      <c r="A147" s="73" t="s">
        <v>60</v>
      </c>
      <c r="B147" s="74" t="s">
        <v>198</v>
      </c>
      <c r="C147" s="74" t="s">
        <v>200</v>
      </c>
      <c r="D147" s="74">
        <v>2022</v>
      </c>
      <c r="E147" s="75">
        <v>3.7</v>
      </c>
      <c r="F147" s="76">
        <v>2303.3000000000002</v>
      </c>
    </row>
    <row r="148" spans="1:6" x14ac:dyDescent="0.2">
      <c r="A148" s="73" t="s">
        <v>60</v>
      </c>
      <c r="B148" s="74" t="s">
        <v>198</v>
      </c>
      <c r="C148" s="74" t="s">
        <v>201</v>
      </c>
      <c r="D148" s="74">
        <v>2022</v>
      </c>
      <c r="E148" s="75">
        <v>7.7</v>
      </c>
      <c r="F148" s="76">
        <v>4852.6000000000004</v>
      </c>
    </row>
    <row r="149" spans="1:6" x14ac:dyDescent="0.2">
      <c r="A149" s="73" t="s">
        <v>48</v>
      </c>
      <c r="B149" s="74" t="s">
        <v>198</v>
      </c>
      <c r="C149" s="74" t="s">
        <v>199</v>
      </c>
      <c r="D149" s="74">
        <v>2022</v>
      </c>
      <c r="E149" s="75">
        <v>14.7</v>
      </c>
      <c r="F149" s="76">
        <v>19356.8</v>
      </c>
    </row>
    <row r="150" spans="1:6" x14ac:dyDescent="0.2">
      <c r="A150" s="73" t="s">
        <v>48</v>
      </c>
      <c r="B150" s="74" t="s">
        <v>198</v>
      </c>
      <c r="C150" s="74" t="s">
        <v>200</v>
      </c>
      <c r="D150" s="74">
        <v>2022</v>
      </c>
      <c r="E150" s="75">
        <v>4.7</v>
      </c>
      <c r="F150" s="76">
        <v>6193.9</v>
      </c>
    </row>
    <row r="151" spans="1:6" x14ac:dyDescent="0.2">
      <c r="A151" s="73" t="s">
        <v>48</v>
      </c>
      <c r="B151" s="74" t="s">
        <v>198</v>
      </c>
      <c r="C151" s="74" t="s">
        <v>201</v>
      </c>
      <c r="D151" s="74">
        <v>2022</v>
      </c>
      <c r="E151" s="77">
        <v>10</v>
      </c>
      <c r="F151" s="76">
        <v>13162.7</v>
      </c>
    </row>
    <row r="152" spans="1:6" x14ac:dyDescent="0.2">
      <c r="A152" s="73" t="s">
        <v>170</v>
      </c>
      <c r="B152" s="74" t="s">
        <v>198</v>
      </c>
      <c r="C152" s="74" t="s">
        <v>199</v>
      </c>
      <c r="D152" s="74">
        <v>2022</v>
      </c>
      <c r="E152" s="75">
        <v>8.1</v>
      </c>
      <c r="F152" s="78">
        <v>1243</v>
      </c>
    </row>
    <row r="153" spans="1:6" x14ac:dyDescent="0.2">
      <c r="A153" s="73" t="s">
        <v>170</v>
      </c>
      <c r="B153" s="74" t="s">
        <v>198</v>
      </c>
      <c r="C153" s="74" t="s">
        <v>200</v>
      </c>
      <c r="D153" s="74">
        <v>2022</v>
      </c>
      <c r="E153" s="75">
        <v>4.0999999999999996</v>
      </c>
      <c r="F153" s="76">
        <v>629.70000000000005</v>
      </c>
    </row>
    <row r="154" spans="1:6" x14ac:dyDescent="0.2">
      <c r="A154" s="73" t="s">
        <v>170</v>
      </c>
      <c r="B154" s="74" t="s">
        <v>198</v>
      </c>
      <c r="C154" s="74" t="s">
        <v>201</v>
      </c>
      <c r="D154" s="74">
        <v>2022</v>
      </c>
      <c r="E154" s="77">
        <v>4</v>
      </c>
      <c r="F154" s="76">
        <v>614.29999999999995</v>
      </c>
    </row>
    <row r="155" spans="1:6" x14ac:dyDescent="0.2">
      <c r="A155" s="73" t="s">
        <v>62</v>
      </c>
      <c r="B155" s="74" t="s">
        <v>198</v>
      </c>
      <c r="C155" s="74" t="s">
        <v>199</v>
      </c>
      <c r="D155" s="74">
        <v>2022</v>
      </c>
      <c r="E155" s="75">
        <v>10.8</v>
      </c>
      <c r="F155" s="76">
        <v>96159.9</v>
      </c>
    </row>
    <row r="156" spans="1:6" x14ac:dyDescent="0.2">
      <c r="A156" s="73" t="s">
        <v>62</v>
      </c>
      <c r="B156" s="74" t="s">
        <v>198</v>
      </c>
      <c r="C156" s="74" t="s">
        <v>200</v>
      </c>
      <c r="D156" s="74">
        <v>2022</v>
      </c>
      <c r="E156" s="75">
        <v>5.5</v>
      </c>
      <c r="F156" s="76">
        <v>48406.5</v>
      </c>
    </row>
    <row r="157" spans="1:6" x14ac:dyDescent="0.2">
      <c r="A157" s="73" t="s">
        <v>62</v>
      </c>
      <c r="B157" s="74" t="s">
        <v>198</v>
      </c>
      <c r="C157" s="74" t="s">
        <v>201</v>
      </c>
      <c r="D157" s="74">
        <v>2022</v>
      </c>
      <c r="E157" s="75">
        <v>5.3</v>
      </c>
      <c r="F157" s="76">
        <v>47757.4</v>
      </c>
    </row>
    <row r="158" spans="1:6" x14ac:dyDescent="0.2">
      <c r="A158" s="73" t="s">
        <v>30</v>
      </c>
      <c r="B158" s="74" t="s">
        <v>198</v>
      </c>
      <c r="C158" s="74" t="s">
        <v>199</v>
      </c>
      <c r="D158" s="74">
        <v>2022</v>
      </c>
      <c r="E158" s="75">
        <v>12.3</v>
      </c>
      <c r="F158" s="76">
        <v>46429.3</v>
      </c>
    </row>
    <row r="159" spans="1:6" x14ac:dyDescent="0.2">
      <c r="A159" s="73" t="s">
        <v>30</v>
      </c>
      <c r="B159" s="74" t="s">
        <v>198</v>
      </c>
      <c r="C159" s="74" t="s">
        <v>200</v>
      </c>
      <c r="D159" s="74">
        <v>2022</v>
      </c>
      <c r="E159" s="75">
        <v>6.4</v>
      </c>
      <c r="F159" s="76">
        <v>24064.400000000001</v>
      </c>
    </row>
    <row r="160" spans="1:6" x14ac:dyDescent="0.2">
      <c r="A160" s="73" t="s">
        <v>30</v>
      </c>
      <c r="B160" s="74" t="s">
        <v>198</v>
      </c>
      <c r="C160" s="74" t="s">
        <v>201</v>
      </c>
      <c r="D160" s="74">
        <v>2022</v>
      </c>
      <c r="E160" s="75">
        <v>5.9</v>
      </c>
      <c r="F160" s="76">
        <v>22357.8</v>
      </c>
    </row>
    <row r="161" spans="1:6" x14ac:dyDescent="0.2">
      <c r="A161" s="73" t="s">
        <v>66</v>
      </c>
      <c r="B161" s="74" t="s">
        <v>198</v>
      </c>
      <c r="C161" s="74" t="s">
        <v>199</v>
      </c>
      <c r="D161" s="74">
        <v>2022</v>
      </c>
      <c r="E161" s="77">
        <v>9</v>
      </c>
      <c r="F161" s="76">
        <v>54342.5</v>
      </c>
    </row>
    <row r="162" spans="1:6" x14ac:dyDescent="0.2">
      <c r="A162" s="73" t="s">
        <v>66</v>
      </c>
      <c r="B162" s="74" t="s">
        <v>198</v>
      </c>
      <c r="C162" s="74" t="s">
        <v>200</v>
      </c>
      <c r="D162" s="74">
        <v>2022</v>
      </c>
      <c r="E162" s="75">
        <v>2.2000000000000002</v>
      </c>
      <c r="F162" s="76">
        <v>13024.1</v>
      </c>
    </row>
    <row r="163" spans="1:6" x14ac:dyDescent="0.2">
      <c r="A163" s="73" t="s">
        <v>66</v>
      </c>
      <c r="B163" s="74" t="s">
        <v>198</v>
      </c>
      <c r="C163" s="74" t="s">
        <v>201</v>
      </c>
      <c r="D163" s="74">
        <v>2022</v>
      </c>
      <c r="E163" s="75">
        <v>6.8</v>
      </c>
      <c r="F163" s="76">
        <v>41316.5</v>
      </c>
    </row>
    <row r="164" spans="1:6" x14ac:dyDescent="0.2">
      <c r="A164" s="73" t="s">
        <v>68</v>
      </c>
      <c r="B164" s="74" t="s">
        <v>198</v>
      </c>
      <c r="C164" s="74" t="s">
        <v>199</v>
      </c>
      <c r="D164" s="74">
        <v>2022</v>
      </c>
      <c r="E164" s="75">
        <v>11.3</v>
      </c>
      <c r="F164" s="76">
        <v>23102.9</v>
      </c>
    </row>
    <row r="165" spans="1:6" x14ac:dyDescent="0.2">
      <c r="A165" s="73" t="s">
        <v>68</v>
      </c>
      <c r="B165" s="74" t="s">
        <v>198</v>
      </c>
      <c r="C165" s="74" t="s">
        <v>200</v>
      </c>
      <c r="D165" s="74">
        <v>2022</v>
      </c>
      <c r="E165" s="75">
        <v>4.0999999999999996</v>
      </c>
      <c r="F165" s="76">
        <v>8442.7999999999993</v>
      </c>
    </row>
    <row r="166" spans="1:6" x14ac:dyDescent="0.2">
      <c r="A166" s="73" t="s">
        <v>68</v>
      </c>
      <c r="B166" s="74" t="s">
        <v>198</v>
      </c>
      <c r="C166" s="74" t="s">
        <v>201</v>
      </c>
      <c r="D166" s="74">
        <v>2022</v>
      </c>
      <c r="E166" s="75">
        <v>7.2</v>
      </c>
      <c r="F166" s="76">
        <v>14666.9</v>
      </c>
    </row>
    <row r="167" spans="1:6" x14ac:dyDescent="0.2">
      <c r="A167" s="73" t="s">
        <v>171</v>
      </c>
      <c r="B167" s="74" t="s">
        <v>198</v>
      </c>
      <c r="C167" s="74" t="s">
        <v>199</v>
      </c>
      <c r="D167" s="74">
        <v>2022</v>
      </c>
      <c r="E167" s="75">
        <v>16.399999999999999</v>
      </c>
      <c r="F167" s="76">
        <v>35642.400000000001</v>
      </c>
    </row>
    <row r="168" spans="1:6" x14ac:dyDescent="0.2">
      <c r="A168" s="73" t="s">
        <v>171</v>
      </c>
      <c r="B168" s="74" t="s">
        <v>198</v>
      </c>
      <c r="C168" s="74" t="s">
        <v>200</v>
      </c>
      <c r="D168" s="74">
        <v>2022</v>
      </c>
      <c r="E168" s="75">
        <v>3.2</v>
      </c>
      <c r="F168" s="76">
        <v>6954.6</v>
      </c>
    </row>
    <row r="169" spans="1:6" x14ac:dyDescent="0.2">
      <c r="A169" s="73" t="s">
        <v>171</v>
      </c>
      <c r="B169" s="74" t="s">
        <v>198</v>
      </c>
      <c r="C169" s="74" t="s">
        <v>201</v>
      </c>
      <c r="D169" s="74">
        <v>2022</v>
      </c>
      <c r="E169" s="75">
        <v>13.2</v>
      </c>
      <c r="F169" s="76">
        <v>28691.5</v>
      </c>
    </row>
    <row r="170" spans="1:6" x14ac:dyDescent="0.2">
      <c r="A170" s="73" t="s">
        <v>72</v>
      </c>
      <c r="B170" s="74" t="s">
        <v>198</v>
      </c>
      <c r="C170" s="74" t="s">
        <v>199</v>
      </c>
      <c r="D170" s="74">
        <v>2022</v>
      </c>
      <c r="E170" s="75">
        <v>9.8000000000000007</v>
      </c>
      <c r="F170" s="76">
        <v>4373.3999999999996</v>
      </c>
    </row>
    <row r="171" spans="1:6" x14ac:dyDescent="0.2">
      <c r="A171" s="73" t="s">
        <v>72</v>
      </c>
      <c r="B171" s="74" t="s">
        <v>198</v>
      </c>
      <c r="C171" s="74" t="s">
        <v>200</v>
      </c>
      <c r="D171" s="74">
        <v>2022</v>
      </c>
      <c r="E171" s="75">
        <v>2.8</v>
      </c>
      <c r="F171" s="76">
        <v>1266.3</v>
      </c>
    </row>
    <row r="172" spans="1:6" x14ac:dyDescent="0.2">
      <c r="A172" s="73" t="s">
        <v>72</v>
      </c>
      <c r="B172" s="74" t="s">
        <v>198</v>
      </c>
      <c r="C172" s="74" t="s">
        <v>201</v>
      </c>
      <c r="D172" s="74">
        <v>2022</v>
      </c>
      <c r="E172" s="75">
        <v>7.1</v>
      </c>
      <c r="F172" s="76">
        <v>3107.9</v>
      </c>
    </row>
    <row r="173" spans="1:6" x14ac:dyDescent="0.2">
      <c r="A173" s="73" t="s">
        <v>70</v>
      </c>
      <c r="B173" s="74" t="s">
        <v>198</v>
      </c>
      <c r="C173" s="74" t="s">
        <v>199</v>
      </c>
      <c r="D173" s="74">
        <v>2022</v>
      </c>
      <c r="E173" s="75">
        <v>10.8</v>
      </c>
      <c r="F173" s="76">
        <v>10015.5</v>
      </c>
    </row>
    <row r="174" spans="1:6" x14ac:dyDescent="0.2">
      <c r="A174" s="73" t="s">
        <v>70</v>
      </c>
      <c r="B174" s="74" t="s">
        <v>198</v>
      </c>
      <c r="C174" s="74" t="s">
        <v>200</v>
      </c>
      <c r="D174" s="74">
        <v>2022</v>
      </c>
      <c r="E174" s="75">
        <v>4.8</v>
      </c>
      <c r="F174" s="76">
        <v>4450.6000000000004</v>
      </c>
    </row>
    <row r="175" spans="1:6" x14ac:dyDescent="0.2">
      <c r="A175" s="73" t="s">
        <v>70</v>
      </c>
      <c r="B175" s="74" t="s">
        <v>198</v>
      </c>
      <c r="C175" s="74" t="s">
        <v>201</v>
      </c>
      <c r="D175" s="74">
        <v>2022</v>
      </c>
      <c r="E175" s="77">
        <v>6</v>
      </c>
      <c r="F175" s="76">
        <v>5564.9</v>
      </c>
    </row>
    <row r="176" spans="1:6" x14ac:dyDescent="0.2">
      <c r="A176" s="73" t="s">
        <v>40</v>
      </c>
      <c r="B176" s="74" t="s">
        <v>198</v>
      </c>
      <c r="C176" s="74" t="s">
        <v>199</v>
      </c>
      <c r="D176" s="74">
        <v>2022</v>
      </c>
      <c r="E176" s="75">
        <v>14.5</v>
      </c>
      <c r="F176" s="76">
        <v>34775.4</v>
      </c>
    </row>
    <row r="177" spans="1:6" x14ac:dyDescent="0.2">
      <c r="A177" s="73" t="s">
        <v>40</v>
      </c>
      <c r="B177" s="74" t="s">
        <v>198</v>
      </c>
      <c r="C177" s="74" t="s">
        <v>200</v>
      </c>
      <c r="D177" s="74">
        <v>2022</v>
      </c>
      <c r="E177" s="75">
        <v>7.2</v>
      </c>
      <c r="F177" s="76">
        <v>17319.900000000001</v>
      </c>
    </row>
    <row r="178" spans="1:6" x14ac:dyDescent="0.2">
      <c r="A178" s="73" t="s">
        <v>40</v>
      </c>
      <c r="B178" s="74" t="s">
        <v>198</v>
      </c>
      <c r="C178" s="74" t="s">
        <v>201</v>
      </c>
      <c r="D178" s="74">
        <v>2022</v>
      </c>
      <c r="E178" s="75">
        <v>7.3</v>
      </c>
      <c r="F178" s="76">
        <v>17458.8</v>
      </c>
    </row>
    <row r="179" spans="1:6" x14ac:dyDescent="0.2">
      <c r="A179" s="73" t="s">
        <v>76</v>
      </c>
      <c r="B179" s="74" t="s">
        <v>198</v>
      </c>
      <c r="C179" s="74" t="s">
        <v>199</v>
      </c>
      <c r="D179" s="74">
        <v>2022</v>
      </c>
      <c r="E179" s="75">
        <v>11.4</v>
      </c>
      <c r="F179" s="76">
        <v>54527.4</v>
      </c>
    </row>
    <row r="180" spans="1:6" x14ac:dyDescent="0.2">
      <c r="A180" s="73" t="s">
        <v>76</v>
      </c>
      <c r="B180" s="74" t="s">
        <v>198</v>
      </c>
      <c r="C180" s="74" t="s">
        <v>200</v>
      </c>
      <c r="D180" s="74">
        <v>2022</v>
      </c>
      <c r="E180" s="75">
        <v>5.2</v>
      </c>
      <c r="F180" s="76">
        <v>26642.9</v>
      </c>
    </row>
    <row r="181" spans="1:6" x14ac:dyDescent="0.2">
      <c r="A181" s="73" t="s">
        <v>76</v>
      </c>
      <c r="B181" s="74" t="s">
        <v>198</v>
      </c>
      <c r="C181" s="74" t="s">
        <v>201</v>
      </c>
      <c r="D181" s="74">
        <v>2022</v>
      </c>
      <c r="E181" s="75">
        <v>6.2</v>
      </c>
      <c r="F181" s="76">
        <v>27896.400000000001</v>
      </c>
    </row>
    <row r="182" spans="1:6" x14ac:dyDescent="0.2">
      <c r="A182" s="73" t="s">
        <v>50</v>
      </c>
      <c r="B182" s="74" t="s">
        <v>198</v>
      </c>
      <c r="C182" s="74" t="s">
        <v>199</v>
      </c>
      <c r="D182" s="74">
        <v>2022</v>
      </c>
      <c r="E182" s="75">
        <v>12.8</v>
      </c>
      <c r="F182" s="76">
        <v>2795.3</v>
      </c>
    </row>
    <row r="183" spans="1:6" x14ac:dyDescent="0.2">
      <c r="A183" s="73" t="s">
        <v>50</v>
      </c>
      <c r="B183" s="74" t="s">
        <v>198</v>
      </c>
      <c r="C183" s="74" t="s">
        <v>200</v>
      </c>
      <c r="D183" s="74">
        <v>2022</v>
      </c>
      <c r="E183" s="75">
        <v>4.8</v>
      </c>
      <c r="F183" s="76">
        <v>1025.5</v>
      </c>
    </row>
    <row r="184" spans="1:6" x14ac:dyDescent="0.2">
      <c r="A184" s="73" t="s">
        <v>50</v>
      </c>
      <c r="B184" s="74" t="s">
        <v>198</v>
      </c>
      <c r="C184" s="74" t="s">
        <v>201</v>
      </c>
      <c r="D184" s="74">
        <v>2022</v>
      </c>
      <c r="E184" s="77">
        <v>8</v>
      </c>
      <c r="F184" s="78">
        <v>1774</v>
      </c>
    </row>
    <row r="185" spans="1:6" x14ac:dyDescent="0.2">
      <c r="A185" s="73" t="s">
        <v>64</v>
      </c>
      <c r="B185" s="74" t="s">
        <v>198</v>
      </c>
      <c r="C185" s="74" t="s">
        <v>199</v>
      </c>
      <c r="D185" s="74">
        <v>2022</v>
      </c>
      <c r="E185" s="77">
        <v>12</v>
      </c>
      <c r="F185" s="76">
        <v>56503.4</v>
      </c>
    </row>
    <row r="186" spans="1:6" x14ac:dyDescent="0.2">
      <c r="A186" s="73" t="s">
        <v>64</v>
      </c>
      <c r="B186" s="74" t="s">
        <v>198</v>
      </c>
      <c r="C186" s="74" t="s">
        <v>200</v>
      </c>
      <c r="D186" s="74">
        <v>2022</v>
      </c>
      <c r="E186" s="75">
        <v>4.0999999999999996</v>
      </c>
      <c r="F186" s="76">
        <v>18956.900000000001</v>
      </c>
    </row>
    <row r="187" spans="1:6" x14ac:dyDescent="0.2">
      <c r="A187" s="73" t="s">
        <v>64</v>
      </c>
      <c r="B187" s="74" t="s">
        <v>198</v>
      </c>
      <c r="C187" s="74" t="s">
        <v>201</v>
      </c>
      <c r="D187" s="74">
        <v>2022</v>
      </c>
      <c r="E187" s="75">
        <v>7.9</v>
      </c>
      <c r="F187" s="78">
        <v>37568</v>
      </c>
    </row>
    <row r="188" spans="1:6" x14ac:dyDescent="0.2">
      <c r="A188" s="73" t="s">
        <v>78</v>
      </c>
      <c r="B188" s="74" t="s">
        <v>198</v>
      </c>
      <c r="C188" s="74" t="s">
        <v>199</v>
      </c>
      <c r="D188" s="74">
        <v>2022</v>
      </c>
      <c r="E188" s="75">
        <v>8.3000000000000007</v>
      </c>
      <c r="F188" s="76">
        <v>55379.8</v>
      </c>
    </row>
    <row r="189" spans="1:6" x14ac:dyDescent="0.2">
      <c r="A189" s="73" t="s">
        <v>78</v>
      </c>
      <c r="B189" s="74" t="s">
        <v>198</v>
      </c>
      <c r="C189" s="74" t="s">
        <v>200</v>
      </c>
      <c r="D189" s="74">
        <v>2022</v>
      </c>
      <c r="E189" s="75">
        <v>4.4000000000000004</v>
      </c>
      <c r="F189" s="76">
        <v>28943.1</v>
      </c>
    </row>
    <row r="190" spans="1:6" x14ac:dyDescent="0.2">
      <c r="A190" s="73" t="s">
        <v>78</v>
      </c>
      <c r="B190" s="74" t="s">
        <v>198</v>
      </c>
      <c r="C190" s="74" t="s">
        <v>201</v>
      </c>
      <c r="D190" s="74">
        <v>2022</v>
      </c>
      <c r="E190" s="75">
        <v>3.9</v>
      </c>
      <c r="F190" s="76">
        <v>26435.9</v>
      </c>
    </row>
    <row r="191" spans="1:6" x14ac:dyDescent="0.2">
      <c r="A191" s="73" t="s">
        <v>80</v>
      </c>
      <c r="B191" s="74" t="s">
        <v>198</v>
      </c>
      <c r="C191" s="74" t="s">
        <v>199</v>
      </c>
      <c r="D191" s="74">
        <v>2022</v>
      </c>
      <c r="E191" s="80" t="s">
        <v>172</v>
      </c>
      <c r="F191" s="79" t="s">
        <v>172</v>
      </c>
    </row>
    <row r="192" spans="1:6" x14ac:dyDescent="0.2">
      <c r="A192" s="73" t="s">
        <v>80</v>
      </c>
      <c r="B192" s="74" t="s">
        <v>198</v>
      </c>
      <c r="C192" s="74" t="s">
        <v>200</v>
      </c>
      <c r="D192" s="74">
        <v>2022</v>
      </c>
      <c r="E192" s="80" t="s">
        <v>172</v>
      </c>
      <c r="F192" s="79" t="s">
        <v>172</v>
      </c>
    </row>
    <row r="193" spans="1:6" x14ac:dyDescent="0.2">
      <c r="A193" s="81" t="s">
        <v>80</v>
      </c>
      <c r="B193" s="82" t="s">
        <v>198</v>
      </c>
      <c r="C193" s="82" t="s">
        <v>201</v>
      </c>
      <c r="D193" s="74">
        <v>2022</v>
      </c>
      <c r="E193" s="83" t="s">
        <v>172</v>
      </c>
      <c r="F193" s="84" t="s">
        <v>172</v>
      </c>
    </row>
  </sheetData>
  <mergeCells count="1">
    <mergeCell ref="K32:M32"/>
  </mergeCell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Housing</vt:lpstr>
      <vt:lpstr>Metadata</vt:lpstr>
      <vt:lpstr>BLI</vt:lpstr>
      <vt:lpstr>NAHB_US</vt:lpstr>
      <vt:lpstr>US_BEA_Type of product</vt:lpstr>
      <vt:lpstr>US_BEA_Type of function</vt:lpstr>
      <vt:lpstr>Eurostat_Consumption</vt:lpstr>
      <vt:lpstr>Eurostat_GFCF_Costruction</vt:lpstr>
      <vt:lpstr>NAHB_US!Print_Area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2024-11-04T12:15:51Z</dcterms:created>
  <dcterms:modified xsi:type="dcterms:W3CDTF">2025-02-04T20:42:30Z</dcterms:modified>
</cp:coreProperties>
</file>