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9.jpeg" ContentType="image/jpeg"/>
  <Override PartName="/xl/media/image58.jpeg" ContentType="image/jpeg"/>
  <Override PartName="/xl/media/image57.png" ContentType="image/png"/>
  <Override PartName="/xl/media/image55.jpeg" ContentType="image/jpeg"/>
  <Override PartName="/xl/media/image54.jpeg" ContentType="image/jpeg"/>
  <Override PartName="/xl/media/image51.jpeg" ContentType="image/jpeg"/>
  <Override PartName="/xl/media/image50.jpeg" ContentType="image/jpeg"/>
  <Override PartName="/xl/media/image60.png" ContentType="image/png"/>
  <Override PartName="/xl/media/image56.jpeg" ContentType="image/jpeg"/>
  <Override PartName="/xl/media/image47.jpeg" ContentType="image/jpeg"/>
  <Override PartName="/xl/media/image46.jpeg" ContentType="image/jpeg"/>
  <Override PartName="/xl/media/image53.jpeg" ContentType="image/jpeg"/>
  <Override PartName="/xl/media/image45.jpeg" ContentType="image/jpeg"/>
  <Override PartName="/xl/media/image44.jpeg" ContentType="image/jpeg"/>
  <Override PartName="/xl/media/image48.jpeg" ContentType="image/jpeg"/>
  <Override PartName="/xl/media/image52.jpeg" ContentType="image/jpeg"/>
  <Override PartName="/xl/media/image43.png" ContentType="image/png"/>
  <Override PartName="/xl/media/image42.png" ContentType="image/png"/>
  <Override PartName="/xl/media/image49.jpeg" ContentType="image/jpeg"/>
  <Override PartName="/xl/media/image4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Bender Coil Shield" sheetId="1" state="visible" r:id="rId2"/>
    <sheet name="Beam Pipe Geometry" sheetId="2" state="visible" r:id="rId3"/>
    <sheet name="Shielding Geometry" sheetId="3" state="visible" r:id="rId4"/>
    <sheet name="Bolt Properties" sheetId="4" state="visible" r:id="rId5"/>
    <sheet name="Bender Volumes" sheetId="5" state="visible" r:id="rId6"/>
    <sheet name="Sheet2" sheetId="6" state="visible" r:id="rId7"/>
  </sheets>
  <definedNames>
    <definedName function="false" hidden="false" localSheetId="1" name="_xlnm.Print_Area" vbProcedure="false">'Beam Pipe Geometry'!$A$1:$G$104</definedName>
    <definedName function="false" hidden="false" localSheetId="1" name="_xlnm.Print_Area" vbProcedure="false">'Beam Pipe Geometry'!$A$1:$G$104</definedName>
    <definedName function="false" hidden="false" localSheetId="1" name="_xlnm.Print_Area_0" vbProcedure="false">'Beam Pipe Geometry'!$A$1:$G$104</definedName>
    <definedName function="false" hidden="false" localSheetId="1" name="_xlnm.Print_Area_0_0" vbProcedure="false">'Beam Pipe Geometry'!$A$1:$G$104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<sst xmlns="http://schemas.openxmlformats.org/spreadsheetml/2006/main" count="470" uniqueCount="159">
  <si>
    <t>Hall C Beam Line - SHMS Min Angle Configuration (Bender Volumes)</t>
  </si>
  <si>
    <t>Description</t>
  </si>
  <si>
    <t>Point #</t>
  </si>
  <si>
    <t>"X"</t>
  </si>
  <si>
    <t>"Y"</t>
  </si>
  <si>
    <t>"Z"</t>
  </si>
  <si>
    <t>Volume (in^3)</t>
  </si>
  <si>
    <t>Material</t>
  </si>
  <si>
    <t>Bender Coil Shield</t>
  </si>
  <si>
    <t>lead</t>
  </si>
  <si>
    <t>X(cm)</t>
  </si>
  <si>
    <t>Y(cm)</t>
  </si>
  <si>
    <t>Z(cm)</t>
  </si>
  <si>
    <t>#1</t>
  </si>
  <si>
    <t>#2</t>
  </si>
  <si>
    <t>#3</t>
  </si>
  <si>
    <t>#4</t>
  </si>
  <si>
    <t>=</t>
  </si>
  <si>
    <t>#5</t>
  </si>
  <si>
    <t>#6</t>
  </si>
  <si>
    <t>#7</t>
  </si>
  <si>
    <t>#8</t>
  </si>
  <si>
    <t>#9</t>
  </si>
  <si>
    <t>#10</t>
  </si>
  <si>
    <t>#11</t>
  </si>
  <si>
    <t>Plane Coordinates</t>
  </si>
  <si>
    <t>Lower half of shielding block is the same as the upper except for a negative "Y" value</t>
  </si>
  <si>
    <t>a</t>
  </si>
  <si>
    <t>b</t>
  </si>
  <si>
    <t>c</t>
  </si>
  <si>
    <t>Shield Wedge</t>
  </si>
  <si>
    <t>Tungsten</t>
  </si>
  <si>
    <t>#12</t>
  </si>
  <si>
    <t>#13</t>
  </si>
  <si>
    <t>#14</t>
  </si>
  <si>
    <t>#15</t>
  </si>
  <si>
    <t>#16</t>
  </si>
  <si>
    <t>Hall C Beam Line - SHMS Min Angle Configuration (Beam Pipes- Target Chamber to Gate Valve)</t>
  </si>
  <si>
    <t>Start "Z"  (in)</t>
  </si>
  <si>
    <t>Stop "Z"  (in)</t>
  </si>
  <si>
    <t>Outer Radius "R" (in)</t>
  </si>
  <si>
    <t>Radial Wall Thickness  (in)</t>
  </si>
  <si>
    <t>Weight (lbs)</t>
  </si>
  <si>
    <t>Start Z(cm)</t>
  </si>
  <si>
    <t>Stop Z(cm)</t>
  </si>
  <si>
    <t>Outher Radius (cm)</t>
  </si>
  <si>
    <t>Thickness (cm)</t>
  </si>
  <si>
    <t>Inner Radius(cm)</t>
  </si>
  <si>
    <t>Length</t>
  </si>
  <si>
    <t>6061-T6 Alum</t>
  </si>
  <si>
    <t>Nipple Flange</t>
  </si>
  <si>
    <t>Nipple</t>
  </si>
  <si>
    <t>UpStream Transition BP</t>
  </si>
  <si>
    <t>Transition BP Mid Flange</t>
  </si>
  <si>
    <t>Downstream Transitin BP</t>
  </si>
  <si>
    <t>Transition BP Downstream Flange</t>
  </si>
  <si>
    <t>5 in Beam Pipe Upstream Flange</t>
  </si>
  <si>
    <t>5 in Beam Pipe</t>
  </si>
  <si>
    <t>5 in Beam Pipe Mid Flange</t>
  </si>
  <si>
    <t>7 in Beam Pipe</t>
  </si>
  <si>
    <t>5 in Beam Pipe Downstream Flange</t>
  </si>
  <si>
    <t>347 Stainless Stl</t>
  </si>
  <si>
    <t>Bellows Flange</t>
  </si>
  <si>
    <t>Bellows</t>
  </si>
  <si>
    <t>10 in Beam Pipe Upstream Flange</t>
  </si>
  <si>
    <t>10 in Beam Pipe</t>
  </si>
  <si>
    <t>10 in Beam Pipe Downstream Flange</t>
  </si>
  <si>
    <t>Adapter Flange</t>
  </si>
  <si>
    <t>Hall C Beam Line - SHMS Min Angle Configuration (Aluminum Gate Valve)</t>
  </si>
  <si>
    <t>Est 250.0</t>
  </si>
  <si>
    <t>Aluminum</t>
  </si>
  <si>
    <t>Gate Valve Assy</t>
  </si>
  <si>
    <t>Point 1</t>
  </si>
  <si>
    <t>Point 2</t>
  </si>
  <si>
    <t>Point 3</t>
  </si>
  <si>
    <t>Point 4</t>
  </si>
  <si>
    <t>Hall C Beam Line - SHMS Min Angle Configuration (Beam Pipe- Gate Valve to Beam Dump)</t>
  </si>
  <si>
    <t>12 in Beam Pipe Upstream Flange</t>
  </si>
  <si>
    <t>12 in Beam Pipe</t>
  </si>
  <si>
    <t>12 in Beam Pipe Downstream Flange</t>
  </si>
  <si>
    <t>18 in Beam Pipe Upstream Flange</t>
  </si>
  <si>
    <t>18 in Beam Pipe</t>
  </si>
  <si>
    <t>18 in Beam Pipe Downstream Flange</t>
  </si>
  <si>
    <t>24 in Beam Pipe-1 Upstream Flange</t>
  </si>
  <si>
    <t>24 in Beam Pipe-1</t>
  </si>
  <si>
    <t>24 in Beam Pipe-1 Downstream Flange</t>
  </si>
  <si>
    <t>24 in Beam Pipe-2 Upstream Flange</t>
  </si>
  <si>
    <t>24 in Beam Pipe-2</t>
  </si>
  <si>
    <t>24 in Beam Pipe-2 Downstream Flange</t>
  </si>
  <si>
    <t>24 in Beam Pipe-3 Upstream Flange</t>
  </si>
  <si>
    <t>24 in Beam Pipe-3</t>
  </si>
  <si>
    <t>24 in Beam Pipe-3 Downstream Flange</t>
  </si>
  <si>
    <t>24 in Beam Pipe-4 Upstream Flange</t>
  </si>
  <si>
    <t>24 in Beam Pipe-4</t>
  </si>
  <si>
    <t>24 in Beam Pipe-4 Downstream Flange</t>
  </si>
  <si>
    <t>304 Stainless Stl</t>
  </si>
  <si>
    <t>24 in Bellows Flange</t>
  </si>
  <si>
    <t>24 in Bellows</t>
  </si>
  <si>
    <t>Hall C Beam Line - SHMS Min Angle Configuration (Shielding)</t>
  </si>
  <si>
    <t>Thickness  (in)</t>
  </si>
  <si>
    <t>Point 1  "X"</t>
  </si>
  <si>
    <t>Point 1  "Y"</t>
  </si>
  <si>
    <t>Point 2  "X"</t>
  </si>
  <si>
    <t>Point 2  "Y"</t>
  </si>
  <si>
    <t>HMS Q1 Upper Shield Plate</t>
  </si>
  <si>
    <t>HMS Q1 Lower Shield Plate</t>
  </si>
  <si>
    <t>HMS Q1 Backing Shield Plate</t>
  </si>
  <si>
    <t>SHMS Bender Upper Shield Plate</t>
  </si>
  <si>
    <t>SHMS Bender Lower Shield Plate</t>
  </si>
  <si>
    <t>SHMS Bender Shield Half Tube</t>
  </si>
  <si>
    <t>Hall C Beam Line - SHMS Min Angle Configuration -Flange  Fastener Paramaters</t>
  </si>
  <si>
    <t>Pipe n.</t>
  </si>
  <si>
    <t>%total Weight</t>
  </si>
  <si>
    <t>density</t>
  </si>
  <si>
    <t>Bolts weight (lbs)</t>
  </si>
  <si>
    <t>%total weight</t>
  </si>
  <si>
    <t>Material Bolts</t>
  </si>
  <si>
    <t>Total weight (lbs)</t>
  </si>
  <si>
    <t>Total density</t>
  </si>
  <si>
    <t>Flange</t>
  </si>
  <si>
    <t>Bolt Radius "R" (in)</t>
  </si>
  <si>
    <t>Mass                                  (Single Fastener)</t>
  </si>
  <si>
    <t>Weight  (lbs)                            (Single Fastener)</t>
  </si>
  <si>
    <t>Total Quantity</t>
  </si>
  <si>
    <t>Titanium</t>
  </si>
  <si>
    <t>1/4 -20 UNC   Bolt-Nut-Washer</t>
  </si>
  <si>
    <t>5/16-18 UNC  Bolt-Washer</t>
  </si>
  <si>
    <t>Stainless Steel</t>
  </si>
  <si>
    <t>5/16-18 UNC  Bolt-Nut-WasherWasher  (Bellows)</t>
  </si>
  <si>
    <t>5/16-18 UNC  Stud-Nut-WasherWasher  (Bellows)</t>
  </si>
  <si>
    <t>1/2-13 UNC Bolt-Washer (Ø18 Inch Flange)</t>
  </si>
  <si>
    <t>1-8 UNC Bolt-Washer (Gate Valve)</t>
  </si>
  <si>
    <t>3/4-10 UNC Bolt-Washer (Ø24 Inch Flange)</t>
  </si>
  <si>
    <t>1 1/4-7 UNC Bolt-Nut-Washer (Ø32 Inch Flange)</t>
  </si>
  <si>
    <t>1 1/4-7 UNC Bolt-Nut-Washer (Ø32 Inch Bellows Flange)</t>
  </si>
  <si>
    <t>Cryo Stat Shell</t>
  </si>
  <si>
    <t>304 Stainless Steel</t>
  </si>
  <si>
    <t>Yoke Steel</t>
  </si>
  <si>
    <t>1006 steel</t>
  </si>
  <si>
    <t>Additional Yoke -1</t>
  </si>
  <si>
    <t>1006 Steel</t>
  </si>
  <si>
    <t>Upper</t>
  </si>
  <si>
    <t>Lower Yoke Piece is the same as the upper except for a negative "Y" value</t>
  </si>
  <si>
    <t>Additional Yoke -2</t>
  </si>
  <si>
    <t>Coils</t>
  </si>
  <si>
    <t>Copper</t>
  </si>
  <si>
    <t>.570 Thick Coil</t>
  </si>
  <si>
    <t>(Outer Shape)</t>
  </si>
  <si>
    <t>(Cutout)</t>
  </si>
  <si>
    <t>Lower Cutout in Coil is the same as the upper except for a negative "Y" value</t>
  </si>
  <si>
    <t>Hall C Beam Line - SHMS Min Angle Configuration (Beam Pipe Shield)</t>
  </si>
  <si>
    <t>"Z" Start</t>
  </si>
  <si>
    <t>"Z" Stop</t>
  </si>
  <si>
    <t>Beam Pipe Shield</t>
  </si>
  <si>
    <t>1010 Steel</t>
  </si>
  <si>
    <t>29.000 (Each)</t>
  </si>
  <si>
    <t>Lower Beam Pipe Shield  is the same as the Upper except for a negative "Y" value</t>
  </si>
  <si>
    <t>Hall C Beam Line - SHMS Min Angle Configuration (Beam Line Cutout)</t>
  </si>
  <si>
    <t>Beamline Cutout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</si>
</sst>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60"/>
      <color rgb="FFFF0000"/>
      <name val="Calibri"/>
      <family val="2"/>
    </font>
    <font>
      <sz val="8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4.jpeg"/><Relationship Id="rId2" Type="http://schemas.openxmlformats.org/officeDocument/2006/relationships/image" Target="../media/image45.jpeg"/><Relationship Id="rId3" Type="http://schemas.openxmlformats.org/officeDocument/2006/relationships/image" Target="../media/image4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7.jpeg"/><Relationship Id="rId2" Type="http://schemas.openxmlformats.org/officeDocument/2006/relationships/image" Target="../media/image4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9.jpeg"/><Relationship Id="rId2" Type="http://schemas.openxmlformats.org/officeDocument/2006/relationships/image" Target="../media/image50.jpeg"/><Relationship Id="rId3" Type="http://schemas.openxmlformats.org/officeDocument/2006/relationships/image" Target="../media/image5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2.jpeg"/><Relationship Id="rId2" Type="http://schemas.openxmlformats.org/officeDocument/2006/relationships/image" Target="../media/image53.jpeg"/><Relationship Id="rId3" Type="http://schemas.openxmlformats.org/officeDocument/2006/relationships/image" Target="../media/image54.jpeg"/><Relationship Id="rId4" Type="http://schemas.openxmlformats.org/officeDocument/2006/relationships/image" Target="../media/image55.jpeg"/><Relationship Id="rId5" Type="http://schemas.openxmlformats.org/officeDocument/2006/relationships/image" Target="../media/image56.jpeg"/><Relationship Id="rId6" Type="http://schemas.openxmlformats.org/officeDocument/2006/relationships/image" Target="../media/image57.png"/><Relationship Id="rId7" Type="http://schemas.openxmlformats.org/officeDocument/2006/relationships/image" Target="../media/image58.jpeg"/><Relationship Id="rId8" Type="http://schemas.openxmlformats.org/officeDocument/2006/relationships/image" Target="../media/image59.jpeg"/><Relationship Id="rId9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747720</xdr:colOff>
      <xdr:row>0</xdr:row>
      <xdr:rowOff>20520</xdr:rowOff>
    </xdr:from>
    <xdr:to>
      <xdr:col>6</xdr:col>
      <xdr:colOff>612360</xdr:colOff>
      <xdr:row>28</xdr:row>
      <xdr:rowOff>153000</xdr:rowOff>
    </xdr:to>
    <xdr:pic>
      <xdr:nvPicPr>
        <xdr:cNvPr id="0" name="Picture 13" descr=""/>
        <xdr:cNvPicPr/>
      </xdr:nvPicPr>
      <xdr:blipFill>
        <a:blip r:embed="rId1"/>
        <a:stretch/>
      </xdr:blipFill>
      <xdr:spPr>
        <a:xfrm>
          <a:off x="747720" y="20520"/>
          <a:ext cx="5417640" cy="54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50</xdr:row>
      <xdr:rowOff>178920</xdr:rowOff>
    </xdr:from>
    <xdr:to>
      <xdr:col>7</xdr:col>
      <xdr:colOff>517320</xdr:colOff>
      <xdr:row>74</xdr:row>
      <xdr:rowOff>63000</xdr:rowOff>
    </xdr:to>
    <xdr:pic>
      <xdr:nvPicPr>
        <xdr:cNvPr id="1" name="Picture 14" descr=""/>
        <xdr:cNvPicPr/>
      </xdr:nvPicPr>
      <xdr:blipFill>
        <a:blip r:embed="rId2"/>
        <a:stretch/>
      </xdr:blipFill>
      <xdr:spPr>
        <a:xfrm>
          <a:off x="81000" y="9666360"/>
          <a:ext cx="7632000" cy="44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1276200</xdr:colOff>
      <xdr:row>1</xdr:row>
      <xdr:rowOff>139320</xdr:rowOff>
    </xdr:from>
    <xdr:to>
      <xdr:col>11</xdr:col>
      <xdr:colOff>2001240</xdr:colOff>
      <xdr:row>29</xdr:row>
      <xdr:rowOff>27720</xdr:rowOff>
    </xdr:to>
    <xdr:pic>
      <xdr:nvPicPr>
        <xdr:cNvPr id="2" name="Picture 15" descr=""/>
        <xdr:cNvPicPr/>
      </xdr:nvPicPr>
      <xdr:blipFill>
        <a:blip r:embed="rId3"/>
        <a:stretch/>
      </xdr:blipFill>
      <xdr:spPr>
        <a:xfrm>
          <a:off x="6829200" y="329760"/>
          <a:ext cx="5986080" cy="522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281160</xdr:colOff>
      <xdr:row>51</xdr:row>
      <xdr:rowOff>39960</xdr:rowOff>
    </xdr:from>
    <xdr:to>
      <xdr:col>5</xdr:col>
      <xdr:colOff>127800</xdr:colOff>
      <xdr:row>68</xdr:row>
      <xdr:rowOff>115200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281160" y="9784440"/>
          <a:ext cx="4682160" cy="305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871560</xdr:colOff>
      <xdr:row>96</xdr:row>
      <xdr:rowOff>30600</xdr:rowOff>
    </xdr:from>
    <xdr:to>
      <xdr:col>6</xdr:col>
      <xdr:colOff>1473480</xdr:colOff>
      <xdr:row>107</xdr:row>
      <xdr:rowOff>48240</xdr:rowOff>
    </xdr:to>
    <xdr:pic>
      <xdr:nvPicPr>
        <xdr:cNvPr id="4" name="Picture 3" descr=""/>
        <xdr:cNvPicPr/>
      </xdr:nvPicPr>
      <xdr:blipFill>
        <a:blip r:embed="rId2"/>
        <a:stretch/>
      </xdr:blipFill>
      <xdr:spPr>
        <a:xfrm>
          <a:off x="871560" y="18953280"/>
          <a:ext cx="6647040" cy="194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785880</xdr:colOff>
      <xdr:row>23</xdr:row>
      <xdr:rowOff>8640</xdr:rowOff>
    </xdr:from>
    <xdr:to>
      <xdr:col>6</xdr:col>
      <xdr:colOff>1251360</xdr:colOff>
      <xdr:row>40</xdr:row>
      <xdr:rowOff>125280</xdr:rowOff>
    </xdr:to>
    <xdr:pic>
      <xdr:nvPicPr>
        <xdr:cNvPr id="5" name="Picture 1" descr=""/>
        <xdr:cNvPicPr/>
      </xdr:nvPicPr>
      <xdr:blipFill>
        <a:blip r:embed="rId3"/>
        <a:stretch/>
      </xdr:blipFill>
      <xdr:spPr>
        <a:xfrm>
          <a:off x="785880" y="4771080"/>
          <a:ext cx="6510600" cy="309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124920</xdr:colOff>
      <xdr:row>28</xdr:row>
      <xdr:rowOff>67680</xdr:rowOff>
    </xdr:from>
    <xdr:to>
      <xdr:col>5</xdr:col>
      <xdr:colOff>657000</xdr:colOff>
      <xdr:row>33</xdr:row>
      <xdr:rowOff>64800</xdr:rowOff>
    </xdr:to>
    <xdr:sp>
      <xdr:nvSpPr>
        <xdr:cNvPr id="6" name="CustomShape 1"/>
        <xdr:cNvSpPr/>
      </xdr:nvSpPr>
      <xdr:spPr>
        <a:xfrm>
          <a:off x="1091880" y="5706360"/>
          <a:ext cx="4400640" cy="87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6000" strike="noStrike">
              <a:solidFill>
                <a:srgbClr val="ff0000"/>
              </a:solidFill>
              <a:latin typeface="Calibri"/>
            </a:rPr>
            <a:t>Updated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223920</xdr:colOff>
      <xdr:row>18</xdr:row>
      <xdr:rowOff>39600</xdr:rowOff>
    </xdr:from>
    <xdr:to>
      <xdr:col>11</xdr:col>
      <xdr:colOff>144720</xdr:colOff>
      <xdr:row>33</xdr:row>
      <xdr:rowOff>38520</xdr:rowOff>
    </xdr:to>
    <xdr:pic>
      <xdr:nvPicPr>
        <xdr:cNvPr id="7" name="Picture 42" descr=""/>
        <xdr:cNvPicPr/>
      </xdr:nvPicPr>
      <xdr:blipFill>
        <a:blip r:embed="rId1"/>
        <a:stretch/>
      </xdr:blipFill>
      <xdr:spPr>
        <a:xfrm>
          <a:off x="4636440" y="4821120"/>
          <a:ext cx="5816160" cy="285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214200</xdr:colOff>
      <xdr:row>17</xdr:row>
      <xdr:rowOff>165240</xdr:rowOff>
    </xdr:from>
    <xdr:to>
      <xdr:col>5</xdr:col>
      <xdr:colOff>260640</xdr:colOff>
      <xdr:row>35</xdr:row>
      <xdr:rowOff>181800</xdr:rowOff>
    </xdr:to>
    <xdr:pic>
      <xdr:nvPicPr>
        <xdr:cNvPr id="8" name="Picture 1" descr=""/>
        <xdr:cNvPicPr/>
      </xdr:nvPicPr>
      <xdr:blipFill>
        <a:blip r:embed="rId2"/>
        <a:srcRect l="17102" t="11254" r="12523" b="12099"/>
        <a:stretch/>
      </xdr:blipFill>
      <xdr:spPr>
        <a:xfrm>
          <a:off x="214200" y="4755960"/>
          <a:ext cx="4458960" cy="344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852480</xdr:colOff>
      <xdr:row>11</xdr:row>
      <xdr:rowOff>163440</xdr:rowOff>
    </xdr:from>
    <xdr:to>
      <xdr:col>9</xdr:col>
      <xdr:colOff>918000</xdr:colOff>
      <xdr:row>17</xdr:row>
      <xdr:rowOff>19440</xdr:rowOff>
    </xdr:to>
    <xdr:sp>
      <xdr:nvSpPr>
        <xdr:cNvPr id="9" name="CustomShape 1"/>
        <xdr:cNvSpPr/>
      </xdr:nvSpPr>
      <xdr:spPr>
        <a:xfrm>
          <a:off x="1819440" y="3222720"/>
          <a:ext cx="6110640" cy="1387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lang="en-US" sz="8000" strike="noStrike">
              <a:solidFill>
                <a:srgbClr val="ff0000"/>
              </a:solidFill>
              <a:latin typeface="Calibri"/>
            </a:rPr>
            <a:t>Obsolete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85</xdr:row>
      <xdr:rowOff>140760</xdr:rowOff>
    </xdr:from>
    <xdr:to>
      <xdr:col>7</xdr:col>
      <xdr:colOff>79920</xdr:colOff>
      <xdr:row>124</xdr:row>
      <xdr:rowOff>76680</xdr:rowOff>
    </xdr:to>
    <xdr:pic>
      <xdr:nvPicPr>
        <xdr:cNvPr id="10" name="Picture 2" descr=""/>
        <xdr:cNvPicPr/>
      </xdr:nvPicPr>
      <xdr:blipFill>
        <a:blip r:embed="rId1"/>
        <a:stretch/>
      </xdr:blipFill>
      <xdr:spPr>
        <a:xfrm>
          <a:off x="81000" y="15382440"/>
          <a:ext cx="10261080" cy="677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128520</xdr:colOff>
      <xdr:row>52</xdr:row>
      <xdr:rowOff>4320</xdr:rowOff>
    </xdr:from>
    <xdr:to>
      <xdr:col>7</xdr:col>
      <xdr:colOff>118080</xdr:colOff>
      <xdr:row>85</xdr:row>
      <xdr:rowOff>1800</xdr:rowOff>
    </xdr:to>
    <xdr:pic>
      <xdr:nvPicPr>
        <xdr:cNvPr id="11" name="Picture 3" descr=""/>
        <xdr:cNvPicPr/>
      </xdr:nvPicPr>
      <xdr:blipFill>
        <a:blip r:embed="rId2"/>
        <a:stretch/>
      </xdr:blipFill>
      <xdr:spPr>
        <a:xfrm>
          <a:off x="128520" y="9462600"/>
          <a:ext cx="10251720" cy="578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19</xdr:row>
      <xdr:rowOff>30960</xdr:rowOff>
    </xdr:from>
    <xdr:to>
      <xdr:col>7</xdr:col>
      <xdr:colOff>156240</xdr:colOff>
      <xdr:row>51</xdr:row>
      <xdr:rowOff>153000</xdr:rowOff>
    </xdr:to>
    <xdr:pic>
      <xdr:nvPicPr>
        <xdr:cNvPr id="12" name="Picture 4" descr=""/>
        <xdr:cNvPicPr/>
      </xdr:nvPicPr>
      <xdr:blipFill>
        <a:blip r:embed="rId3"/>
        <a:stretch/>
      </xdr:blipFill>
      <xdr:spPr>
        <a:xfrm>
          <a:off x="81000" y="3705480"/>
          <a:ext cx="10337400" cy="573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42</xdr:row>
      <xdr:rowOff>106200</xdr:rowOff>
    </xdr:from>
    <xdr:to>
      <xdr:col>6</xdr:col>
      <xdr:colOff>194400</xdr:colOff>
      <xdr:row>64</xdr:row>
      <xdr:rowOff>111240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81000" y="8298000"/>
          <a:ext cx="5666400" cy="419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88</xdr:row>
      <xdr:rowOff>96840</xdr:rowOff>
    </xdr:from>
    <xdr:to>
      <xdr:col>5</xdr:col>
      <xdr:colOff>984960</xdr:colOff>
      <xdr:row>118</xdr:row>
      <xdr:rowOff>39600</xdr:rowOff>
    </xdr:to>
    <xdr:pic>
      <xdr:nvPicPr>
        <xdr:cNvPr id="14" name="Picture 3" descr=""/>
        <xdr:cNvPicPr/>
      </xdr:nvPicPr>
      <xdr:blipFill>
        <a:blip r:embed="rId2"/>
        <a:stretch/>
      </xdr:blipFill>
      <xdr:spPr>
        <a:xfrm>
          <a:off x="81000" y="17128080"/>
          <a:ext cx="5307480" cy="565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109440</xdr:colOff>
      <xdr:row>138</xdr:row>
      <xdr:rowOff>114120</xdr:rowOff>
    </xdr:from>
    <xdr:to>
      <xdr:col>6</xdr:col>
      <xdr:colOff>1403640</xdr:colOff>
      <xdr:row>175</xdr:row>
      <xdr:rowOff>189360</xdr:rowOff>
    </xdr:to>
    <xdr:pic>
      <xdr:nvPicPr>
        <xdr:cNvPr id="15" name="Picture 5" descr=""/>
        <xdr:cNvPicPr/>
      </xdr:nvPicPr>
      <xdr:blipFill>
        <a:blip r:embed="rId3"/>
        <a:stretch/>
      </xdr:blipFill>
      <xdr:spPr>
        <a:xfrm>
          <a:off x="109440" y="26681760"/>
          <a:ext cx="6847200" cy="712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197</xdr:row>
      <xdr:rowOff>171360</xdr:rowOff>
    </xdr:from>
    <xdr:to>
      <xdr:col>6</xdr:col>
      <xdr:colOff>1394280</xdr:colOff>
      <xdr:row>235</xdr:row>
      <xdr:rowOff>36720</xdr:rowOff>
    </xdr:to>
    <xdr:pic>
      <xdr:nvPicPr>
        <xdr:cNvPr id="16" name="Picture 7" descr=""/>
        <xdr:cNvPicPr/>
      </xdr:nvPicPr>
      <xdr:blipFill>
        <a:blip r:embed="rId4"/>
        <a:stretch/>
      </xdr:blipFill>
      <xdr:spPr>
        <a:xfrm>
          <a:off x="100080" y="38054520"/>
          <a:ext cx="6847200" cy="71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414360</xdr:colOff>
      <xdr:row>328</xdr:row>
      <xdr:rowOff>132840</xdr:rowOff>
    </xdr:from>
    <xdr:to>
      <xdr:col>4</xdr:col>
      <xdr:colOff>342360</xdr:colOff>
      <xdr:row>346</xdr:row>
      <xdr:rowOff>122400</xdr:rowOff>
    </xdr:to>
    <xdr:pic>
      <xdr:nvPicPr>
        <xdr:cNvPr id="17" name="Picture 8" descr=""/>
        <xdr:cNvPicPr/>
      </xdr:nvPicPr>
      <xdr:blipFill>
        <a:blip r:embed="rId5"/>
        <a:stretch/>
      </xdr:blipFill>
      <xdr:spPr>
        <a:xfrm>
          <a:off x="414360" y="63124200"/>
          <a:ext cx="3575880" cy="341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262080</xdr:colOff>
      <xdr:row>326</xdr:row>
      <xdr:rowOff>161640</xdr:rowOff>
    </xdr:from>
    <xdr:to>
      <xdr:col>7</xdr:col>
      <xdr:colOff>1054800</xdr:colOff>
      <xdr:row>346</xdr:row>
      <xdr:rowOff>111600</xdr:rowOff>
    </xdr:to>
    <xdr:pic>
      <xdr:nvPicPr>
        <xdr:cNvPr id="18" name="Picture 11" descr=""/>
        <xdr:cNvPicPr/>
      </xdr:nvPicPr>
      <xdr:blipFill>
        <a:blip r:embed="rId6"/>
        <a:stretch/>
      </xdr:blipFill>
      <xdr:spPr>
        <a:xfrm>
          <a:off x="4665600" y="62771760"/>
          <a:ext cx="3584880" cy="376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128520</xdr:colOff>
      <xdr:row>347</xdr:row>
      <xdr:rowOff>75600</xdr:rowOff>
    </xdr:from>
    <xdr:to>
      <xdr:col>7</xdr:col>
      <xdr:colOff>1184760</xdr:colOff>
      <xdr:row>374</xdr:row>
      <xdr:rowOff>103320</xdr:rowOff>
    </xdr:to>
    <xdr:pic>
      <xdr:nvPicPr>
        <xdr:cNvPr id="19" name="Picture 12" descr=""/>
        <xdr:cNvPicPr/>
      </xdr:nvPicPr>
      <xdr:blipFill>
        <a:blip r:embed="rId7"/>
        <a:stretch/>
      </xdr:blipFill>
      <xdr:spPr>
        <a:xfrm>
          <a:off x="128520" y="66686400"/>
          <a:ext cx="8251920" cy="517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185760</xdr:colOff>
      <xdr:row>1</xdr:row>
      <xdr:rowOff>20520</xdr:rowOff>
    </xdr:from>
    <xdr:to>
      <xdr:col>6</xdr:col>
      <xdr:colOff>1423080</xdr:colOff>
      <xdr:row>24</xdr:row>
      <xdr:rowOff>14040</xdr:rowOff>
    </xdr:to>
    <xdr:pic>
      <xdr:nvPicPr>
        <xdr:cNvPr id="20" name="Picture 13" descr=""/>
        <xdr:cNvPicPr/>
      </xdr:nvPicPr>
      <xdr:blipFill>
        <a:blip r:embed="rId8"/>
        <a:stretch/>
      </xdr:blipFill>
      <xdr:spPr>
        <a:xfrm>
          <a:off x="185760" y="210960"/>
          <a:ext cx="6790320" cy="437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269</xdr:row>
      <xdr:rowOff>66600</xdr:rowOff>
    </xdr:from>
    <xdr:to>
      <xdr:col>7</xdr:col>
      <xdr:colOff>84960</xdr:colOff>
      <xdr:row>302</xdr:row>
      <xdr:rowOff>64440</xdr:rowOff>
    </xdr:to>
    <xdr:pic>
      <xdr:nvPicPr>
        <xdr:cNvPr id="21" name="Picture 6" descr=""/>
        <xdr:cNvPicPr/>
      </xdr:nvPicPr>
      <xdr:blipFill>
        <a:blip r:embed="rId9"/>
        <a:stretch/>
      </xdr:blipFill>
      <xdr:spPr>
        <a:xfrm>
          <a:off x="81000" y="51742080"/>
          <a:ext cx="7199640" cy="628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736920</xdr:colOff>
      <xdr:row>332</xdr:row>
      <xdr:rowOff>172800</xdr:rowOff>
    </xdr:from>
    <xdr:to>
      <xdr:col>9</xdr:col>
      <xdr:colOff>497880</xdr:colOff>
      <xdr:row>371</xdr:row>
      <xdr:rowOff>174240</xdr:rowOff>
    </xdr:to>
    <xdr:sp>
      <xdr:nvSpPr>
        <xdr:cNvPr id="22" name="CustomShape 1"/>
        <xdr:cNvSpPr/>
      </xdr:nvSpPr>
      <xdr:spPr>
        <a:xfrm>
          <a:off x="3629160" y="63925920"/>
          <a:ext cx="6130800" cy="7431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8000" strike="noStrike">
              <a:solidFill>
                <a:srgbClr val="ff0000"/>
              </a:solidFill>
              <a:latin typeface="Calibri"/>
            </a:rPr>
            <a:t>Not used with current Beam Pipe Design```````````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2:N96"/>
  <sheetViews>
    <sheetView windowProtection="false"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J50" activeCellId="1" sqref="17:17 J50"/>
    </sheetView>
  </sheetViews>
  <sheetFormatPr defaultRowHeight="15"/>
  <cols>
    <col collapsed="false" hidden="false" max="1" min="1" style="0" width="19.5714285714286"/>
    <col collapsed="false" hidden="false" max="5" min="2" style="0" width="10.7091836734694"/>
    <col collapsed="false" hidden="false" max="6" min="6" style="0" width="16.2908163265306"/>
    <col collapsed="false" hidden="false" max="7" min="7" style="0" width="23.280612244898"/>
    <col collapsed="false" hidden="false" max="8" min="8" style="0" width="18.2857142857143"/>
    <col collapsed="false" hidden="false" max="11" min="9" style="0" width="10.9948979591837"/>
    <col collapsed="false" hidden="false" max="12" min="12" style="0" width="36.2857142857143"/>
    <col collapsed="false" hidden="false" max="13" min="13" style="0" width="18.2857142857143"/>
    <col collapsed="false" hidden="false" max="14" min="14" style="0" width="16.9438775510204"/>
    <col collapsed="false" hidden="false" max="1025" min="15" style="0" width="8.72959183673469"/>
  </cols>
  <sheetData>
    <row r="32" customFormat="false" ht="24.95" hidden="false" customHeight="true" outlineLevel="0" collapsed="false">
      <c r="A32" s="1" t="s">
        <v>0</v>
      </c>
      <c r="B32" s="1"/>
      <c r="C32" s="1"/>
      <c r="D32" s="1"/>
      <c r="E32" s="1"/>
      <c r="F32" s="1"/>
      <c r="G32" s="1"/>
      <c r="H32" s="2"/>
      <c r="I32" s="3"/>
      <c r="J32" s="3"/>
      <c r="K32" s="3"/>
      <c r="L32" s="3"/>
      <c r="M32" s="3"/>
      <c r="N32" s="3"/>
    </row>
    <row r="33" customFormat="false" ht="20.1" hidden="false" customHeight="true" outlineLevel="0" collapsed="false">
      <c r="A33" s="4" t="s">
        <v>1</v>
      </c>
      <c r="B33" s="4" t="s">
        <v>2</v>
      </c>
      <c r="C33" s="5" t="s">
        <v>3</v>
      </c>
      <c r="D33" s="5" t="s">
        <v>4</v>
      </c>
      <c r="E33" s="5" t="s">
        <v>5</v>
      </c>
      <c r="F33" s="6" t="s">
        <v>6</v>
      </c>
      <c r="G33" s="4" t="s">
        <v>7</v>
      </c>
    </row>
    <row r="34" customFormat="false" ht="15" hidden="false" customHeight="false" outlineLevel="0" collapsed="false">
      <c r="A34" s="7" t="s">
        <v>8</v>
      </c>
      <c r="B34" s="7"/>
      <c r="C34" s="7"/>
      <c r="D34" s="7"/>
      <c r="E34" s="7"/>
      <c r="F34" s="8" t="n">
        <v>4430.18</v>
      </c>
      <c r="G34" s="7" t="s">
        <v>9</v>
      </c>
      <c r="I34" s="0" t="s">
        <v>10</v>
      </c>
      <c r="J34" s="0" t="s">
        <v>11</v>
      </c>
      <c r="K34" s="0" t="s">
        <v>12</v>
      </c>
    </row>
    <row r="35" customFormat="false" ht="13.8" hidden="false" customHeight="false" outlineLevel="0" collapsed="false">
      <c r="A35" s="7"/>
      <c r="B35" s="7" t="s">
        <v>13</v>
      </c>
      <c r="C35" s="9" t="n">
        <v>9.555</v>
      </c>
      <c r="D35" s="9" t="n">
        <v>8.6433</v>
      </c>
      <c r="E35" s="9" t="n">
        <v>24.5183</v>
      </c>
      <c r="G35" s="7"/>
      <c r="H35" s="0" t="n">
        <v>1</v>
      </c>
      <c r="I35" s="0" t="n">
        <f aca="false">C35*2.54</f>
        <v>24.2697</v>
      </c>
      <c r="J35" s="0" t="n">
        <f aca="false">D35*2.54</f>
        <v>21.953982</v>
      </c>
      <c r="K35" s="0" t="n">
        <f aca="false">E35*2.54</f>
        <v>62.276482</v>
      </c>
    </row>
    <row r="36" customFormat="false" ht="13.8" hidden="false" customHeight="false" outlineLevel="0" collapsed="false">
      <c r="A36" s="7"/>
      <c r="B36" s="7" t="s">
        <v>14</v>
      </c>
      <c r="C36" s="9" t="n">
        <v>-3.0765</v>
      </c>
      <c r="D36" s="9" t="n">
        <v>8.6433</v>
      </c>
      <c r="E36" s="9" t="n">
        <v>26.0693</v>
      </c>
      <c r="F36" s="8"/>
      <c r="G36" s="7"/>
      <c r="H36" s="0" t="n">
        <v>2</v>
      </c>
      <c r="I36" s="0" t="n">
        <f aca="false">C36*2.54</f>
        <v>-7.81431</v>
      </c>
      <c r="J36" s="0" t="n">
        <f aca="false">D36*2.54</f>
        <v>21.953982</v>
      </c>
      <c r="K36" s="0" t="n">
        <f aca="false">E36*2.54</f>
        <v>66.216022</v>
      </c>
    </row>
    <row r="37" customFormat="false" ht="13.8" hidden="false" customHeight="false" outlineLevel="0" collapsed="false">
      <c r="A37" s="7"/>
      <c r="B37" s="7" t="s">
        <v>15</v>
      </c>
      <c r="C37" s="9" t="n">
        <v>12.5105</v>
      </c>
      <c r="D37" s="9" t="n">
        <v>12.65</v>
      </c>
      <c r="E37" s="9" t="n">
        <v>36.2455</v>
      </c>
      <c r="F37" s="7"/>
      <c r="G37" s="7"/>
      <c r="H37" s="0" t="n">
        <v>3</v>
      </c>
      <c r="I37" s="0" t="n">
        <f aca="false">C37*2.54</f>
        <v>31.77667</v>
      </c>
      <c r="J37" s="0" t="n">
        <f aca="false">D37*2.54</f>
        <v>32.131</v>
      </c>
      <c r="K37" s="0" t="n">
        <f aca="false">E37*2.54</f>
        <v>92.06357</v>
      </c>
    </row>
    <row r="38" customFormat="false" ht="13.8" hidden="false" customHeight="false" outlineLevel="0" collapsed="false">
      <c r="A38" s="7"/>
      <c r="B38" s="7" t="s">
        <v>16</v>
      </c>
      <c r="C38" s="9" t="n">
        <v>-3.3703</v>
      </c>
      <c r="D38" s="9" t="n">
        <v>12.65</v>
      </c>
      <c r="E38" s="9" t="n">
        <v>38.1954</v>
      </c>
      <c r="F38" s="7" t="s">
        <v>17</v>
      </c>
      <c r="G38" s="7"/>
      <c r="H38" s="0" t="n">
        <v>4</v>
      </c>
      <c r="I38" s="0" t="n">
        <f aca="false">C38*2.54</f>
        <v>-8.560562</v>
      </c>
      <c r="J38" s="0" t="n">
        <f aca="false">D38*2.54</f>
        <v>32.131</v>
      </c>
      <c r="K38" s="0" t="n">
        <f aca="false">E38*2.54</f>
        <v>97.016316</v>
      </c>
    </row>
    <row r="39" customFormat="false" ht="13.8" hidden="false" customHeight="false" outlineLevel="0" collapsed="false">
      <c r="A39" s="7"/>
      <c r="B39" s="7" t="s">
        <v>18</v>
      </c>
      <c r="C39" s="9" t="n">
        <v>12.9675</v>
      </c>
      <c r="D39" s="9" t="n">
        <v>12.65</v>
      </c>
      <c r="E39" s="9" t="n">
        <v>39.9676</v>
      </c>
      <c r="F39" s="7"/>
      <c r="G39" s="10"/>
      <c r="H39" s="0" t="n">
        <v>5</v>
      </c>
      <c r="I39" s="0" t="n">
        <f aca="false">C39*2.54</f>
        <v>32.93745</v>
      </c>
      <c r="J39" s="0" t="n">
        <f aca="false">D39*2.54</f>
        <v>32.131</v>
      </c>
      <c r="K39" s="0" t="n">
        <f aca="false">E39*2.54</f>
        <v>101.517704</v>
      </c>
    </row>
    <row r="40" customFormat="false" ht="13.8" hidden="false" customHeight="false" outlineLevel="0" collapsed="false">
      <c r="A40" s="7"/>
      <c r="B40" s="7" t="s">
        <v>19</v>
      </c>
      <c r="C40" s="9" t="n">
        <v>-2.9133</v>
      </c>
      <c r="D40" s="9" t="n">
        <v>12.65</v>
      </c>
      <c r="E40" s="9" t="n">
        <v>41.9175</v>
      </c>
      <c r="F40" s="10"/>
      <c r="G40" s="10"/>
      <c r="H40" s="0" t="n">
        <v>6</v>
      </c>
      <c r="I40" s="0" t="n">
        <f aca="false">C40*2.54</f>
        <v>-7.399782</v>
      </c>
      <c r="J40" s="0" t="n">
        <f aca="false">D40*2.54</f>
        <v>32.131</v>
      </c>
      <c r="K40" s="0" t="n">
        <f aca="false">E40*2.54</f>
        <v>106.47045</v>
      </c>
    </row>
    <row r="41" customFormat="false" ht="13.8" hidden="false" customHeight="false" outlineLevel="0" collapsed="false">
      <c r="A41" s="7"/>
      <c r="B41" s="7" t="s">
        <v>20</v>
      </c>
      <c r="C41" s="9" t="n">
        <v>-3.3702</v>
      </c>
      <c r="D41" s="9" t="n">
        <v>2.375</v>
      </c>
      <c r="E41" s="9" t="n">
        <v>38.1954</v>
      </c>
      <c r="F41" s="10"/>
      <c r="G41" s="10"/>
      <c r="H41" s="0" t="n">
        <v>7</v>
      </c>
      <c r="I41" s="0" t="n">
        <f aca="false">C41*2.54</f>
        <v>-8.560308</v>
      </c>
      <c r="J41" s="0" t="n">
        <f aca="false">D41*2.54</f>
        <v>6.0325</v>
      </c>
      <c r="K41" s="0" t="n">
        <f aca="false">E41*2.54</f>
        <v>97.016316</v>
      </c>
    </row>
    <row r="42" customFormat="false" ht="13.8" hidden="false" customHeight="false" outlineLevel="0" collapsed="false">
      <c r="A42" s="7"/>
      <c r="B42" s="7" t="s">
        <v>21</v>
      </c>
      <c r="C42" s="9" t="n">
        <v>6.5816</v>
      </c>
      <c r="D42" s="9" t="n">
        <v>2.375</v>
      </c>
      <c r="E42" s="9" t="n">
        <v>24.8834</v>
      </c>
      <c r="F42" s="10"/>
      <c r="G42" s="10"/>
      <c r="H42" s="0" t="n">
        <v>8</v>
      </c>
      <c r="I42" s="0" t="n">
        <f aca="false">C42*2.54</f>
        <v>16.717264</v>
      </c>
      <c r="J42" s="0" t="n">
        <f aca="false">D42*2.54</f>
        <v>6.0325</v>
      </c>
      <c r="K42" s="0" t="n">
        <f aca="false">E42*2.54</f>
        <v>63.203836</v>
      </c>
    </row>
    <row r="43" customFormat="false" ht="13.8" hidden="false" customHeight="false" outlineLevel="0" collapsed="false">
      <c r="A43" s="7"/>
      <c r="B43" s="7" t="s">
        <v>22</v>
      </c>
      <c r="C43" s="9" t="n">
        <v>-3.0765</v>
      </c>
      <c r="D43" s="9" t="n">
        <v>2.375</v>
      </c>
      <c r="E43" s="9" t="n">
        <v>26.0693</v>
      </c>
      <c r="F43" s="10"/>
      <c r="G43" s="10"/>
      <c r="H43" s="0" t="n">
        <v>9</v>
      </c>
      <c r="I43" s="0" t="n">
        <f aca="false">C43*2.54</f>
        <v>-7.81431</v>
      </c>
      <c r="J43" s="0" t="n">
        <f aca="false">D43*2.54</f>
        <v>6.0325</v>
      </c>
      <c r="K43" s="0" t="n">
        <f aca="false">E43*2.54</f>
        <v>66.216022</v>
      </c>
    </row>
    <row r="44" customFormat="false" ht="13.8" hidden="false" customHeight="false" outlineLevel="0" collapsed="false">
      <c r="A44" s="7"/>
      <c r="B44" s="7" t="s">
        <v>23</v>
      </c>
      <c r="C44" s="9" t="n">
        <v>8.501</v>
      </c>
      <c r="D44" s="9" t="n">
        <v>2.375</v>
      </c>
      <c r="E44" s="9" t="n">
        <v>40.516</v>
      </c>
      <c r="F44" s="10"/>
      <c r="G44" s="10"/>
      <c r="H44" s="0" t="n">
        <v>10</v>
      </c>
      <c r="I44" s="0" t="n">
        <f aca="false">C44*2.54</f>
        <v>21.59254</v>
      </c>
      <c r="J44" s="0" t="n">
        <f aca="false">D44*2.54</f>
        <v>6.0325</v>
      </c>
      <c r="K44" s="0" t="n">
        <f aca="false">E44*2.54</f>
        <v>102.91064</v>
      </c>
    </row>
    <row r="45" customFormat="false" ht="13.8" hidden="false" customHeight="false" outlineLevel="0" collapsed="false">
      <c r="A45" s="7"/>
      <c r="B45" s="7" t="s">
        <v>24</v>
      </c>
      <c r="C45" s="9" t="n">
        <v>-2.9133</v>
      </c>
      <c r="D45" s="9" t="n">
        <v>2.375</v>
      </c>
      <c r="E45" s="9" t="n">
        <v>41.9175</v>
      </c>
      <c r="F45" s="10"/>
      <c r="G45" s="10"/>
      <c r="H45" s="0" t="n">
        <v>11</v>
      </c>
      <c r="I45" s="0" t="n">
        <f aca="false">C45*2.54</f>
        <v>-7.399782</v>
      </c>
      <c r="J45" s="0" t="n">
        <f aca="false">D45*2.54</f>
        <v>6.0325</v>
      </c>
      <c r="K45" s="0" t="n">
        <f aca="false">E45*2.54</f>
        <v>106.47045</v>
      </c>
      <c r="L45" s="11" t="s">
        <v>25</v>
      </c>
    </row>
    <row r="46" customFormat="false" ht="13.8" hidden="false" customHeight="false" outlineLevel="0" collapsed="false">
      <c r="A46" s="12" t="s">
        <v>26</v>
      </c>
      <c r="B46" s="12"/>
      <c r="C46" s="12"/>
      <c r="D46" s="12"/>
      <c r="E46" s="12"/>
      <c r="F46" s="12"/>
      <c r="G46" s="12"/>
      <c r="L46" s="11" t="s">
        <v>27</v>
      </c>
      <c r="M46" s="11" t="s">
        <v>28</v>
      </c>
      <c r="N46" s="11" t="s">
        <v>29</v>
      </c>
    </row>
    <row r="47" customFormat="false" ht="13.8" hidden="false" customHeight="false" outlineLevel="0" collapsed="false">
      <c r="A47" s="13"/>
      <c r="B47" s="13"/>
      <c r="I47" s="0" t="n">
        <v>16.717264</v>
      </c>
      <c r="J47" s="0" t="n">
        <v>6.0325</v>
      </c>
      <c r="K47" s="0" t="n">
        <v>63.203836</v>
      </c>
      <c r="L47" s="11" t="n">
        <f aca="false">-(J48-J47)*(K49-K47)+(J49-J47)*(K48-K47)</f>
        <v>-479.06259026</v>
      </c>
      <c r="M47" s="11" t="n">
        <f aca="false">-(K48-K47)*(I49-I47)+(K49-K47)*(I48-I47)</f>
        <v>0</v>
      </c>
      <c r="N47" s="11" t="n">
        <f aca="false">-(I48-I47)*(J49-J47)+(I49-I47)*(J48-J47)</f>
        <v>58.82020494</v>
      </c>
    </row>
    <row r="48" customFormat="false" ht="13.8" hidden="false" customHeight="false" outlineLevel="0" collapsed="false">
      <c r="A48" s="13"/>
      <c r="B48" s="13"/>
      <c r="I48" s="0" t="n">
        <v>21.59254</v>
      </c>
      <c r="J48" s="0" t="n">
        <v>6.0325</v>
      </c>
      <c r="K48" s="0" t="n">
        <v>102.91064</v>
      </c>
    </row>
    <row r="49" customFormat="false" ht="13.8" hidden="false" customHeight="false" outlineLevel="0" collapsed="false">
      <c r="I49" s="0" t="n">
        <v>21.59254</v>
      </c>
      <c r="J49" s="0" t="n">
        <v>-6.0325</v>
      </c>
      <c r="K49" s="0" t="n">
        <v>102.91064</v>
      </c>
    </row>
    <row r="50" customFormat="false" ht="15" hidden="false" customHeight="false" outlineLevel="0" collapsed="false">
      <c r="A50" s="13"/>
      <c r="B50" s="13"/>
    </row>
    <row r="51" customFormat="false" ht="15" hidden="false" customHeight="false" outlineLevel="0" collapsed="false">
      <c r="A51" s="13"/>
      <c r="B51" s="13"/>
    </row>
    <row r="52" customFormat="false" ht="15" hidden="false" customHeight="false" outlineLevel="0" collapsed="false">
      <c r="A52" s="13"/>
      <c r="B52" s="13"/>
    </row>
    <row r="53" customFormat="false" ht="15" hidden="false" customHeight="false" outlineLevel="0" collapsed="false">
      <c r="A53" s="13"/>
      <c r="B53" s="13"/>
    </row>
    <row r="54" customFormat="false" ht="15" hidden="false" customHeight="false" outlineLevel="0" collapsed="false">
      <c r="A54" s="13"/>
      <c r="B54" s="13"/>
    </row>
    <row r="55" customFormat="false" ht="15" hidden="false" customHeight="false" outlineLevel="0" collapsed="false">
      <c r="A55" s="13"/>
      <c r="B55" s="13"/>
    </row>
    <row r="56" customFormat="false" ht="15" hidden="false" customHeight="false" outlineLevel="0" collapsed="false">
      <c r="A56" s="13"/>
      <c r="B56" s="13"/>
    </row>
    <row r="57" customFormat="false" ht="15" hidden="false" customHeight="false" outlineLevel="0" collapsed="false">
      <c r="A57" s="13"/>
      <c r="B57" s="13"/>
    </row>
    <row r="58" customFormat="false" ht="15" hidden="false" customHeight="false" outlineLevel="0" collapsed="false">
      <c r="A58" s="13"/>
      <c r="B58" s="13"/>
    </row>
    <row r="59" customFormat="false" ht="15" hidden="false" customHeight="false" outlineLevel="0" collapsed="false">
      <c r="A59" s="13"/>
      <c r="B59" s="13"/>
    </row>
    <row r="60" customFormat="false" ht="15" hidden="false" customHeight="false" outlineLevel="0" collapsed="false">
      <c r="A60" s="13"/>
      <c r="B60" s="13"/>
    </row>
    <row r="61" customFormat="false" ht="15" hidden="false" customHeight="false" outlineLevel="0" collapsed="false">
      <c r="A61" s="13"/>
      <c r="B61" s="13"/>
    </row>
    <row r="62" customFormat="false" ht="15" hidden="false" customHeight="false" outlineLevel="0" collapsed="false">
      <c r="A62" s="13"/>
      <c r="B62" s="13"/>
    </row>
    <row r="63" customFormat="false" ht="15" hidden="false" customHeight="false" outlineLevel="0" collapsed="false">
      <c r="A63" s="13"/>
      <c r="B63" s="13"/>
    </row>
    <row r="78" customFormat="false" ht="24.95" hidden="false" customHeight="true" outlineLevel="0" collapsed="false">
      <c r="A78" s="1" t="s">
        <v>0</v>
      </c>
      <c r="B78" s="1"/>
      <c r="C78" s="1"/>
      <c r="D78" s="1"/>
      <c r="E78" s="1"/>
      <c r="F78" s="1"/>
      <c r="G78" s="1"/>
      <c r="H78" s="2"/>
      <c r="I78" s="3"/>
      <c r="J78" s="3"/>
      <c r="K78" s="3"/>
      <c r="L78" s="3"/>
      <c r="M78" s="3"/>
      <c r="N78" s="3"/>
    </row>
    <row r="79" customFormat="false" ht="20.1" hidden="false" customHeight="true" outlineLevel="0" collapsed="false">
      <c r="A79" s="4" t="s">
        <v>1</v>
      </c>
      <c r="B79" s="4" t="s">
        <v>2</v>
      </c>
      <c r="C79" s="5" t="s">
        <v>3</v>
      </c>
      <c r="D79" s="5" t="s">
        <v>4</v>
      </c>
      <c r="E79" s="5" t="s">
        <v>5</v>
      </c>
      <c r="F79" s="6" t="s">
        <v>6</v>
      </c>
      <c r="G79" s="4" t="s">
        <v>7</v>
      </c>
      <c r="I79" s="0" t="s">
        <v>10</v>
      </c>
      <c r="J79" s="0" t="s">
        <v>11</v>
      </c>
      <c r="K79" s="0" t="s">
        <v>12</v>
      </c>
    </row>
    <row r="80" customFormat="false" ht="15" hidden="false" customHeight="false" outlineLevel="0" collapsed="false">
      <c r="A80" s="7" t="s">
        <v>30</v>
      </c>
      <c r="B80" s="7"/>
      <c r="C80" s="7"/>
      <c r="D80" s="7"/>
      <c r="E80" s="7"/>
      <c r="F80" s="8" t="n">
        <v>89.07</v>
      </c>
      <c r="G80" s="7" t="s">
        <v>31</v>
      </c>
    </row>
    <row r="81" customFormat="false" ht="13.8" hidden="false" customHeight="false" outlineLevel="0" collapsed="false">
      <c r="A81" s="7"/>
      <c r="B81" s="7" t="s">
        <v>13</v>
      </c>
      <c r="C81" s="9" t="n">
        <v>1.2598</v>
      </c>
      <c r="D81" s="9" t="n">
        <v>2.325</v>
      </c>
      <c r="E81" s="9" t="n">
        <v>29.5</v>
      </c>
      <c r="G81" s="7"/>
      <c r="I81" s="0" t="n">
        <f aca="false">C81*2.54</f>
        <v>3.199892</v>
      </c>
      <c r="J81" s="0" t="n">
        <f aca="false">D81*2.54</f>
        <v>5.9055</v>
      </c>
      <c r="K81" s="0" t="n">
        <f aca="false">E81*2.54</f>
        <v>74.93</v>
      </c>
    </row>
    <row r="82" customFormat="false" ht="13.8" hidden="false" customHeight="false" outlineLevel="0" collapsed="false">
      <c r="A82" s="7"/>
      <c r="B82" s="7" t="s">
        <v>14</v>
      </c>
      <c r="C82" s="9" t="n">
        <v>-0.7787</v>
      </c>
      <c r="D82" s="9" t="n">
        <v>2.325</v>
      </c>
      <c r="E82" s="9" t="n">
        <v>29.5</v>
      </c>
      <c r="F82" s="8"/>
      <c r="G82" s="7"/>
      <c r="I82" s="0" t="n">
        <f aca="false">C82*2.54</f>
        <v>-1.977898</v>
      </c>
      <c r="J82" s="0" t="n">
        <f aca="false">D82*2.54</f>
        <v>5.9055</v>
      </c>
      <c r="K82" s="0" t="n">
        <f aca="false">E82*2.54</f>
        <v>74.93</v>
      </c>
    </row>
    <row r="83" customFormat="false" ht="13.8" hidden="false" customHeight="false" outlineLevel="0" collapsed="false">
      <c r="A83" s="7"/>
      <c r="B83" s="7" t="s">
        <v>15</v>
      </c>
      <c r="C83" s="9" t="n">
        <v>1.2598</v>
      </c>
      <c r="D83" s="9" t="n">
        <v>-2.375</v>
      </c>
      <c r="E83" s="9" t="n">
        <v>29.5</v>
      </c>
      <c r="F83" s="7"/>
      <c r="G83" s="7"/>
      <c r="I83" s="0" t="n">
        <f aca="false">C83*2.54</f>
        <v>3.199892</v>
      </c>
      <c r="J83" s="0" t="n">
        <f aca="false">D83*2.54</f>
        <v>-6.0325</v>
      </c>
      <c r="K83" s="0" t="n">
        <f aca="false">E83*2.54</f>
        <v>74.93</v>
      </c>
    </row>
    <row r="84" customFormat="false" ht="13.8" hidden="false" customHeight="false" outlineLevel="0" collapsed="false">
      <c r="A84" s="7"/>
      <c r="B84" s="7" t="s">
        <v>16</v>
      </c>
      <c r="C84" s="9" t="n">
        <v>-0.7787</v>
      </c>
      <c r="D84" s="9" t="n">
        <v>-2.375</v>
      </c>
      <c r="E84" s="9" t="n">
        <v>29.5</v>
      </c>
      <c r="F84" s="7"/>
      <c r="G84" s="7"/>
      <c r="I84" s="0" t="n">
        <f aca="false">C84*2.54</f>
        <v>-1.977898</v>
      </c>
      <c r="J84" s="0" t="n">
        <f aca="false">D84*2.54</f>
        <v>-6.0325</v>
      </c>
      <c r="K84" s="0" t="n">
        <f aca="false">E84*2.54</f>
        <v>74.93</v>
      </c>
    </row>
    <row r="85" customFormat="false" ht="13.8" hidden="false" customHeight="false" outlineLevel="0" collapsed="false">
      <c r="A85" s="7"/>
      <c r="B85" s="7" t="s">
        <v>18</v>
      </c>
      <c r="C85" s="9" t="n">
        <v>2.2213</v>
      </c>
      <c r="D85" s="9" t="n">
        <v>2.325</v>
      </c>
      <c r="E85" s="9" t="n">
        <v>43.25</v>
      </c>
      <c r="F85" s="7"/>
      <c r="G85" s="10"/>
      <c r="I85" s="0" t="n">
        <f aca="false">C85*2.54</f>
        <v>5.642102</v>
      </c>
      <c r="J85" s="0" t="n">
        <f aca="false">D85*2.54</f>
        <v>5.9055</v>
      </c>
      <c r="K85" s="0" t="n">
        <f aca="false">E85*2.54</f>
        <v>109.855</v>
      </c>
    </row>
    <row r="86" customFormat="false" ht="13.8" hidden="false" customHeight="false" outlineLevel="0" collapsed="false">
      <c r="A86" s="7"/>
      <c r="B86" s="7" t="s">
        <v>19</v>
      </c>
      <c r="C86" s="9" t="n">
        <v>-0.7787</v>
      </c>
      <c r="D86" s="9" t="n">
        <v>2.325</v>
      </c>
      <c r="E86" s="9" t="n">
        <v>43.25</v>
      </c>
      <c r="F86" s="10"/>
      <c r="G86" s="10"/>
      <c r="I86" s="0" t="n">
        <f aca="false">C86*2.54</f>
        <v>-1.977898</v>
      </c>
      <c r="J86" s="0" t="n">
        <f aca="false">D86*2.54</f>
        <v>5.9055</v>
      </c>
      <c r="K86" s="0" t="n">
        <f aca="false">E86*2.54</f>
        <v>109.855</v>
      </c>
    </row>
    <row r="87" customFormat="false" ht="13.8" hidden="false" customHeight="false" outlineLevel="0" collapsed="false">
      <c r="A87" s="7"/>
      <c r="B87" s="7" t="s">
        <v>20</v>
      </c>
      <c r="C87" s="9" t="n">
        <v>2.2213</v>
      </c>
      <c r="D87" s="9" t="n">
        <v>-2.375</v>
      </c>
      <c r="E87" s="9" t="n">
        <v>43.25</v>
      </c>
      <c r="F87" s="10"/>
      <c r="G87" s="10"/>
      <c r="I87" s="0" t="n">
        <f aca="false">C87*2.54</f>
        <v>5.642102</v>
      </c>
      <c r="J87" s="0" t="n">
        <f aca="false">D87*2.54</f>
        <v>-6.0325</v>
      </c>
      <c r="K87" s="0" t="n">
        <f aca="false">E87*2.54</f>
        <v>109.855</v>
      </c>
    </row>
    <row r="88" customFormat="false" ht="13.8" hidden="false" customHeight="false" outlineLevel="0" collapsed="false">
      <c r="A88" s="7"/>
      <c r="B88" s="7" t="s">
        <v>21</v>
      </c>
      <c r="C88" s="9" t="n">
        <v>-0.7787</v>
      </c>
      <c r="D88" s="9" t="n">
        <v>-2.375</v>
      </c>
      <c r="E88" s="9" t="n">
        <v>43.25</v>
      </c>
      <c r="F88" s="10"/>
      <c r="G88" s="10"/>
      <c r="I88" s="0" t="n">
        <f aca="false">C88*2.54</f>
        <v>-1.977898</v>
      </c>
      <c r="J88" s="0" t="n">
        <f aca="false">D88*2.54</f>
        <v>-6.0325</v>
      </c>
      <c r="K88" s="0" t="n">
        <f aca="false">E88*2.54</f>
        <v>109.855</v>
      </c>
    </row>
    <row r="89" customFormat="false" ht="13.8" hidden="false" customHeight="false" outlineLevel="0" collapsed="false">
      <c r="A89" s="7"/>
      <c r="B89" s="7" t="s">
        <v>22</v>
      </c>
      <c r="C89" s="9" t="n">
        <v>1.1713</v>
      </c>
      <c r="D89" s="9" t="n">
        <v>1.35</v>
      </c>
      <c r="E89" s="9" t="n">
        <v>29.5</v>
      </c>
      <c r="F89" s="10"/>
      <c r="G89" s="10"/>
      <c r="I89" s="0" t="n">
        <f aca="false">C89*2.54</f>
        <v>2.975102</v>
      </c>
      <c r="J89" s="0" t="n">
        <f aca="false">D89*2.54</f>
        <v>3.429</v>
      </c>
      <c r="K89" s="0" t="n">
        <f aca="false">E89*2.54</f>
        <v>74.93</v>
      </c>
    </row>
    <row r="90" customFormat="false" ht="13.8" hidden="false" customHeight="false" outlineLevel="0" collapsed="false">
      <c r="A90" s="7"/>
      <c r="B90" s="7" t="s">
        <v>23</v>
      </c>
      <c r="C90" s="9" t="n">
        <v>-0.7787</v>
      </c>
      <c r="D90" s="9" t="n">
        <v>1.35</v>
      </c>
      <c r="E90" s="9" t="n">
        <v>29.5</v>
      </c>
      <c r="F90" s="10"/>
      <c r="G90" s="10"/>
      <c r="I90" s="0" t="n">
        <f aca="false">C90*2.54</f>
        <v>-1.977898</v>
      </c>
      <c r="J90" s="0" t="n">
        <f aca="false">D90*2.54</f>
        <v>3.429</v>
      </c>
      <c r="K90" s="0" t="n">
        <f aca="false">E90*2.54</f>
        <v>74.93</v>
      </c>
    </row>
    <row r="91" customFormat="false" ht="13.8" hidden="false" customHeight="false" outlineLevel="0" collapsed="false">
      <c r="A91" s="7"/>
      <c r="B91" s="7" t="s">
        <v>24</v>
      </c>
      <c r="C91" s="9" t="n">
        <v>1.1713</v>
      </c>
      <c r="D91" s="9" t="n">
        <v>-1.4</v>
      </c>
      <c r="E91" s="9" t="n">
        <v>29.5</v>
      </c>
      <c r="F91" s="10"/>
      <c r="G91" s="10"/>
      <c r="I91" s="0" t="n">
        <f aca="false">C91*2.54</f>
        <v>2.975102</v>
      </c>
      <c r="J91" s="0" t="n">
        <f aca="false">D91*2.54</f>
        <v>-3.556</v>
      </c>
      <c r="K91" s="0" t="n">
        <f aca="false">E91*2.54</f>
        <v>74.93</v>
      </c>
    </row>
    <row r="92" customFormat="false" ht="13.8" hidden="false" customHeight="false" outlineLevel="0" collapsed="false">
      <c r="A92" s="7"/>
      <c r="B92" s="7" t="s">
        <v>32</v>
      </c>
      <c r="C92" s="9" t="n">
        <v>-0.7787</v>
      </c>
      <c r="D92" s="9" t="n">
        <v>-1.4</v>
      </c>
      <c r="E92" s="9" t="n">
        <v>29.5</v>
      </c>
      <c r="F92" s="10"/>
      <c r="G92" s="10"/>
      <c r="I92" s="0" t="n">
        <f aca="false">C92*2.54</f>
        <v>-1.977898</v>
      </c>
      <c r="J92" s="0" t="n">
        <f aca="false">D92*2.54</f>
        <v>-3.556</v>
      </c>
      <c r="K92" s="0" t="n">
        <f aca="false">E92*2.54</f>
        <v>74.93</v>
      </c>
    </row>
    <row r="93" customFormat="false" ht="13.8" hidden="false" customHeight="false" outlineLevel="0" collapsed="false">
      <c r="A93" s="7"/>
      <c r="B93" s="7" t="s">
        <v>33</v>
      </c>
      <c r="C93" s="9" t="n">
        <v>1.1713</v>
      </c>
      <c r="D93" s="9" t="n">
        <v>1.35</v>
      </c>
      <c r="E93" s="9" t="n">
        <v>43.25</v>
      </c>
      <c r="F93" s="10"/>
      <c r="G93" s="10"/>
      <c r="I93" s="0" t="n">
        <f aca="false">C93*2.54</f>
        <v>2.975102</v>
      </c>
      <c r="J93" s="0" t="n">
        <f aca="false">D93*2.54</f>
        <v>3.429</v>
      </c>
      <c r="K93" s="0" t="n">
        <f aca="false">E93*2.54</f>
        <v>109.855</v>
      </c>
    </row>
    <row r="94" customFormat="false" ht="13.8" hidden="false" customHeight="false" outlineLevel="0" collapsed="false">
      <c r="A94" s="7"/>
      <c r="B94" s="7" t="s">
        <v>34</v>
      </c>
      <c r="C94" s="9" t="n">
        <v>0.7787</v>
      </c>
      <c r="D94" s="9" t="n">
        <v>1.35</v>
      </c>
      <c r="E94" s="9" t="n">
        <v>43.25</v>
      </c>
      <c r="F94" s="10"/>
      <c r="G94" s="10"/>
      <c r="I94" s="0" t="n">
        <f aca="false">C94*2.54</f>
        <v>1.977898</v>
      </c>
      <c r="J94" s="0" t="n">
        <f aca="false">D94*2.54</f>
        <v>3.429</v>
      </c>
      <c r="K94" s="0" t="n">
        <f aca="false">E94*2.54</f>
        <v>109.855</v>
      </c>
    </row>
    <row r="95" customFormat="false" ht="13.8" hidden="false" customHeight="false" outlineLevel="0" collapsed="false">
      <c r="A95" s="7"/>
      <c r="B95" s="7" t="s">
        <v>35</v>
      </c>
      <c r="C95" s="9" t="n">
        <v>1.1713</v>
      </c>
      <c r="D95" s="9" t="n">
        <v>-1.4</v>
      </c>
      <c r="E95" s="9" t="n">
        <v>43.25</v>
      </c>
      <c r="F95" s="10"/>
      <c r="G95" s="10"/>
      <c r="I95" s="0" t="n">
        <f aca="false">C95*2.54</f>
        <v>2.975102</v>
      </c>
      <c r="J95" s="0" t="n">
        <f aca="false">D95*2.54</f>
        <v>-3.556</v>
      </c>
      <c r="K95" s="0" t="n">
        <f aca="false">E95*2.54</f>
        <v>109.855</v>
      </c>
    </row>
    <row r="96" customFormat="false" ht="13.8" hidden="false" customHeight="false" outlineLevel="0" collapsed="false">
      <c r="A96" s="7"/>
      <c r="B96" s="7" t="s">
        <v>36</v>
      </c>
      <c r="C96" s="9" t="n">
        <v>-0.7787</v>
      </c>
      <c r="D96" s="9" t="n">
        <v>-1.4</v>
      </c>
      <c r="E96" s="9" t="n">
        <v>43.25</v>
      </c>
      <c r="F96" s="10"/>
      <c r="G96" s="10"/>
      <c r="I96" s="0" t="n">
        <f aca="false">C96*2.54</f>
        <v>-1.977898</v>
      </c>
      <c r="J96" s="0" t="n">
        <f aca="false">D96*2.54</f>
        <v>-3.556</v>
      </c>
      <c r="K96" s="0" t="n">
        <f aca="false">E96*2.54</f>
        <v>109.855</v>
      </c>
    </row>
  </sheetData>
  <mergeCells count="3">
    <mergeCell ref="A32:G32"/>
    <mergeCell ref="A46:G46"/>
    <mergeCell ref="A78:G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P3" activeCellId="1" sqref="17:17 P3"/>
    </sheetView>
  </sheetViews>
  <sheetFormatPr defaultRowHeight="13.8"/>
  <cols>
    <col collapsed="false" hidden="false" max="5" min="1" style="0" width="13.7040816326531"/>
    <col collapsed="false" hidden="false" max="6" min="6" style="0" width="17.1428571428571"/>
    <col collapsed="false" hidden="false" max="7" min="7" style="14" width="33.8571428571429"/>
    <col collapsed="false" hidden="false" max="8" min="8" style="0" width="8.72959183673469"/>
    <col collapsed="false" hidden="false" max="9" min="9" style="0" width="10.2755102040816"/>
    <col collapsed="false" hidden="false" max="10" min="10" style="0" width="12.6377551020408"/>
    <col collapsed="false" hidden="false" max="11" min="11" style="0" width="17.2244897959184"/>
    <col collapsed="false" hidden="false" max="12" min="12" style="0" width="14.7244897959184"/>
    <col collapsed="false" hidden="false" max="13" min="13" style="0" width="17.780612244898"/>
    <col collapsed="false" hidden="false" max="14" min="14" style="0" width="11.25"/>
    <col collapsed="false" hidden="false" max="15" min="15" style="0" width="8.72959183673469"/>
    <col collapsed="false" hidden="false" max="16" min="16" style="0" width="13.1938775510204"/>
    <col collapsed="false" hidden="false" max="1025" min="17" style="0" width="8.72959183673469"/>
  </cols>
  <sheetData>
    <row r="1" customFormat="false" ht="25.5" hidden="false" customHeight="true" outlineLevel="0" collapsed="false">
      <c r="A1" s="15" t="s">
        <v>37</v>
      </c>
      <c r="B1" s="15"/>
      <c r="C1" s="15"/>
      <c r="D1" s="15"/>
      <c r="E1" s="15"/>
      <c r="F1" s="15"/>
      <c r="G1" s="15"/>
    </row>
    <row r="2" customFormat="false" ht="34.5" hidden="false" customHeight="true" outlineLevel="0" collapsed="false">
      <c r="A2" s="4" t="s">
        <v>38</v>
      </c>
      <c r="B2" s="4" t="s">
        <v>39</v>
      </c>
      <c r="C2" s="6" t="s">
        <v>40</v>
      </c>
      <c r="D2" s="6" t="s">
        <v>41</v>
      </c>
      <c r="E2" s="6" t="s">
        <v>42</v>
      </c>
      <c r="F2" s="4" t="s">
        <v>7</v>
      </c>
      <c r="G2" s="4" t="s">
        <v>1</v>
      </c>
      <c r="I2" s="0" t="s">
        <v>43</v>
      </c>
      <c r="J2" s="0" t="s">
        <v>44</v>
      </c>
      <c r="K2" s="0" t="s">
        <v>45</v>
      </c>
      <c r="L2" s="0" t="s">
        <v>46</v>
      </c>
      <c r="M2" s="0" t="s">
        <v>47</v>
      </c>
      <c r="N2" s="0" t="s">
        <v>42</v>
      </c>
      <c r="O2" s="0" t="s">
        <v>48</v>
      </c>
      <c r="P2" s="0" t="s">
        <v>7</v>
      </c>
    </row>
    <row r="3" customFormat="false" ht="17.1" hidden="false" customHeight="true" outlineLevel="0" collapsed="false">
      <c r="A3" s="16" t="n">
        <v>27.5</v>
      </c>
      <c r="B3" s="16" t="n">
        <v>28</v>
      </c>
      <c r="C3" s="7" t="n">
        <v>1.378</v>
      </c>
      <c r="D3" s="7" t="n">
        <v>0.65</v>
      </c>
      <c r="E3" s="7" t="n">
        <v>0.192</v>
      </c>
      <c r="F3" s="7" t="s">
        <v>49</v>
      </c>
      <c r="G3" s="17" t="s">
        <v>50</v>
      </c>
      <c r="I3" s="0" t="n">
        <f aca="false">A3*2.54</f>
        <v>69.85</v>
      </c>
      <c r="J3" s="0" t="n">
        <f aca="false">B3*2.54</f>
        <v>71.12</v>
      </c>
      <c r="K3" s="0" t="n">
        <f aca="false">C3*2.54</f>
        <v>3.50012</v>
      </c>
      <c r="L3" s="0" t="n">
        <f aca="false">D3*2.54</f>
        <v>1.651</v>
      </c>
      <c r="M3" s="0" t="n">
        <f aca="false">K3-L3</f>
        <v>1.84912</v>
      </c>
      <c r="N3" s="0" t="n">
        <f aca="false">E3</f>
        <v>0.192</v>
      </c>
      <c r="O3" s="0" t="n">
        <f aca="false">J3-I3</f>
        <v>1.27000000000001</v>
      </c>
      <c r="P3" s="0" t="str">
        <f aca="false">F3</f>
        <v>6061-T6 Alum</v>
      </c>
    </row>
    <row r="4" customFormat="false" ht="17.1" hidden="false" customHeight="true" outlineLevel="0" collapsed="false">
      <c r="A4" s="16" t="n">
        <v>28</v>
      </c>
      <c r="B4" s="16" t="n">
        <v>31.06</v>
      </c>
      <c r="C4" s="7" t="n">
        <v>0.846</v>
      </c>
      <c r="D4" s="7" t="n">
        <v>0.118</v>
      </c>
      <c r="E4" s="18" t="n">
        <v>0.195</v>
      </c>
      <c r="F4" s="7" t="s">
        <v>49</v>
      </c>
      <c r="G4" s="17" t="s">
        <v>51</v>
      </c>
      <c r="I4" s="0" t="n">
        <f aca="false">A4*2.54</f>
        <v>71.12</v>
      </c>
      <c r="J4" s="0" t="n">
        <f aca="false">B4*2.54</f>
        <v>78.8924</v>
      </c>
      <c r="K4" s="0" t="n">
        <f aca="false">C4*2.54</f>
        <v>2.14884</v>
      </c>
      <c r="L4" s="0" t="n">
        <f aca="false">D4*2.54</f>
        <v>0.29972</v>
      </c>
      <c r="M4" s="0" t="n">
        <f aca="false">K4-L4</f>
        <v>1.84912</v>
      </c>
      <c r="N4" s="0" t="n">
        <f aca="false">E4</f>
        <v>0.195</v>
      </c>
      <c r="O4" s="0" t="n">
        <f aca="false">J4-I4</f>
        <v>7.77239999999999</v>
      </c>
      <c r="P4" s="0" t="str">
        <f aca="false">F4</f>
        <v>6061-T6 Alum</v>
      </c>
    </row>
    <row r="5" customFormat="false" ht="17.1" hidden="false" customHeight="true" outlineLevel="0" collapsed="false">
      <c r="A5" s="16" t="n">
        <v>31.06</v>
      </c>
      <c r="B5" s="16" t="n">
        <v>101.78</v>
      </c>
      <c r="C5" s="16" t="n">
        <v>1</v>
      </c>
      <c r="D5" s="16" t="n">
        <v>0.188</v>
      </c>
      <c r="E5" s="7" t="n">
        <v>3.752</v>
      </c>
      <c r="F5" s="7" t="s">
        <v>49</v>
      </c>
      <c r="G5" s="17" t="s">
        <v>52</v>
      </c>
      <c r="I5" s="0" t="n">
        <f aca="false">A5*2.54</f>
        <v>78.8924</v>
      </c>
      <c r="J5" s="0" t="n">
        <f aca="false">B5*2.54</f>
        <v>258.5212</v>
      </c>
      <c r="K5" s="0" t="n">
        <f aca="false">C5*2.54</f>
        <v>2.54</v>
      </c>
      <c r="L5" s="0" t="n">
        <f aca="false">D5*2.54</f>
        <v>0.47752</v>
      </c>
      <c r="M5" s="0" t="n">
        <f aca="false">K5-L5</f>
        <v>2.06248</v>
      </c>
      <c r="N5" s="0" t="n">
        <f aca="false">E5</f>
        <v>3.752</v>
      </c>
      <c r="O5" s="0" t="n">
        <f aca="false">J5-I5</f>
        <v>179.6288</v>
      </c>
      <c r="P5" s="0" t="str">
        <f aca="false">F5</f>
        <v>6061-T6 Alum</v>
      </c>
    </row>
    <row r="6" customFormat="false" ht="17.1" hidden="false" customHeight="true" outlineLevel="0" collapsed="false">
      <c r="A6" s="16" t="n">
        <v>101.78</v>
      </c>
      <c r="B6" s="16" t="n">
        <v>102.4</v>
      </c>
      <c r="C6" s="7" t="n">
        <v>1.438</v>
      </c>
      <c r="D6" s="16" t="n">
        <v>0.625</v>
      </c>
      <c r="E6" s="7" t="n">
        <v>0.257</v>
      </c>
      <c r="F6" s="7" t="s">
        <v>49</v>
      </c>
      <c r="G6" s="17" t="s">
        <v>53</v>
      </c>
      <c r="I6" s="0" t="n">
        <f aca="false">A6*2.54</f>
        <v>258.5212</v>
      </c>
      <c r="J6" s="0" t="n">
        <f aca="false">B6*2.54</f>
        <v>260.096</v>
      </c>
      <c r="K6" s="0" t="n">
        <f aca="false">C6*2.54</f>
        <v>3.65252</v>
      </c>
      <c r="L6" s="0" t="n">
        <f aca="false">D6*2.54</f>
        <v>1.5875</v>
      </c>
      <c r="M6" s="0" t="n">
        <f aca="false">K6-L6</f>
        <v>2.06502</v>
      </c>
      <c r="N6" s="0" t="n">
        <f aca="false">E6</f>
        <v>0.257</v>
      </c>
      <c r="O6" s="0" t="n">
        <f aca="false">J6-I6</f>
        <v>1.57479999999998</v>
      </c>
      <c r="P6" s="0" t="str">
        <f aca="false">F6</f>
        <v>6061-T6 Alum</v>
      </c>
    </row>
    <row r="7" customFormat="false" ht="17.1" hidden="false" customHeight="true" outlineLevel="0" collapsed="false">
      <c r="A7" s="16" t="n">
        <v>102.4</v>
      </c>
      <c r="B7" s="7" t="n">
        <v>164.35</v>
      </c>
      <c r="C7" s="7" t="n">
        <v>1.438</v>
      </c>
      <c r="D7" s="7" t="n">
        <v>0.204</v>
      </c>
      <c r="E7" s="7" t="n">
        <v>9.9</v>
      </c>
      <c r="F7" s="7" t="s">
        <v>49</v>
      </c>
      <c r="G7" s="17" t="s">
        <v>54</v>
      </c>
      <c r="I7" s="0" t="n">
        <f aca="false">A7*2.54</f>
        <v>260.096</v>
      </c>
      <c r="J7" s="0" t="n">
        <f aca="false">B7*2.54</f>
        <v>417.449</v>
      </c>
      <c r="K7" s="0" t="n">
        <f aca="false">C7*2.54</f>
        <v>3.65252</v>
      </c>
      <c r="L7" s="0" t="n">
        <f aca="false">D7*2.54</f>
        <v>0.51816</v>
      </c>
      <c r="M7" s="0" t="n">
        <f aca="false">K7-L7</f>
        <v>3.13436</v>
      </c>
      <c r="N7" s="0" t="n">
        <f aca="false">E7</f>
        <v>9.9</v>
      </c>
      <c r="O7" s="0" t="n">
        <f aca="false">J7-I7</f>
        <v>157.353</v>
      </c>
      <c r="P7" s="0" t="str">
        <f aca="false">F7</f>
        <v>6061-T6 Alum</v>
      </c>
    </row>
    <row r="8" customFormat="false" ht="17.1" hidden="false" customHeight="true" outlineLevel="0" collapsed="false">
      <c r="A8" s="7" t="n">
        <v>164.35</v>
      </c>
      <c r="B8" s="7" t="n">
        <v>165.03</v>
      </c>
      <c r="C8" s="7" t="n">
        <v>2.782</v>
      </c>
      <c r="D8" s="7" t="n">
        <v>1.547</v>
      </c>
      <c r="E8" s="7" t="n">
        <v>1.226</v>
      </c>
      <c r="F8" s="7" t="s">
        <v>49</v>
      </c>
      <c r="G8" s="17" t="s">
        <v>55</v>
      </c>
      <c r="I8" s="0" t="n">
        <f aca="false">A8*2.54</f>
        <v>417.449</v>
      </c>
      <c r="J8" s="0" t="n">
        <f aca="false">B8*2.54</f>
        <v>419.1762</v>
      </c>
      <c r="K8" s="0" t="n">
        <f aca="false">C8*2.54</f>
        <v>7.06628</v>
      </c>
      <c r="L8" s="0" t="n">
        <f aca="false">D8*2.54</f>
        <v>3.92938</v>
      </c>
      <c r="M8" s="0" t="n">
        <f aca="false">K8-L8</f>
        <v>3.1369</v>
      </c>
      <c r="N8" s="0" t="n">
        <f aca="false">E8</f>
        <v>1.226</v>
      </c>
      <c r="O8" s="0" t="n">
        <f aca="false">J8-I8</f>
        <v>1.72719999999998</v>
      </c>
      <c r="P8" s="0" t="str">
        <f aca="false">F8</f>
        <v>6061-T6 Alum</v>
      </c>
    </row>
    <row r="9" customFormat="false" ht="3.75" hidden="false" customHeight="true" outlineLevel="0" collapsed="false">
      <c r="A9" s="7"/>
      <c r="B9" s="7"/>
      <c r="C9" s="7"/>
      <c r="D9" s="7"/>
      <c r="E9" s="7"/>
      <c r="F9" s="7"/>
      <c r="G9" s="17"/>
      <c r="I9" s="0" t="n">
        <f aca="false">A9*2.54</f>
        <v>0</v>
      </c>
      <c r="J9" s="0" t="n">
        <f aca="false">B9*2.54</f>
        <v>0</v>
      </c>
      <c r="K9" s="0" t="n">
        <f aca="false">C9*2.54</f>
        <v>0</v>
      </c>
      <c r="L9" s="0" t="n">
        <f aca="false">D9*2.54</f>
        <v>0</v>
      </c>
      <c r="M9" s="0" t="n">
        <f aca="false">K9-L9</f>
        <v>0</v>
      </c>
      <c r="N9" s="0" t="n">
        <f aca="false">E9</f>
        <v>0</v>
      </c>
      <c r="O9" s="0" t="n">
        <f aca="false">J9-I9</f>
        <v>0</v>
      </c>
      <c r="P9" s="0" t="n">
        <f aca="false">F9</f>
        <v>0</v>
      </c>
    </row>
    <row r="10" customFormat="false" ht="17.1" hidden="false" customHeight="true" outlineLevel="0" collapsed="false">
      <c r="A10" s="16" t="n">
        <v>165.03</v>
      </c>
      <c r="B10" s="16" t="n">
        <v>166.405</v>
      </c>
      <c r="C10" s="16" t="n">
        <v>2.5</v>
      </c>
      <c r="D10" s="16" t="n">
        <v>0.625</v>
      </c>
      <c r="E10" s="16" t="n">
        <v>1.579</v>
      </c>
      <c r="F10" s="7" t="s">
        <v>49</v>
      </c>
      <c r="G10" s="17" t="s">
        <v>56</v>
      </c>
      <c r="I10" s="0" t="n">
        <f aca="false">A10*2.54</f>
        <v>419.1762</v>
      </c>
      <c r="J10" s="0" t="n">
        <f aca="false">B10*2.54</f>
        <v>422.6687</v>
      </c>
      <c r="K10" s="0" t="n">
        <f aca="false">C10*2.54</f>
        <v>6.35</v>
      </c>
      <c r="L10" s="0" t="n">
        <f aca="false">D10*2.54</f>
        <v>1.5875</v>
      </c>
      <c r="M10" s="0" t="n">
        <f aca="false">K10-L10</f>
        <v>4.7625</v>
      </c>
      <c r="N10" s="0" t="n">
        <f aca="false">E10</f>
        <v>1.579</v>
      </c>
      <c r="O10" s="0" t="n">
        <f aca="false">J10-I10</f>
        <v>3.49250000000001</v>
      </c>
      <c r="P10" s="0" t="str">
        <f aca="false">F10</f>
        <v>6061-T6 Alum</v>
      </c>
    </row>
    <row r="11" customFormat="false" ht="17.1" hidden="false" customHeight="true" outlineLevel="0" collapsed="false">
      <c r="A11" s="16" t="n">
        <v>166.405</v>
      </c>
      <c r="B11" s="16" t="n">
        <v>316.78</v>
      </c>
      <c r="C11" s="16" t="n">
        <v>2.5</v>
      </c>
      <c r="D11" s="16" t="n">
        <v>0.25</v>
      </c>
      <c r="E11" s="16" t="n">
        <v>54.95</v>
      </c>
      <c r="F11" s="7" t="s">
        <v>49</v>
      </c>
      <c r="G11" s="17" t="s">
        <v>57</v>
      </c>
      <c r="I11" s="0" t="n">
        <f aca="false">A11*2.54</f>
        <v>422.6687</v>
      </c>
      <c r="J11" s="0" t="n">
        <f aca="false">B11*2.54</f>
        <v>804.6212</v>
      </c>
      <c r="K11" s="0" t="n">
        <f aca="false">C11*2.54</f>
        <v>6.35</v>
      </c>
      <c r="L11" s="0" t="n">
        <f aca="false">D11*2.54</f>
        <v>0.635</v>
      </c>
      <c r="M11" s="0" t="n">
        <f aca="false">K11-L11</f>
        <v>5.715</v>
      </c>
      <c r="N11" s="0" t="n">
        <f aca="false">E11</f>
        <v>54.95</v>
      </c>
      <c r="O11" s="0" t="n">
        <f aca="false">J11-I11</f>
        <v>381.9525</v>
      </c>
      <c r="P11" s="0" t="str">
        <f aca="false">F11</f>
        <v>6061-T6 Alum</v>
      </c>
    </row>
    <row r="12" customFormat="false" ht="17.1" hidden="false" customHeight="true" outlineLevel="0" collapsed="false">
      <c r="A12" s="16" t="n">
        <v>316.78</v>
      </c>
      <c r="B12" s="16" t="n">
        <v>317.655</v>
      </c>
      <c r="C12" s="16" t="n">
        <v>3.55</v>
      </c>
      <c r="D12" s="16" t="n">
        <v>1</v>
      </c>
      <c r="E12" s="16" t="n">
        <v>1.6</v>
      </c>
      <c r="F12" s="7" t="s">
        <v>49</v>
      </c>
      <c r="G12" s="17" t="s">
        <v>58</v>
      </c>
      <c r="I12" s="0" t="n">
        <f aca="false">A12*2.54</f>
        <v>804.6212</v>
      </c>
      <c r="J12" s="0" t="n">
        <f aca="false">B12*2.54</f>
        <v>806.8437</v>
      </c>
      <c r="K12" s="0" t="n">
        <f aca="false">C12*2.54</f>
        <v>9.017</v>
      </c>
      <c r="L12" s="0" t="n">
        <f aca="false">D12*2.54</f>
        <v>2.54</v>
      </c>
      <c r="M12" s="0" t="n">
        <f aca="false">K12-L12</f>
        <v>6.477</v>
      </c>
      <c r="N12" s="0" t="n">
        <f aca="false">E12</f>
        <v>1.6</v>
      </c>
      <c r="O12" s="0" t="n">
        <f aca="false">J12-I12</f>
        <v>2.22249999999997</v>
      </c>
      <c r="P12" s="0" t="str">
        <f aca="false">F12</f>
        <v>6061-T6 Alum</v>
      </c>
    </row>
    <row r="13" customFormat="false" ht="17.1" hidden="false" customHeight="true" outlineLevel="0" collapsed="false">
      <c r="A13" s="16" t="n">
        <v>317.655</v>
      </c>
      <c r="B13" s="16" t="n">
        <v>342</v>
      </c>
      <c r="C13" s="16" t="n">
        <v>3.5</v>
      </c>
      <c r="D13" s="16" t="n">
        <v>0.25</v>
      </c>
      <c r="E13" s="16" t="n">
        <v>12.93</v>
      </c>
      <c r="F13" s="7" t="s">
        <v>49</v>
      </c>
      <c r="G13" s="17" t="s">
        <v>59</v>
      </c>
      <c r="I13" s="0" t="n">
        <f aca="false">A13*2.54</f>
        <v>806.8437</v>
      </c>
      <c r="J13" s="0" t="n">
        <f aca="false">B13*2.54</f>
        <v>868.68</v>
      </c>
      <c r="K13" s="0" t="n">
        <f aca="false">C13*2.54</f>
        <v>8.89</v>
      </c>
      <c r="L13" s="0" t="n">
        <f aca="false">D13*2.54</f>
        <v>0.635</v>
      </c>
      <c r="M13" s="0" t="n">
        <f aca="false">K13-L13</f>
        <v>8.255</v>
      </c>
      <c r="N13" s="0" t="n">
        <f aca="false">E13</f>
        <v>12.93</v>
      </c>
      <c r="O13" s="0" t="n">
        <f aca="false">J13-I13</f>
        <v>61.8363000000002</v>
      </c>
      <c r="P13" s="0" t="str">
        <f aca="false">F13</f>
        <v>6061-T6 Alum</v>
      </c>
    </row>
    <row r="14" customFormat="false" ht="17.1" hidden="false" customHeight="true" outlineLevel="0" collapsed="false">
      <c r="A14" s="16" t="n">
        <v>342</v>
      </c>
      <c r="B14" s="16" t="n">
        <v>342.9</v>
      </c>
      <c r="C14" s="16" t="n">
        <v>5.375</v>
      </c>
      <c r="D14" s="16" t="n">
        <v>2.125</v>
      </c>
      <c r="E14" s="16" t="n">
        <v>4.46</v>
      </c>
      <c r="F14" s="7" t="s">
        <v>49</v>
      </c>
      <c r="G14" s="17" t="s">
        <v>60</v>
      </c>
      <c r="I14" s="0" t="n">
        <f aca="false">A14*2.54</f>
        <v>868.68</v>
      </c>
      <c r="J14" s="0" t="n">
        <f aca="false">B14*2.54</f>
        <v>870.966</v>
      </c>
      <c r="K14" s="0" t="n">
        <f aca="false">C14*2.54</f>
        <v>13.6525</v>
      </c>
      <c r="L14" s="0" t="n">
        <f aca="false">D14*2.54</f>
        <v>5.3975</v>
      </c>
      <c r="M14" s="0" t="n">
        <f aca="false">K14-L14</f>
        <v>8.255</v>
      </c>
      <c r="N14" s="0" t="n">
        <f aca="false">E14</f>
        <v>4.46</v>
      </c>
      <c r="O14" s="0" t="n">
        <f aca="false">J14-I14</f>
        <v>2.28599999999994</v>
      </c>
      <c r="P14" s="0" t="str">
        <f aca="false">F14</f>
        <v>6061-T6 Alum</v>
      </c>
    </row>
    <row r="15" customFormat="false" ht="3" hidden="false" customHeight="true" outlineLevel="0" collapsed="false">
      <c r="A15" s="8"/>
      <c r="B15" s="16"/>
      <c r="C15" s="19"/>
      <c r="D15" s="7"/>
      <c r="E15" s="7"/>
      <c r="F15" s="7"/>
      <c r="G15" s="17"/>
      <c r="I15" s="0" t="n">
        <f aca="false">A15*2.54</f>
        <v>0</v>
      </c>
      <c r="J15" s="0" t="n">
        <f aca="false">B15*2.54</f>
        <v>0</v>
      </c>
      <c r="K15" s="0" t="n">
        <f aca="false">C15*2.54</f>
        <v>0</v>
      </c>
      <c r="L15" s="0" t="n">
        <f aca="false">D15*2.54</f>
        <v>0</v>
      </c>
      <c r="M15" s="0" t="n">
        <f aca="false">K15-L15</f>
        <v>0</v>
      </c>
      <c r="N15" s="0" t="n">
        <f aca="false">E15</f>
        <v>0</v>
      </c>
      <c r="O15" s="0" t="n">
        <f aca="false">J15-I15</f>
        <v>0</v>
      </c>
      <c r="P15" s="0" t="n">
        <f aca="false">F15</f>
        <v>0</v>
      </c>
    </row>
    <row r="16" customFormat="false" ht="17.1" hidden="false" customHeight="true" outlineLevel="0" collapsed="false">
      <c r="A16" s="7" t="n">
        <v>342.905</v>
      </c>
      <c r="B16" s="7" t="n">
        <v>343.905</v>
      </c>
      <c r="C16" s="7" t="n">
        <v>5.375</v>
      </c>
      <c r="D16" s="7" t="n">
        <v>1.46</v>
      </c>
      <c r="E16" s="7" t="n">
        <v>11.47</v>
      </c>
      <c r="F16" s="7" t="s">
        <v>61</v>
      </c>
      <c r="G16" s="17" t="s">
        <v>62</v>
      </c>
      <c r="I16" s="0" t="n">
        <f aca="false">A16*2.54</f>
        <v>870.9787</v>
      </c>
      <c r="J16" s="0" t="n">
        <f aca="false">B16*2.54</f>
        <v>873.5187</v>
      </c>
      <c r="K16" s="0" t="n">
        <f aca="false">C16*2.54</f>
        <v>13.6525</v>
      </c>
      <c r="L16" s="0" t="n">
        <f aca="false">D16*2.54</f>
        <v>3.7084</v>
      </c>
      <c r="M16" s="0" t="n">
        <f aca="false">K16-L16</f>
        <v>9.9441</v>
      </c>
      <c r="N16" s="0" t="n">
        <f aca="false">E16</f>
        <v>11.47</v>
      </c>
      <c r="O16" s="0" t="n">
        <f aca="false">J16-I16</f>
        <v>2.54000000000008</v>
      </c>
      <c r="P16" s="0" t="str">
        <f aca="false">F16</f>
        <v>347 Stainless Stl</v>
      </c>
    </row>
    <row r="17" customFormat="false" ht="17.1" hidden="false" customHeight="true" outlineLevel="0" collapsed="false">
      <c r="A17" s="7" t="n">
        <v>343.905</v>
      </c>
      <c r="B17" s="7" t="n">
        <v>348.985</v>
      </c>
      <c r="C17" s="7" t="n">
        <v>4</v>
      </c>
      <c r="D17" s="7" t="n">
        <v>0.085</v>
      </c>
      <c r="E17" s="7" t="n">
        <v>3.05</v>
      </c>
      <c r="F17" s="7" t="s">
        <v>61</v>
      </c>
      <c r="G17" s="17" t="s">
        <v>63</v>
      </c>
      <c r="I17" s="0" t="n">
        <f aca="false">A17*2.54</f>
        <v>873.5187</v>
      </c>
      <c r="J17" s="0" t="n">
        <f aca="false">B17*2.54</f>
        <v>886.4219</v>
      </c>
      <c r="K17" s="0" t="n">
        <f aca="false">C17*2.54</f>
        <v>10.16</v>
      </c>
      <c r="L17" s="0" t="n">
        <f aca="false">D17*2.54</f>
        <v>0.2159</v>
      </c>
      <c r="M17" s="0" t="n">
        <f aca="false">K17-L17</f>
        <v>9.9441</v>
      </c>
      <c r="N17" s="0" t="n">
        <f aca="false">E17</f>
        <v>3.05</v>
      </c>
      <c r="O17" s="0" t="n">
        <f aca="false">J17-I17</f>
        <v>12.9032000000001</v>
      </c>
      <c r="P17" s="0" t="str">
        <f aca="false">F17</f>
        <v>347 Stainless Stl</v>
      </c>
    </row>
    <row r="18" customFormat="false" ht="17.1" hidden="false" customHeight="true" outlineLevel="0" collapsed="false">
      <c r="A18" s="7" t="n">
        <v>348.985</v>
      </c>
      <c r="B18" s="7" t="n">
        <v>349.985</v>
      </c>
      <c r="C18" s="7" t="n">
        <v>5.375</v>
      </c>
      <c r="D18" s="7" t="n">
        <v>1.46</v>
      </c>
      <c r="E18" s="7" t="n">
        <v>11.47</v>
      </c>
      <c r="F18" s="7" t="s">
        <v>61</v>
      </c>
      <c r="G18" s="17" t="s">
        <v>62</v>
      </c>
      <c r="I18" s="0" t="n">
        <f aca="false">A18*2.54</f>
        <v>886.4219</v>
      </c>
      <c r="J18" s="0" t="n">
        <f aca="false">B18*2.54</f>
        <v>888.9619</v>
      </c>
      <c r="K18" s="0" t="n">
        <f aca="false">C18*2.54</f>
        <v>13.6525</v>
      </c>
      <c r="L18" s="0" t="n">
        <f aca="false">D18*2.54</f>
        <v>3.7084</v>
      </c>
      <c r="M18" s="0" t="n">
        <f aca="false">K18-L18</f>
        <v>9.9441</v>
      </c>
      <c r="N18" s="0" t="n">
        <f aca="false">E18</f>
        <v>11.47</v>
      </c>
      <c r="O18" s="0" t="n">
        <f aca="false">J18-I18</f>
        <v>2.53999999999996</v>
      </c>
      <c r="P18" s="0" t="str">
        <f aca="false">F18</f>
        <v>347 Stainless Stl</v>
      </c>
    </row>
    <row r="19" customFormat="false" ht="3.75" hidden="false" customHeight="true" outlineLevel="0" collapsed="false">
      <c r="A19" s="8"/>
      <c r="B19" s="7"/>
      <c r="C19" s="20"/>
      <c r="D19" s="7"/>
      <c r="E19" s="7"/>
      <c r="F19" s="7"/>
      <c r="G19" s="17"/>
      <c r="I19" s="0" t="n">
        <f aca="false">A19*2.54</f>
        <v>0</v>
      </c>
      <c r="J19" s="0" t="n">
        <f aca="false">B19*2.54</f>
        <v>0</v>
      </c>
      <c r="K19" s="0" t="n">
        <f aca="false">C19*2.54</f>
        <v>0</v>
      </c>
      <c r="L19" s="0" t="n">
        <f aca="false">D19*2.54</f>
        <v>0</v>
      </c>
      <c r="M19" s="0" t="n">
        <f aca="false">K19-L19</f>
        <v>0</v>
      </c>
      <c r="N19" s="0" t="n">
        <f aca="false">E19</f>
        <v>0</v>
      </c>
      <c r="O19" s="0" t="n">
        <f aca="false">J19-I19</f>
        <v>0</v>
      </c>
      <c r="P19" s="0" t="n">
        <f aca="false">F19</f>
        <v>0</v>
      </c>
    </row>
    <row r="20" customFormat="false" ht="17.1" hidden="false" customHeight="true" outlineLevel="0" collapsed="false">
      <c r="A20" s="7" t="n">
        <v>349.985</v>
      </c>
      <c r="B20" s="16" t="n">
        <v>351.11</v>
      </c>
      <c r="C20" s="7" t="n">
        <v>5.375</v>
      </c>
      <c r="D20" s="7" t="n">
        <v>1.125</v>
      </c>
      <c r="E20" s="7" t="n">
        <v>3.497</v>
      </c>
      <c r="F20" s="7" t="s">
        <v>49</v>
      </c>
      <c r="G20" s="17" t="s">
        <v>64</v>
      </c>
      <c r="I20" s="0" t="n">
        <f aca="false">A20*2.54</f>
        <v>888.9619</v>
      </c>
      <c r="J20" s="0" t="n">
        <f aca="false">B20*2.54</f>
        <v>891.8194</v>
      </c>
      <c r="K20" s="0" t="n">
        <f aca="false">C20*2.54</f>
        <v>13.6525</v>
      </c>
      <c r="L20" s="0" t="n">
        <f aca="false">D20*2.54</f>
        <v>2.8575</v>
      </c>
      <c r="M20" s="0" t="n">
        <f aca="false">K20-L20</f>
        <v>10.795</v>
      </c>
      <c r="N20" s="0" t="n">
        <f aca="false">E20</f>
        <v>3.497</v>
      </c>
      <c r="O20" s="0" t="n">
        <f aca="false">J20-I20</f>
        <v>2.85750000000007</v>
      </c>
      <c r="P20" s="0" t="str">
        <f aca="false">F20</f>
        <v>6061-T6 Alum</v>
      </c>
    </row>
    <row r="21" customFormat="false" ht="17.1" hidden="false" customHeight="true" outlineLevel="0" collapsed="false">
      <c r="A21" s="16" t="n">
        <v>351.11</v>
      </c>
      <c r="B21" s="7" t="n">
        <v>428.11</v>
      </c>
      <c r="C21" s="7" t="n">
        <v>5.375</v>
      </c>
      <c r="D21" s="7" t="n">
        <v>0.375</v>
      </c>
      <c r="E21" s="7" t="n">
        <v>90.465</v>
      </c>
      <c r="F21" s="7" t="s">
        <v>49</v>
      </c>
      <c r="G21" s="17" t="s">
        <v>65</v>
      </c>
      <c r="I21" s="0" t="n">
        <f aca="false">A21*2.54</f>
        <v>891.8194</v>
      </c>
      <c r="J21" s="0" t="n">
        <f aca="false">B21*2.54</f>
        <v>1087.3994</v>
      </c>
      <c r="K21" s="0" t="n">
        <f aca="false">C21*2.54</f>
        <v>13.6525</v>
      </c>
      <c r="L21" s="0" t="n">
        <f aca="false">D21*2.54</f>
        <v>0.9525</v>
      </c>
      <c r="M21" s="0" t="n">
        <f aca="false">K21-L21</f>
        <v>12.7</v>
      </c>
      <c r="N21" s="0" t="n">
        <f aca="false">E21</f>
        <v>90.465</v>
      </c>
      <c r="O21" s="0" t="n">
        <f aca="false">J21-I21</f>
        <v>195.58</v>
      </c>
      <c r="P21" s="0" t="str">
        <f aca="false">F21</f>
        <v>6061-T6 Alum</v>
      </c>
    </row>
    <row r="22" customFormat="false" ht="17.1" hidden="false" customHeight="true" outlineLevel="0" collapsed="false">
      <c r="A22" s="7" t="n">
        <v>428.11</v>
      </c>
      <c r="B22" s="7" t="n">
        <v>429.235</v>
      </c>
      <c r="C22" s="7" t="n">
        <v>9</v>
      </c>
      <c r="D22" s="7" t="n">
        <v>4</v>
      </c>
      <c r="E22" s="7" t="n">
        <v>17.164</v>
      </c>
      <c r="F22" s="7" t="s">
        <v>49</v>
      </c>
      <c r="G22" s="17" t="s">
        <v>66</v>
      </c>
      <c r="I22" s="0" t="n">
        <f aca="false">A22*2.54</f>
        <v>1087.3994</v>
      </c>
      <c r="J22" s="0" t="n">
        <f aca="false">B22*2.54</f>
        <v>1090.2569</v>
      </c>
      <c r="K22" s="0" t="n">
        <f aca="false">C22*2.54</f>
        <v>22.86</v>
      </c>
      <c r="L22" s="0" t="n">
        <f aca="false">D22*2.54</f>
        <v>10.16</v>
      </c>
      <c r="M22" s="0" t="n">
        <f aca="false">K22-L22</f>
        <v>12.7</v>
      </c>
      <c r="N22" s="0" t="n">
        <f aca="false">E22</f>
        <v>17.164</v>
      </c>
      <c r="O22" s="0" t="n">
        <f aca="false">J22-I22</f>
        <v>2.85750000000007</v>
      </c>
      <c r="P22" s="0" t="str">
        <f aca="false">F22</f>
        <v>6061-T6 Alum</v>
      </c>
    </row>
    <row r="23" customFormat="false" ht="13.8" hidden="false" customHeight="false" outlineLevel="0" collapsed="false">
      <c r="A23" s="7" t="n">
        <v>429.235</v>
      </c>
      <c r="B23" s="7" t="n">
        <v>430.735</v>
      </c>
      <c r="C23" s="7" t="n">
        <v>11.75</v>
      </c>
      <c r="D23" s="7" t="n">
        <v>5.75</v>
      </c>
      <c r="E23" s="7" t="n">
        <v>44.462</v>
      </c>
      <c r="F23" s="7" t="s">
        <v>49</v>
      </c>
      <c r="G23" s="17" t="s">
        <v>67</v>
      </c>
      <c r="I23" s="0" t="n">
        <f aca="false">A23*2.54</f>
        <v>1090.2569</v>
      </c>
      <c r="J23" s="0" t="n">
        <f aca="false">B23*2.54</f>
        <v>1094.0669</v>
      </c>
      <c r="K23" s="0" t="n">
        <f aca="false">C23*2.54</f>
        <v>29.845</v>
      </c>
      <c r="L23" s="0" t="n">
        <f aca="false">D23*2.54</f>
        <v>14.605</v>
      </c>
      <c r="M23" s="0" t="n">
        <f aca="false">K23-L23</f>
        <v>15.24</v>
      </c>
      <c r="N23" s="0" t="n">
        <f aca="false">E23</f>
        <v>44.462</v>
      </c>
      <c r="O23" s="0" t="n">
        <f aca="false">J23-I23</f>
        <v>3.80999999999995</v>
      </c>
      <c r="P23" s="0" t="str">
        <f aca="false">F23</f>
        <v>6061-T6 Alum</v>
      </c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0"/>
      <c r="I24" s="0" t="n">
        <f aca="false">A24*2.54</f>
        <v>0</v>
      </c>
      <c r="J24" s="0" t="n">
        <f aca="false">B24*2.54</f>
        <v>0</v>
      </c>
      <c r="K24" s="0" t="n">
        <f aca="false">C24*2.54</f>
        <v>0</v>
      </c>
      <c r="L24" s="0" t="n">
        <f aca="false">D24*2.54</f>
        <v>0</v>
      </c>
      <c r="M24" s="0" t="n">
        <f aca="false">K24-L24</f>
        <v>0</v>
      </c>
      <c r="N24" s="0" t="n">
        <f aca="false">E24</f>
        <v>0</v>
      </c>
      <c r="O24" s="0" t="n">
        <f aca="false">J24-I24</f>
        <v>0</v>
      </c>
      <c r="P24" s="0" t="n">
        <f aca="false">F24</f>
        <v>0</v>
      </c>
    </row>
    <row r="25" customFormat="false" ht="13.8" hidden="false" customHeight="false" outlineLevel="0" collapsed="false">
      <c r="A25" s="13"/>
      <c r="B25" s="13"/>
      <c r="C25" s="13"/>
      <c r="D25" s="13"/>
      <c r="E25" s="13"/>
      <c r="F25" s="13"/>
      <c r="G25" s="0"/>
      <c r="I25" s="0" t="n">
        <f aca="false">A25*2.54</f>
        <v>0</v>
      </c>
      <c r="J25" s="0" t="n">
        <f aca="false">B25*2.54</f>
        <v>0</v>
      </c>
      <c r="K25" s="0" t="n">
        <f aca="false">C25*2.54</f>
        <v>0</v>
      </c>
      <c r="L25" s="0" t="n">
        <f aca="false">D25*2.54</f>
        <v>0</v>
      </c>
      <c r="M25" s="0" t="n">
        <f aca="false">K25-L25</f>
        <v>0</v>
      </c>
      <c r="N25" s="0" t="n">
        <f aca="false">E25</f>
        <v>0</v>
      </c>
      <c r="O25" s="0" t="n">
        <f aca="false">J25-I25</f>
        <v>0</v>
      </c>
      <c r="P25" s="0" t="n">
        <f aca="false">F25</f>
        <v>0</v>
      </c>
    </row>
    <row r="26" customFormat="false" ht="13.8" hidden="false" customHeight="false" outlineLevel="0" collapsed="false">
      <c r="A26" s="13"/>
      <c r="B26" s="13"/>
      <c r="C26" s="13"/>
      <c r="D26" s="13"/>
      <c r="E26" s="13"/>
      <c r="F26" s="13"/>
      <c r="G26" s="0"/>
      <c r="I26" s="0" t="n">
        <f aca="false">A26*2.54</f>
        <v>0</v>
      </c>
      <c r="J26" s="0" t="n">
        <f aca="false">B26*2.54</f>
        <v>0</v>
      </c>
      <c r="K26" s="0" t="n">
        <f aca="false">C26*2.54</f>
        <v>0</v>
      </c>
      <c r="L26" s="0" t="n">
        <f aca="false">D26*2.54</f>
        <v>0</v>
      </c>
      <c r="M26" s="0" t="n">
        <f aca="false">K26-L26</f>
        <v>0</v>
      </c>
      <c r="N26" s="0" t="n">
        <f aca="false">E26</f>
        <v>0</v>
      </c>
      <c r="O26" s="0" t="n">
        <f aca="false">J26-I26</f>
        <v>0</v>
      </c>
      <c r="P26" s="0" t="n">
        <f aca="false">F26</f>
        <v>0</v>
      </c>
    </row>
    <row r="27" customFormat="false" ht="13.8" hidden="false" customHeight="false" outlineLevel="0" collapsed="false">
      <c r="A27" s="13"/>
      <c r="B27" s="13"/>
      <c r="C27" s="13"/>
      <c r="D27" s="13"/>
      <c r="E27" s="13"/>
      <c r="F27" s="13"/>
      <c r="G27" s="0"/>
      <c r="I27" s="0" t="n">
        <f aca="false">A27*2.54</f>
        <v>0</v>
      </c>
      <c r="J27" s="0" t="n">
        <f aca="false">B27*2.54</f>
        <v>0</v>
      </c>
      <c r="K27" s="0" t="n">
        <f aca="false">C27*2.54</f>
        <v>0</v>
      </c>
      <c r="L27" s="0" t="n">
        <f aca="false">D27*2.54</f>
        <v>0</v>
      </c>
      <c r="M27" s="0" t="n">
        <f aca="false">K27-L27</f>
        <v>0</v>
      </c>
      <c r="N27" s="0" t="n">
        <f aca="false">E27</f>
        <v>0</v>
      </c>
      <c r="O27" s="0" t="n">
        <f aca="false">J27-I27</f>
        <v>0</v>
      </c>
      <c r="P27" s="0" t="n">
        <f aca="false">F27</f>
        <v>0</v>
      </c>
    </row>
    <row r="28" customFormat="false" ht="13.8" hidden="false" customHeight="false" outlineLevel="0" collapsed="false">
      <c r="A28" s="13"/>
      <c r="B28" s="13"/>
      <c r="C28" s="13"/>
      <c r="D28" s="13"/>
      <c r="E28" s="13"/>
      <c r="F28" s="13"/>
      <c r="G28" s="0"/>
      <c r="I28" s="0" t="n">
        <f aca="false">A28*2.54</f>
        <v>0</v>
      </c>
      <c r="J28" s="0" t="n">
        <f aca="false">B28*2.54</f>
        <v>0</v>
      </c>
      <c r="K28" s="0" t="n">
        <f aca="false">C28*2.54</f>
        <v>0</v>
      </c>
      <c r="L28" s="0" t="n">
        <f aca="false">D28*2.54</f>
        <v>0</v>
      </c>
      <c r="M28" s="0" t="n">
        <f aca="false">K28-L28</f>
        <v>0</v>
      </c>
      <c r="N28" s="0" t="n">
        <f aca="false">E28</f>
        <v>0</v>
      </c>
      <c r="O28" s="0" t="n">
        <f aca="false">J28-I28</f>
        <v>0</v>
      </c>
      <c r="P28" s="0" t="n">
        <f aca="false">F28</f>
        <v>0</v>
      </c>
    </row>
    <row r="29" customFormat="false" ht="13.8" hidden="false" customHeight="false" outlineLevel="0" collapsed="false">
      <c r="A29" s="13"/>
      <c r="B29" s="13"/>
      <c r="C29" s="13"/>
      <c r="D29" s="13"/>
      <c r="E29" s="13"/>
      <c r="F29" s="13"/>
      <c r="G29" s="0"/>
      <c r="I29" s="0" t="n">
        <f aca="false">A29*2.54</f>
        <v>0</v>
      </c>
      <c r="J29" s="0" t="n">
        <f aca="false">B29*2.54</f>
        <v>0</v>
      </c>
      <c r="K29" s="0" t="n">
        <f aca="false">C29*2.54</f>
        <v>0</v>
      </c>
      <c r="L29" s="0" t="n">
        <f aca="false">D29*2.54</f>
        <v>0</v>
      </c>
      <c r="M29" s="0" t="n">
        <f aca="false">K29-L29</f>
        <v>0</v>
      </c>
      <c r="N29" s="0" t="n">
        <f aca="false">E29</f>
        <v>0</v>
      </c>
      <c r="O29" s="0" t="n">
        <f aca="false">J29-I29</f>
        <v>0</v>
      </c>
      <c r="P29" s="0" t="n">
        <f aca="false">F29</f>
        <v>0</v>
      </c>
    </row>
    <row r="30" customFormat="false" ht="13.8" hidden="false" customHeight="false" outlineLevel="0" collapsed="false">
      <c r="A30" s="13"/>
      <c r="B30" s="13"/>
      <c r="C30" s="13"/>
      <c r="D30" s="13"/>
      <c r="E30" s="13"/>
      <c r="F30" s="13"/>
      <c r="G30" s="0"/>
      <c r="I30" s="0" t="n">
        <f aca="false">A30*2.54</f>
        <v>0</v>
      </c>
      <c r="J30" s="0" t="n">
        <f aca="false">B30*2.54</f>
        <v>0</v>
      </c>
      <c r="K30" s="0" t="n">
        <f aca="false">C30*2.54</f>
        <v>0</v>
      </c>
      <c r="L30" s="0" t="n">
        <f aca="false">D30*2.54</f>
        <v>0</v>
      </c>
      <c r="M30" s="0" t="n">
        <f aca="false">K30-L30</f>
        <v>0</v>
      </c>
      <c r="N30" s="0" t="n">
        <f aca="false">E30</f>
        <v>0</v>
      </c>
      <c r="O30" s="0" t="n">
        <f aca="false">J30-I30</f>
        <v>0</v>
      </c>
      <c r="P30" s="0" t="n">
        <f aca="false">F30</f>
        <v>0</v>
      </c>
    </row>
    <row r="31" customFormat="false" ht="13.8" hidden="false" customHeight="false" outlineLevel="0" collapsed="false">
      <c r="A31" s="13"/>
      <c r="B31" s="13"/>
      <c r="C31" s="13"/>
      <c r="D31" s="13"/>
      <c r="E31" s="13"/>
      <c r="F31" s="13"/>
      <c r="G31" s="0"/>
      <c r="I31" s="0" t="n">
        <f aca="false">A31*2.54</f>
        <v>0</v>
      </c>
      <c r="J31" s="0" t="n">
        <f aca="false">B31*2.54</f>
        <v>0</v>
      </c>
      <c r="K31" s="0" t="n">
        <f aca="false">C31*2.54</f>
        <v>0</v>
      </c>
      <c r="L31" s="0" t="n">
        <f aca="false">D31*2.54</f>
        <v>0</v>
      </c>
      <c r="M31" s="0" t="n">
        <f aca="false">K31-L31</f>
        <v>0</v>
      </c>
      <c r="N31" s="0" t="n">
        <f aca="false">E31</f>
        <v>0</v>
      </c>
      <c r="O31" s="0" t="n">
        <f aca="false">J31-I31</f>
        <v>0</v>
      </c>
      <c r="P31" s="0" t="n">
        <f aca="false">F31</f>
        <v>0</v>
      </c>
    </row>
    <row r="32" customFormat="false" ht="13.8" hidden="false" customHeight="false" outlineLevel="0" collapsed="false">
      <c r="A32" s="13"/>
      <c r="B32" s="13"/>
      <c r="C32" s="13"/>
      <c r="D32" s="13"/>
      <c r="E32" s="13"/>
      <c r="F32" s="13"/>
      <c r="G32" s="0"/>
      <c r="I32" s="0" t="n">
        <f aca="false">A32*2.54</f>
        <v>0</v>
      </c>
      <c r="J32" s="0" t="n">
        <f aca="false">B32*2.54</f>
        <v>0</v>
      </c>
      <c r="K32" s="0" t="n">
        <f aca="false">C32*2.54</f>
        <v>0</v>
      </c>
      <c r="L32" s="0" t="n">
        <f aca="false">D32*2.54</f>
        <v>0</v>
      </c>
      <c r="M32" s="0" t="n">
        <f aca="false">K32-L32</f>
        <v>0</v>
      </c>
      <c r="N32" s="0" t="n">
        <f aca="false">E32</f>
        <v>0</v>
      </c>
      <c r="O32" s="0" t="n">
        <f aca="false">J32-I32</f>
        <v>0</v>
      </c>
      <c r="P32" s="0" t="n">
        <f aca="false">F32</f>
        <v>0</v>
      </c>
    </row>
    <row r="33" customFormat="false" ht="13.8" hidden="false" customHeight="false" outlineLevel="0" collapsed="false">
      <c r="A33" s="13"/>
      <c r="B33" s="13"/>
      <c r="C33" s="13"/>
      <c r="D33" s="13"/>
      <c r="E33" s="13"/>
      <c r="F33" s="13"/>
      <c r="G33" s="0"/>
      <c r="I33" s="0" t="n">
        <f aca="false">A33*2.54</f>
        <v>0</v>
      </c>
      <c r="J33" s="0" t="n">
        <f aca="false">B33*2.54</f>
        <v>0</v>
      </c>
      <c r="K33" s="0" t="n">
        <f aca="false">C33*2.54</f>
        <v>0</v>
      </c>
      <c r="L33" s="0" t="n">
        <f aca="false">D33*2.54</f>
        <v>0</v>
      </c>
      <c r="M33" s="0" t="n">
        <f aca="false">K33-L33</f>
        <v>0</v>
      </c>
      <c r="N33" s="0" t="n">
        <f aca="false">E33</f>
        <v>0</v>
      </c>
      <c r="O33" s="0" t="n">
        <f aca="false">J33-I33</f>
        <v>0</v>
      </c>
      <c r="P33" s="0" t="n">
        <f aca="false">F33</f>
        <v>0</v>
      </c>
    </row>
    <row r="34" customFormat="false" ht="13.8" hidden="false" customHeight="false" outlineLevel="0" collapsed="false">
      <c r="A34" s="13"/>
      <c r="B34" s="13"/>
      <c r="C34" s="13"/>
      <c r="D34" s="13"/>
      <c r="E34" s="13"/>
      <c r="F34" s="13"/>
      <c r="G34" s="0"/>
      <c r="I34" s="0" t="n">
        <f aca="false">A34*2.54</f>
        <v>0</v>
      </c>
      <c r="J34" s="0" t="n">
        <f aca="false">B34*2.54</f>
        <v>0</v>
      </c>
      <c r="K34" s="0" t="n">
        <f aca="false">C34*2.54</f>
        <v>0</v>
      </c>
      <c r="L34" s="0" t="n">
        <f aca="false">D34*2.54</f>
        <v>0</v>
      </c>
      <c r="M34" s="0" t="n">
        <f aca="false">K34-L34</f>
        <v>0</v>
      </c>
      <c r="N34" s="0" t="n">
        <f aca="false">E34</f>
        <v>0</v>
      </c>
      <c r="O34" s="0" t="n">
        <f aca="false">J34-I34</f>
        <v>0</v>
      </c>
      <c r="P34" s="0" t="n">
        <f aca="false">F34</f>
        <v>0</v>
      </c>
    </row>
    <row r="35" customFormat="false" ht="13.8" hidden="false" customHeight="false" outlineLevel="0" collapsed="false">
      <c r="A35" s="13"/>
      <c r="B35" s="13"/>
      <c r="C35" s="13"/>
      <c r="D35" s="13"/>
      <c r="E35" s="13"/>
      <c r="F35" s="13"/>
      <c r="G35" s="0"/>
      <c r="I35" s="0" t="n">
        <f aca="false">A35*2.54</f>
        <v>0</v>
      </c>
      <c r="J35" s="0" t="n">
        <f aca="false">B35*2.54</f>
        <v>0</v>
      </c>
      <c r="K35" s="0" t="n">
        <f aca="false">C35*2.54</f>
        <v>0</v>
      </c>
      <c r="L35" s="0" t="n">
        <f aca="false">D35*2.54</f>
        <v>0</v>
      </c>
      <c r="M35" s="0" t="n">
        <f aca="false">K35-L35</f>
        <v>0</v>
      </c>
      <c r="N35" s="0" t="n">
        <f aca="false">E35</f>
        <v>0</v>
      </c>
      <c r="O35" s="0" t="n">
        <f aca="false">J35-I35</f>
        <v>0</v>
      </c>
      <c r="P35" s="0" t="n">
        <f aca="false">F35</f>
        <v>0</v>
      </c>
    </row>
    <row r="36" customFormat="false" ht="13.8" hidden="false" customHeight="false" outlineLevel="0" collapsed="false">
      <c r="A36" s="13"/>
      <c r="B36" s="13"/>
      <c r="C36" s="13"/>
      <c r="D36" s="13"/>
      <c r="E36" s="13"/>
      <c r="F36" s="13"/>
      <c r="G36" s="0"/>
      <c r="I36" s="0" t="n">
        <f aca="false">A36*2.54</f>
        <v>0</v>
      </c>
      <c r="J36" s="0" t="n">
        <f aca="false">B36*2.54</f>
        <v>0</v>
      </c>
      <c r="K36" s="0" t="n">
        <f aca="false">C36*2.54</f>
        <v>0</v>
      </c>
      <c r="L36" s="0" t="n">
        <f aca="false">D36*2.54</f>
        <v>0</v>
      </c>
      <c r="M36" s="0" t="n">
        <f aca="false">K36-L36</f>
        <v>0</v>
      </c>
      <c r="N36" s="0" t="n">
        <f aca="false">E36</f>
        <v>0</v>
      </c>
      <c r="O36" s="0" t="n">
        <f aca="false">J36-I36</f>
        <v>0</v>
      </c>
      <c r="P36" s="0" t="n">
        <f aca="false">F36</f>
        <v>0</v>
      </c>
    </row>
    <row r="37" customFormat="false" ht="13.8" hidden="false" customHeight="false" outlineLevel="0" collapsed="false">
      <c r="A37" s="13"/>
      <c r="B37" s="13"/>
      <c r="C37" s="13"/>
      <c r="D37" s="13"/>
      <c r="E37" s="13"/>
      <c r="F37" s="13"/>
      <c r="G37" s="0"/>
      <c r="I37" s="0" t="n">
        <f aca="false">A37*2.54</f>
        <v>0</v>
      </c>
      <c r="J37" s="0" t="n">
        <f aca="false">B37*2.54</f>
        <v>0</v>
      </c>
      <c r="K37" s="0" t="n">
        <f aca="false">C37*2.54</f>
        <v>0</v>
      </c>
      <c r="L37" s="0" t="n">
        <f aca="false">D37*2.54</f>
        <v>0</v>
      </c>
      <c r="M37" s="0" t="n">
        <f aca="false">K37-L37</f>
        <v>0</v>
      </c>
      <c r="N37" s="0" t="n">
        <f aca="false">E37</f>
        <v>0</v>
      </c>
      <c r="O37" s="0" t="n">
        <f aca="false">J37-I37</f>
        <v>0</v>
      </c>
      <c r="P37" s="0" t="n">
        <f aca="false">F37</f>
        <v>0</v>
      </c>
    </row>
    <row r="38" customFormat="false" ht="13.8" hidden="false" customHeight="false" outlineLevel="0" collapsed="false">
      <c r="A38" s="13"/>
      <c r="B38" s="13"/>
      <c r="C38" s="13"/>
      <c r="D38" s="13"/>
      <c r="E38" s="13"/>
      <c r="F38" s="13"/>
      <c r="G38" s="0"/>
      <c r="I38" s="0" t="n">
        <f aca="false">A38*2.54</f>
        <v>0</v>
      </c>
      <c r="J38" s="0" t="n">
        <f aca="false">B38*2.54</f>
        <v>0</v>
      </c>
      <c r="K38" s="0" t="n">
        <f aca="false">C38*2.54</f>
        <v>0</v>
      </c>
      <c r="L38" s="0" t="n">
        <f aca="false">D38*2.54</f>
        <v>0</v>
      </c>
      <c r="M38" s="0" t="n">
        <f aca="false">K38-L38</f>
        <v>0</v>
      </c>
      <c r="N38" s="0" t="n">
        <f aca="false">E38</f>
        <v>0</v>
      </c>
      <c r="O38" s="0" t="n">
        <f aca="false">J38-I38</f>
        <v>0</v>
      </c>
      <c r="P38" s="0" t="n">
        <f aca="false">F38</f>
        <v>0</v>
      </c>
    </row>
    <row r="39" customFormat="false" ht="13.8" hidden="false" customHeight="false" outlineLevel="0" collapsed="false">
      <c r="A39" s="13"/>
      <c r="B39" s="13"/>
      <c r="C39" s="13"/>
      <c r="D39" s="13"/>
      <c r="E39" s="13"/>
      <c r="F39" s="13"/>
      <c r="G39" s="0"/>
      <c r="I39" s="0" t="n">
        <f aca="false">A39*2.54</f>
        <v>0</v>
      </c>
      <c r="J39" s="0" t="n">
        <f aca="false">B39*2.54</f>
        <v>0</v>
      </c>
      <c r="K39" s="0" t="n">
        <f aca="false">C39*2.54</f>
        <v>0</v>
      </c>
      <c r="L39" s="0" t="n">
        <f aca="false">D39*2.54</f>
        <v>0</v>
      </c>
      <c r="M39" s="0" t="n">
        <f aca="false">K39-L39</f>
        <v>0</v>
      </c>
      <c r="N39" s="0" t="n">
        <f aca="false">E39</f>
        <v>0</v>
      </c>
      <c r="O39" s="0" t="n">
        <f aca="false">J39-I39</f>
        <v>0</v>
      </c>
      <c r="P39" s="0" t="n">
        <f aca="false">F39</f>
        <v>0</v>
      </c>
    </row>
    <row r="40" customFormat="false" ht="13.8" hidden="false" customHeight="false" outlineLevel="0" collapsed="false">
      <c r="A40" s="13"/>
      <c r="B40" s="13"/>
      <c r="C40" s="13"/>
      <c r="D40" s="13"/>
      <c r="E40" s="13"/>
      <c r="F40" s="13"/>
      <c r="G40" s="0"/>
      <c r="I40" s="0" t="n">
        <f aca="false">A40*2.54</f>
        <v>0</v>
      </c>
      <c r="J40" s="0" t="n">
        <f aca="false">B40*2.54</f>
        <v>0</v>
      </c>
      <c r="K40" s="0" t="n">
        <f aca="false">C40*2.54</f>
        <v>0</v>
      </c>
      <c r="L40" s="0" t="n">
        <f aca="false">D40*2.54</f>
        <v>0</v>
      </c>
      <c r="M40" s="0" t="n">
        <f aca="false">K40-L40</f>
        <v>0</v>
      </c>
      <c r="N40" s="0" t="n">
        <f aca="false">E40</f>
        <v>0</v>
      </c>
      <c r="O40" s="0" t="n">
        <f aca="false">J40-I40</f>
        <v>0</v>
      </c>
      <c r="P40" s="0" t="n">
        <f aca="false">F40</f>
        <v>0</v>
      </c>
    </row>
    <row r="41" customFormat="false" ht="13.8" hidden="false" customHeight="false" outlineLevel="0" collapsed="false">
      <c r="A41" s="13"/>
      <c r="B41" s="13"/>
      <c r="C41" s="13"/>
      <c r="D41" s="13"/>
      <c r="E41" s="13"/>
      <c r="F41" s="13"/>
      <c r="G41" s="0"/>
      <c r="I41" s="0" t="n">
        <f aca="false">A41*2.54</f>
        <v>0</v>
      </c>
      <c r="J41" s="0" t="n">
        <f aca="false">B41*2.54</f>
        <v>0</v>
      </c>
      <c r="K41" s="0" t="n">
        <f aca="false">C41*2.54</f>
        <v>0</v>
      </c>
      <c r="L41" s="0" t="n">
        <f aca="false">D41*2.54</f>
        <v>0</v>
      </c>
      <c r="M41" s="0" t="n">
        <f aca="false">K41-L41</f>
        <v>0</v>
      </c>
      <c r="N41" s="0" t="n">
        <f aca="false">E41</f>
        <v>0</v>
      </c>
      <c r="O41" s="0" t="n">
        <f aca="false">J41-I41</f>
        <v>0</v>
      </c>
      <c r="P41" s="0" t="n">
        <f aca="false">F41</f>
        <v>0</v>
      </c>
    </row>
    <row r="42" customFormat="false" ht="19.7" hidden="false" customHeight="false" outlineLevel="0" collapsed="false">
      <c r="A42" s="15" t="s">
        <v>68</v>
      </c>
      <c r="B42" s="15"/>
      <c r="C42" s="15"/>
      <c r="D42" s="15"/>
      <c r="E42" s="15"/>
      <c r="F42" s="15"/>
      <c r="G42" s="15"/>
      <c r="H42" s="3"/>
      <c r="I42" s="0" t="e">
        <f aca="false">A42*2.54</f>
        <v>#VALUE!</v>
      </c>
      <c r="J42" s="0" t="n">
        <f aca="false">B42*2.54</f>
        <v>0</v>
      </c>
      <c r="K42" s="0" t="n">
        <f aca="false">C42*2.54</f>
        <v>0</v>
      </c>
      <c r="L42" s="0" t="n">
        <f aca="false">D42*2.54</f>
        <v>0</v>
      </c>
      <c r="M42" s="0" t="n">
        <f aca="false">K42-L42</f>
        <v>0</v>
      </c>
      <c r="N42" s="0" t="n">
        <f aca="false">E42</f>
        <v>0</v>
      </c>
      <c r="O42" s="0" t="e">
        <f aca="false">J42-I42</f>
        <v>#VALUE!</v>
      </c>
      <c r="P42" s="0" t="n">
        <f aca="false">F42</f>
        <v>0</v>
      </c>
    </row>
    <row r="43" customFormat="false" ht="13.8" hidden="false" customHeight="false" outlineLevel="0" collapsed="false">
      <c r="A43" s="21" t="s">
        <v>38</v>
      </c>
      <c r="B43" s="21" t="s">
        <v>39</v>
      </c>
      <c r="C43" s="22" t="s">
        <v>3</v>
      </c>
      <c r="D43" s="22" t="s">
        <v>4</v>
      </c>
      <c r="E43" s="23" t="s">
        <v>42</v>
      </c>
      <c r="F43" s="21" t="s">
        <v>7</v>
      </c>
      <c r="G43" s="21" t="s">
        <v>1</v>
      </c>
      <c r="I43" s="0" t="e">
        <f aca="false">A43*2.54</f>
        <v>#VALUE!</v>
      </c>
      <c r="J43" s="0" t="e">
        <f aca="false">B43*2.54</f>
        <v>#VALUE!</v>
      </c>
      <c r="K43" s="0" t="e">
        <f aca="false">C43*2.54</f>
        <v>#VALUE!</v>
      </c>
      <c r="L43" s="0" t="e">
        <f aca="false">D43*2.54</f>
        <v>#VALUE!</v>
      </c>
      <c r="M43" s="0" t="e">
        <f aca="false">K43-L43</f>
        <v>#VALUE!</v>
      </c>
      <c r="N43" s="0" t="str">
        <f aca="false">E43</f>
        <v>Weight (lbs)</v>
      </c>
      <c r="O43" s="0" t="e">
        <f aca="false">J43-I43</f>
        <v>#VALUE!</v>
      </c>
      <c r="P43" s="0" t="str">
        <f aca="false">F43</f>
        <v>Material</v>
      </c>
    </row>
    <row r="44" customFormat="false" ht="13.8" hidden="false" customHeight="false" outlineLevel="0" collapsed="false">
      <c r="A44" s="7" t="n">
        <v>430.735</v>
      </c>
      <c r="B44" s="7" t="n">
        <v>437.215</v>
      </c>
      <c r="C44" s="9"/>
      <c r="D44" s="9"/>
      <c r="E44" s="7" t="s">
        <v>69</v>
      </c>
      <c r="F44" s="7" t="s">
        <v>70</v>
      </c>
      <c r="G44" s="17" t="s">
        <v>71</v>
      </c>
      <c r="I44" s="0" t="n">
        <f aca="false">A44*2.54</f>
        <v>1094.0669</v>
      </c>
      <c r="J44" s="0" t="n">
        <f aca="false">B44*2.54</f>
        <v>1110.5261</v>
      </c>
      <c r="K44" s="0" t="n">
        <f aca="false">C44*2.54</f>
        <v>0</v>
      </c>
      <c r="L44" s="0" t="n">
        <f aca="false">D44*2.54</f>
        <v>0</v>
      </c>
      <c r="M44" s="0" t="n">
        <f aca="false">K44-L44</f>
        <v>0</v>
      </c>
      <c r="N44" s="0" t="str">
        <f aca="false">E44</f>
        <v>Est 250.0</v>
      </c>
      <c r="O44" s="0" t="n">
        <f aca="false">J44-I44</f>
        <v>16.4592</v>
      </c>
      <c r="P44" s="0" t="str">
        <f aca="false">F44</f>
        <v>Aluminum</v>
      </c>
    </row>
    <row r="45" customFormat="false" ht="13.8" hidden="false" customHeight="false" outlineLevel="0" collapsed="false">
      <c r="A45" s="7"/>
      <c r="B45" s="7"/>
      <c r="C45" s="9"/>
      <c r="D45" s="9"/>
      <c r="E45" s="24"/>
      <c r="F45" s="24"/>
      <c r="G45" s="25"/>
      <c r="I45" s="0" t="n">
        <f aca="false">A45*2.54</f>
        <v>0</v>
      </c>
      <c r="J45" s="0" t="n">
        <f aca="false">B45*2.54</f>
        <v>0</v>
      </c>
      <c r="K45" s="0" t="n">
        <f aca="false">C45*2.54</f>
        <v>0</v>
      </c>
      <c r="L45" s="0" t="n">
        <f aca="false">D45*2.54</f>
        <v>0</v>
      </c>
      <c r="M45" s="0" t="n">
        <f aca="false">K45-L45</f>
        <v>0</v>
      </c>
      <c r="N45" s="0" t="n">
        <f aca="false">E45</f>
        <v>0</v>
      </c>
      <c r="O45" s="0" t="n">
        <f aca="false">J45-I45</f>
        <v>0</v>
      </c>
      <c r="P45" s="0" t="n">
        <f aca="false">F45</f>
        <v>0</v>
      </c>
    </row>
    <row r="46" customFormat="false" ht="13.8" hidden="false" customHeight="false" outlineLevel="0" collapsed="false">
      <c r="A46" s="7" t="s">
        <v>72</v>
      </c>
      <c r="B46" s="7"/>
      <c r="C46" s="9" t="n">
        <v>9.969</v>
      </c>
      <c r="D46" s="9" t="n">
        <v>65.75</v>
      </c>
      <c r="E46" s="13"/>
      <c r="F46" s="13"/>
      <c r="G46" s="0"/>
      <c r="I46" s="0" t="e">
        <f aca="false">A46*2.54</f>
        <v>#VALUE!</v>
      </c>
      <c r="J46" s="0" t="n">
        <f aca="false">B46*2.54</f>
        <v>0</v>
      </c>
      <c r="K46" s="0" t="n">
        <f aca="false">C46*2.54</f>
        <v>25.32126</v>
      </c>
      <c r="L46" s="0" t="n">
        <f aca="false">D46*2.54</f>
        <v>167.005</v>
      </c>
      <c r="M46" s="0" t="n">
        <f aca="false">K46-L46</f>
        <v>-141.68374</v>
      </c>
      <c r="N46" s="0" t="n">
        <f aca="false">E46</f>
        <v>0</v>
      </c>
      <c r="O46" s="0" t="e">
        <f aca="false">J46-I46</f>
        <v>#VALUE!</v>
      </c>
      <c r="P46" s="0" t="n">
        <f aca="false">F46</f>
        <v>0</v>
      </c>
    </row>
    <row r="47" customFormat="false" ht="13.8" hidden="false" customHeight="false" outlineLevel="0" collapsed="false">
      <c r="A47" s="7" t="s">
        <v>73</v>
      </c>
      <c r="B47" s="7"/>
      <c r="C47" s="7" t="n">
        <v>-9.969</v>
      </c>
      <c r="D47" s="7" t="n">
        <v>65.75</v>
      </c>
      <c r="E47" s="13"/>
      <c r="F47" s="13"/>
      <c r="G47" s="0"/>
      <c r="I47" s="0" t="e">
        <f aca="false">A47*2.54</f>
        <v>#VALUE!</v>
      </c>
      <c r="J47" s="0" t="n">
        <f aca="false">B47*2.54</f>
        <v>0</v>
      </c>
      <c r="K47" s="0" t="n">
        <f aca="false">C47*2.54</f>
        <v>-25.32126</v>
      </c>
      <c r="L47" s="0" t="n">
        <f aca="false">D47*2.54</f>
        <v>167.005</v>
      </c>
      <c r="M47" s="0" t="n">
        <f aca="false">K47-L47</f>
        <v>-192.32626</v>
      </c>
      <c r="N47" s="0" t="n">
        <f aca="false">E47</f>
        <v>0</v>
      </c>
      <c r="O47" s="0" t="e">
        <f aca="false">J47-I47</f>
        <v>#VALUE!</v>
      </c>
      <c r="P47" s="0" t="n">
        <f aca="false">F47</f>
        <v>0</v>
      </c>
    </row>
    <row r="48" customFormat="false" ht="13.8" hidden="false" customHeight="false" outlineLevel="0" collapsed="false">
      <c r="A48" s="7" t="s">
        <v>74</v>
      </c>
      <c r="B48" s="7"/>
      <c r="C48" s="7" t="n">
        <v>9.969</v>
      </c>
      <c r="D48" s="7" t="n">
        <v>15.5</v>
      </c>
      <c r="E48" s="13"/>
      <c r="F48" s="13"/>
      <c r="G48" s="0"/>
      <c r="I48" s="0" t="e">
        <f aca="false">A48*2.54</f>
        <v>#VALUE!</v>
      </c>
      <c r="J48" s="0" t="n">
        <f aca="false">B48*2.54</f>
        <v>0</v>
      </c>
      <c r="K48" s="0" t="n">
        <f aca="false">C48*2.54</f>
        <v>25.32126</v>
      </c>
      <c r="L48" s="0" t="n">
        <f aca="false">D48*2.54</f>
        <v>39.37</v>
      </c>
      <c r="M48" s="0" t="n">
        <f aca="false">K48-L48</f>
        <v>-14.04874</v>
      </c>
      <c r="N48" s="0" t="n">
        <f aca="false">E48</f>
        <v>0</v>
      </c>
      <c r="O48" s="0" t="e">
        <f aca="false">J48-I48</f>
        <v>#VALUE!</v>
      </c>
      <c r="P48" s="0" t="n">
        <f aca="false">F48</f>
        <v>0</v>
      </c>
    </row>
    <row r="49" customFormat="false" ht="13.8" hidden="false" customHeight="false" outlineLevel="0" collapsed="false">
      <c r="A49" s="7" t="s">
        <v>75</v>
      </c>
      <c r="B49" s="7"/>
      <c r="C49" s="7" t="n">
        <v>-9.969</v>
      </c>
      <c r="D49" s="7" t="n">
        <v>15.5</v>
      </c>
      <c r="E49" s="13"/>
      <c r="F49" s="13"/>
      <c r="G49" s="0"/>
      <c r="I49" s="0" t="e">
        <f aca="false">A49*2.54</f>
        <v>#VALUE!</v>
      </c>
      <c r="J49" s="0" t="n">
        <f aca="false">B49*2.54</f>
        <v>0</v>
      </c>
      <c r="K49" s="0" t="n">
        <f aca="false">C49*2.54</f>
        <v>-25.32126</v>
      </c>
      <c r="L49" s="0" t="n">
        <f aca="false">D49*2.54</f>
        <v>39.37</v>
      </c>
      <c r="M49" s="0" t="n">
        <f aca="false">K49-L49</f>
        <v>-64.69126</v>
      </c>
      <c r="N49" s="0" t="n">
        <f aca="false">E49</f>
        <v>0</v>
      </c>
      <c r="O49" s="0" t="e">
        <f aca="false">J49-I49</f>
        <v>#VALUE!</v>
      </c>
      <c r="P49" s="0" t="n">
        <f aca="false">F49</f>
        <v>0</v>
      </c>
    </row>
    <row r="50" customFormat="false" ht="13.8" hidden="false" customHeight="false" outlineLevel="0" collapsed="false">
      <c r="G50" s="0"/>
      <c r="I50" s="0" t="n">
        <f aca="false">A50*2.54</f>
        <v>0</v>
      </c>
      <c r="J50" s="0" t="n">
        <f aca="false">B50*2.54</f>
        <v>0</v>
      </c>
      <c r="K50" s="0" t="n">
        <f aca="false">C50*2.54</f>
        <v>0</v>
      </c>
      <c r="L50" s="0" t="n">
        <f aca="false">D50*2.54</f>
        <v>0</v>
      </c>
      <c r="M50" s="0" t="n">
        <f aca="false">K50-L50</f>
        <v>0</v>
      </c>
      <c r="N50" s="0" t="n">
        <f aca="false">E50</f>
        <v>0</v>
      </c>
      <c r="O50" s="0" t="n">
        <f aca="false">J50-I50</f>
        <v>0</v>
      </c>
      <c r="P50" s="0" t="n">
        <f aca="false">F50</f>
        <v>0</v>
      </c>
    </row>
    <row r="51" customFormat="false" ht="13.8" hidden="false" customHeight="false" outlineLevel="0" collapsed="false">
      <c r="G51" s="0"/>
      <c r="I51" s="0" t="n">
        <f aca="false">A51*2.54</f>
        <v>0</v>
      </c>
      <c r="J51" s="0" t="n">
        <f aca="false">B51*2.54</f>
        <v>0</v>
      </c>
      <c r="K51" s="0" t="n">
        <f aca="false">C51*2.54</f>
        <v>0</v>
      </c>
      <c r="L51" s="0" t="n">
        <f aca="false">D51*2.54</f>
        <v>0</v>
      </c>
      <c r="M51" s="0" t="n">
        <f aca="false">K51-L51</f>
        <v>0</v>
      </c>
      <c r="N51" s="0" t="n">
        <f aca="false">E51</f>
        <v>0</v>
      </c>
      <c r="O51" s="0" t="n">
        <f aca="false">J51-I51</f>
        <v>0</v>
      </c>
      <c r="P51" s="0" t="n">
        <f aca="false">F51</f>
        <v>0</v>
      </c>
    </row>
    <row r="52" customFormat="false" ht="13.8" hidden="false" customHeight="false" outlineLevel="0" collapsed="false">
      <c r="G52" s="0"/>
      <c r="I52" s="0" t="n">
        <f aca="false">A52*2.54</f>
        <v>0</v>
      </c>
      <c r="J52" s="0" t="n">
        <f aca="false">B52*2.54</f>
        <v>0</v>
      </c>
      <c r="K52" s="0" t="n">
        <f aca="false">C52*2.54</f>
        <v>0</v>
      </c>
      <c r="L52" s="0" t="n">
        <f aca="false">D52*2.54</f>
        <v>0</v>
      </c>
      <c r="M52" s="0" t="n">
        <f aca="false">K52-L52</f>
        <v>0</v>
      </c>
      <c r="N52" s="0" t="n">
        <f aca="false">E52</f>
        <v>0</v>
      </c>
      <c r="O52" s="0" t="n">
        <f aca="false">J52-I52</f>
        <v>0</v>
      </c>
      <c r="P52" s="0" t="n">
        <f aca="false">F52</f>
        <v>0</v>
      </c>
    </row>
    <row r="53" customFormat="false" ht="13.8" hidden="false" customHeight="false" outlineLevel="0" collapsed="false">
      <c r="G53" s="0"/>
      <c r="I53" s="0" t="n">
        <f aca="false">A53*2.54</f>
        <v>0</v>
      </c>
      <c r="J53" s="0" t="n">
        <f aca="false">B53*2.54</f>
        <v>0</v>
      </c>
      <c r="K53" s="0" t="n">
        <f aca="false">C53*2.54</f>
        <v>0</v>
      </c>
      <c r="L53" s="0" t="n">
        <f aca="false">D53*2.54</f>
        <v>0</v>
      </c>
      <c r="M53" s="0" t="n">
        <f aca="false">K53-L53</f>
        <v>0</v>
      </c>
      <c r="N53" s="0" t="n">
        <f aca="false">E53</f>
        <v>0</v>
      </c>
      <c r="O53" s="0" t="n">
        <f aca="false">J53-I53</f>
        <v>0</v>
      </c>
      <c r="P53" s="0" t="n">
        <f aca="false">F53</f>
        <v>0</v>
      </c>
    </row>
    <row r="54" customFormat="false" ht="13.8" hidden="false" customHeight="false" outlineLevel="0" collapsed="false">
      <c r="G54" s="0"/>
      <c r="I54" s="0" t="n">
        <f aca="false">A54*2.54</f>
        <v>0</v>
      </c>
      <c r="J54" s="0" t="n">
        <f aca="false">B54*2.54</f>
        <v>0</v>
      </c>
      <c r="K54" s="0" t="n">
        <f aca="false">C54*2.54</f>
        <v>0</v>
      </c>
      <c r="L54" s="0" t="n">
        <f aca="false">D54*2.54</f>
        <v>0</v>
      </c>
      <c r="M54" s="0" t="n">
        <f aca="false">K54-L54</f>
        <v>0</v>
      </c>
      <c r="N54" s="0" t="n">
        <f aca="false">E54</f>
        <v>0</v>
      </c>
      <c r="O54" s="0" t="n">
        <f aca="false">J54-I54</f>
        <v>0</v>
      </c>
      <c r="P54" s="0" t="n">
        <f aca="false">F54</f>
        <v>0</v>
      </c>
    </row>
    <row r="55" customFormat="false" ht="13.8" hidden="false" customHeight="false" outlineLevel="0" collapsed="false">
      <c r="G55" s="0"/>
      <c r="I55" s="0" t="n">
        <f aca="false">A55*2.54</f>
        <v>0</v>
      </c>
      <c r="J55" s="0" t="n">
        <f aca="false">B55*2.54</f>
        <v>0</v>
      </c>
      <c r="K55" s="0" t="n">
        <f aca="false">C55*2.54</f>
        <v>0</v>
      </c>
      <c r="L55" s="0" t="n">
        <f aca="false">D55*2.54</f>
        <v>0</v>
      </c>
      <c r="M55" s="0" t="n">
        <f aca="false">K55-L55</f>
        <v>0</v>
      </c>
      <c r="N55" s="0" t="n">
        <f aca="false">E55</f>
        <v>0</v>
      </c>
      <c r="O55" s="0" t="n">
        <f aca="false">J55-I55</f>
        <v>0</v>
      </c>
      <c r="P55" s="0" t="n">
        <f aca="false">F55</f>
        <v>0</v>
      </c>
    </row>
    <row r="56" customFormat="false" ht="13.8" hidden="false" customHeight="false" outlineLevel="0" collapsed="false">
      <c r="G56" s="0"/>
      <c r="I56" s="0" t="n">
        <f aca="false">A56*2.54</f>
        <v>0</v>
      </c>
      <c r="J56" s="0" t="n">
        <f aca="false">B56*2.54</f>
        <v>0</v>
      </c>
      <c r="K56" s="0" t="n">
        <f aca="false">C56*2.54</f>
        <v>0</v>
      </c>
      <c r="L56" s="0" t="n">
        <f aca="false">D56*2.54</f>
        <v>0</v>
      </c>
      <c r="M56" s="0" t="n">
        <f aca="false">K56-L56</f>
        <v>0</v>
      </c>
      <c r="N56" s="0" t="n">
        <f aca="false">E56</f>
        <v>0</v>
      </c>
      <c r="O56" s="0" t="n">
        <f aca="false">J56-I56</f>
        <v>0</v>
      </c>
      <c r="P56" s="0" t="n">
        <f aca="false">F56</f>
        <v>0</v>
      </c>
    </row>
    <row r="57" customFormat="false" ht="13.8" hidden="false" customHeight="false" outlineLevel="0" collapsed="false">
      <c r="G57" s="0"/>
      <c r="I57" s="0" t="n">
        <f aca="false">A57*2.54</f>
        <v>0</v>
      </c>
      <c r="J57" s="0" t="n">
        <f aca="false">B57*2.54</f>
        <v>0</v>
      </c>
      <c r="K57" s="0" t="n">
        <f aca="false">C57*2.54</f>
        <v>0</v>
      </c>
      <c r="L57" s="0" t="n">
        <f aca="false">D57*2.54</f>
        <v>0</v>
      </c>
      <c r="M57" s="0" t="n">
        <f aca="false">K57-L57</f>
        <v>0</v>
      </c>
      <c r="N57" s="0" t="n">
        <f aca="false">E57</f>
        <v>0</v>
      </c>
      <c r="O57" s="0" t="n">
        <f aca="false">J57-I57</f>
        <v>0</v>
      </c>
      <c r="P57" s="0" t="n">
        <f aca="false">F57</f>
        <v>0</v>
      </c>
    </row>
    <row r="58" customFormat="false" ht="13.8" hidden="false" customHeight="false" outlineLevel="0" collapsed="false">
      <c r="G58" s="0"/>
      <c r="I58" s="0" t="n">
        <f aca="false">A58*2.54</f>
        <v>0</v>
      </c>
      <c r="J58" s="0" t="n">
        <f aca="false">B58*2.54</f>
        <v>0</v>
      </c>
      <c r="K58" s="0" t="n">
        <f aca="false">C58*2.54</f>
        <v>0</v>
      </c>
      <c r="L58" s="0" t="n">
        <f aca="false">D58*2.54</f>
        <v>0</v>
      </c>
      <c r="M58" s="0" t="n">
        <f aca="false">K58-L58</f>
        <v>0</v>
      </c>
      <c r="N58" s="0" t="n">
        <f aca="false">E58</f>
        <v>0</v>
      </c>
      <c r="O58" s="0" t="n">
        <f aca="false">J58-I58</f>
        <v>0</v>
      </c>
      <c r="P58" s="0" t="n">
        <f aca="false">F58</f>
        <v>0</v>
      </c>
    </row>
    <row r="59" customFormat="false" ht="13.8" hidden="false" customHeight="false" outlineLevel="0" collapsed="false">
      <c r="G59" s="0"/>
      <c r="I59" s="0" t="n">
        <f aca="false">A59*2.54</f>
        <v>0</v>
      </c>
      <c r="J59" s="0" t="n">
        <f aca="false">B59*2.54</f>
        <v>0</v>
      </c>
      <c r="K59" s="0" t="n">
        <f aca="false">C59*2.54</f>
        <v>0</v>
      </c>
      <c r="L59" s="0" t="n">
        <f aca="false">D59*2.54</f>
        <v>0</v>
      </c>
      <c r="M59" s="0" t="n">
        <f aca="false">K59-L59</f>
        <v>0</v>
      </c>
      <c r="N59" s="0" t="n">
        <f aca="false">E59</f>
        <v>0</v>
      </c>
      <c r="O59" s="0" t="n">
        <f aca="false">J59-I59</f>
        <v>0</v>
      </c>
      <c r="P59" s="0" t="n">
        <f aca="false">F59</f>
        <v>0</v>
      </c>
    </row>
    <row r="60" customFormat="false" ht="13.8" hidden="false" customHeight="false" outlineLevel="0" collapsed="false">
      <c r="G60" s="0"/>
      <c r="I60" s="0" t="n">
        <f aca="false">A60*2.54</f>
        <v>0</v>
      </c>
      <c r="J60" s="0" t="n">
        <f aca="false">B60*2.54</f>
        <v>0</v>
      </c>
      <c r="K60" s="0" t="n">
        <f aca="false">C60*2.54</f>
        <v>0</v>
      </c>
      <c r="L60" s="0" t="n">
        <f aca="false">D60*2.54</f>
        <v>0</v>
      </c>
      <c r="M60" s="0" t="n">
        <f aca="false">K60-L60</f>
        <v>0</v>
      </c>
      <c r="N60" s="0" t="n">
        <f aca="false">E60</f>
        <v>0</v>
      </c>
      <c r="O60" s="0" t="n">
        <f aca="false">J60-I60</f>
        <v>0</v>
      </c>
      <c r="P60" s="0" t="n">
        <f aca="false">F60</f>
        <v>0</v>
      </c>
    </row>
    <row r="61" customFormat="false" ht="13.8" hidden="false" customHeight="false" outlineLevel="0" collapsed="false">
      <c r="G61" s="0"/>
      <c r="I61" s="0" t="n">
        <f aca="false">A61*2.54</f>
        <v>0</v>
      </c>
      <c r="J61" s="0" t="n">
        <f aca="false">B61*2.54</f>
        <v>0</v>
      </c>
      <c r="K61" s="0" t="n">
        <f aca="false">C61*2.54</f>
        <v>0</v>
      </c>
      <c r="L61" s="0" t="n">
        <f aca="false">D61*2.54</f>
        <v>0</v>
      </c>
      <c r="M61" s="0" t="n">
        <f aca="false">K61-L61</f>
        <v>0</v>
      </c>
      <c r="N61" s="0" t="n">
        <f aca="false">E61</f>
        <v>0</v>
      </c>
      <c r="O61" s="0" t="n">
        <f aca="false">J61-I61</f>
        <v>0</v>
      </c>
      <c r="P61" s="0" t="n">
        <f aca="false">F61</f>
        <v>0</v>
      </c>
    </row>
    <row r="62" customFormat="false" ht="13.8" hidden="false" customHeight="false" outlineLevel="0" collapsed="false">
      <c r="G62" s="0"/>
      <c r="I62" s="0" t="n">
        <f aca="false">A62*2.54</f>
        <v>0</v>
      </c>
      <c r="J62" s="0" t="n">
        <f aca="false">B62*2.54</f>
        <v>0</v>
      </c>
      <c r="K62" s="0" t="n">
        <f aca="false">C62*2.54</f>
        <v>0</v>
      </c>
      <c r="L62" s="0" t="n">
        <f aca="false">D62*2.54</f>
        <v>0</v>
      </c>
      <c r="M62" s="0" t="n">
        <f aca="false">K62-L62</f>
        <v>0</v>
      </c>
      <c r="N62" s="0" t="n">
        <f aca="false">E62</f>
        <v>0</v>
      </c>
      <c r="O62" s="0" t="n">
        <f aca="false">J62-I62</f>
        <v>0</v>
      </c>
      <c r="P62" s="0" t="n">
        <f aca="false">F62</f>
        <v>0</v>
      </c>
    </row>
    <row r="63" customFormat="false" ht="13.8" hidden="false" customHeight="false" outlineLevel="0" collapsed="false">
      <c r="G63" s="0"/>
      <c r="I63" s="0" t="n">
        <f aca="false">A63*2.54</f>
        <v>0</v>
      </c>
      <c r="J63" s="0" t="n">
        <f aca="false">B63*2.54</f>
        <v>0</v>
      </c>
      <c r="K63" s="0" t="n">
        <f aca="false">C63*2.54</f>
        <v>0</v>
      </c>
      <c r="L63" s="0" t="n">
        <f aca="false">D63*2.54</f>
        <v>0</v>
      </c>
      <c r="M63" s="0" t="n">
        <f aca="false">K63-L63</f>
        <v>0</v>
      </c>
      <c r="N63" s="0" t="n">
        <f aca="false">E63</f>
        <v>0</v>
      </c>
      <c r="O63" s="0" t="n">
        <f aca="false">J63-I63</f>
        <v>0</v>
      </c>
      <c r="P63" s="0" t="n">
        <f aca="false">F63</f>
        <v>0</v>
      </c>
    </row>
    <row r="64" customFormat="false" ht="13.8" hidden="false" customHeight="false" outlineLevel="0" collapsed="false">
      <c r="G64" s="0"/>
      <c r="I64" s="0" t="n">
        <f aca="false">A64*2.54</f>
        <v>0</v>
      </c>
      <c r="J64" s="0" t="n">
        <f aca="false">B64*2.54</f>
        <v>0</v>
      </c>
      <c r="K64" s="0" t="n">
        <f aca="false">C64*2.54</f>
        <v>0</v>
      </c>
      <c r="L64" s="0" t="n">
        <f aca="false">D64*2.54</f>
        <v>0</v>
      </c>
      <c r="M64" s="0" t="n">
        <f aca="false">K64-L64</f>
        <v>0</v>
      </c>
      <c r="N64" s="0" t="n">
        <f aca="false">E64</f>
        <v>0</v>
      </c>
      <c r="O64" s="0" t="n">
        <f aca="false">J64-I64</f>
        <v>0</v>
      </c>
      <c r="P64" s="0" t="n">
        <f aca="false">F64</f>
        <v>0</v>
      </c>
    </row>
    <row r="65" customFormat="false" ht="13.8" hidden="false" customHeight="false" outlineLevel="0" collapsed="false">
      <c r="G65" s="0"/>
      <c r="I65" s="0" t="n">
        <f aca="false">A65*2.54</f>
        <v>0</v>
      </c>
      <c r="J65" s="0" t="n">
        <f aca="false">B65*2.54</f>
        <v>0</v>
      </c>
      <c r="K65" s="0" t="n">
        <f aca="false">C65*2.54</f>
        <v>0</v>
      </c>
      <c r="L65" s="0" t="n">
        <f aca="false">D65*2.54</f>
        <v>0</v>
      </c>
      <c r="M65" s="0" t="n">
        <f aca="false">K65-L65</f>
        <v>0</v>
      </c>
      <c r="N65" s="0" t="n">
        <f aca="false">E65</f>
        <v>0</v>
      </c>
      <c r="O65" s="0" t="n">
        <f aca="false">J65-I65</f>
        <v>0</v>
      </c>
      <c r="P65" s="0" t="n">
        <f aca="false">F65</f>
        <v>0</v>
      </c>
    </row>
    <row r="66" customFormat="false" ht="13.8" hidden="false" customHeight="false" outlineLevel="0" collapsed="false">
      <c r="G66" s="0"/>
      <c r="I66" s="0" t="n">
        <f aca="false">A66*2.54</f>
        <v>0</v>
      </c>
      <c r="J66" s="0" t="n">
        <f aca="false">B66*2.54</f>
        <v>0</v>
      </c>
      <c r="K66" s="0" t="n">
        <f aca="false">C66*2.54</f>
        <v>0</v>
      </c>
      <c r="L66" s="0" t="n">
        <f aca="false">D66*2.54</f>
        <v>0</v>
      </c>
      <c r="M66" s="0" t="n">
        <f aca="false">K66-L66</f>
        <v>0</v>
      </c>
      <c r="N66" s="0" t="n">
        <f aca="false">E66</f>
        <v>0</v>
      </c>
      <c r="O66" s="0" t="n">
        <f aca="false">J66-I66</f>
        <v>0</v>
      </c>
      <c r="P66" s="0" t="n">
        <f aca="false">F66</f>
        <v>0</v>
      </c>
    </row>
    <row r="67" customFormat="false" ht="13.8" hidden="false" customHeight="false" outlineLevel="0" collapsed="false">
      <c r="G67" s="0"/>
      <c r="I67" s="0" t="n">
        <f aca="false">A67*2.54</f>
        <v>0</v>
      </c>
      <c r="J67" s="0" t="n">
        <f aca="false">B67*2.54</f>
        <v>0</v>
      </c>
      <c r="K67" s="0" t="n">
        <f aca="false">C67*2.54</f>
        <v>0</v>
      </c>
      <c r="L67" s="0" t="n">
        <f aca="false">D67*2.54</f>
        <v>0</v>
      </c>
      <c r="M67" s="0" t="n">
        <f aca="false">K67-L67</f>
        <v>0</v>
      </c>
      <c r="N67" s="0" t="n">
        <f aca="false">E67</f>
        <v>0</v>
      </c>
      <c r="O67" s="0" t="n">
        <f aca="false">J67-I67</f>
        <v>0</v>
      </c>
      <c r="P67" s="0" t="n">
        <f aca="false">F67</f>
        <v>0</v>
      </c>
    </row>
    <row r="68" customFormat="false" ht="13.8" hidden="false" customHeight="false" outlineLevel="0" collapsed="false">
      <c r="G68" s="0"/>
      <c r="I68" s="0" t="n">
        <f aca="false">A68*2.54</f>
        <v>0</v>
      </c>
      <c r="J68" s="0" t="n">
        <f aca="false">B68*2.54</f>
        <v>0</v>
      </c>
      <c r="K68" s="0" t="n">
        <f aca="false">C68*2.54</f>
        <v>0</v>
      </c>
      <c r="L68" s="0" t="n">
        <f aca="false">D68*2.54</f>
        <v>0</v>
      </c>
      <c r="M68" s="0" t="n">
        <f aca="false">K68-L68</f>
        <v>0</v>
      </c>
      <c r="N68" s="0" t="n">
        <f aca="false">E68</f>
        <v>0</v>
      </c>
      <c r="O68" s="0" t="n">
        <f aca="false">J68-I68</f>
        <v>0</v>
      </c>
      <c r="P68" s="0" t="n">
        <f aca="false">F68</f>
        <v>0</v>
      </c>
    </row>
    <row r="69" customFormat="false" ht="13.8" hidden="false" customHeight="false" outlineLevel="0" collapsed="false">
      <c r="G69" s="0"/>
      <c r="I69" s="0" t="n">
        <f aca="false">A69*2.54</f>
        <v>0</v>
      </c>
      <c r="J69" s="0" t="n">
        <f aca="false">B69*2.54</f>
        <v>0</v>
      </c>
      <c r="K69" s="0" t="n">
        <f aca="false">C69*2.54</f>
        <v>0</v>
      </c>
      <c r="L69" s="0" t="n">
        <f aca="false">D69*2.54</f>
        <v>0</v>
      </c>
      <c r="M69" s="0" t="n">
        <f aca="false">K69-L69</f>
        <v>0</v>
      </c>
      <c r="N69" s="0" t="n">
        <f aca="false">E69</f>
        <v>0</v>
      </c>
      <c r="O69" s="0" t="n">
        <f aca="false">J69-I69</f>
        <v>0</v>
      </c>
      <c r="P69" s="0" t="n">
        <f aca="false">F69</f>
        <v>0</v>
      </c>
    </row>
    <row r="70" customFormat="false" ht="13.8" hidden="false" customHeight="false" outlineLevel="0" collapsed="false">
      <c r="G70" s="0"/>
      <c r="I70" s="0" t="n">
        <f aca="false">A70*2.54</f>
        <v>0</v>
      </c>
      <c r="J70" s="0" t="n">
        <f aca="false">B70*2.54</f>
        <v>0</v>
      </c>
      <c r="K70" s="0" t="n">
        <f aca="false">C70*2.54</f>
        <v>0</v>
      </c>
      <c r="L70" s="0" t="n">
        <f aca="false">D70*2.54</f>
        <v>0</v>
      </c>
      <c r="M70" s="0" t="n">
        <f aca="false">K70-L70</f>
        <v>0</v>
      </c>
      <c r="N70" s="0" t="n">
        <f aca="false">E70</f>
        <v>0</v>
      </c>
      <c r="O70" s="0" t="n">
        <f aca="false">J70-I70</f>
        <v>0</v>
      </c>
      <c r="P70" s="0" t="n">
        <f aca="false">F70</f>
        <v>0</v>
      </c>
    </row>
    <row r="71" customFormat="false" ht="13.8" hidden="false" customHeight="false" outlineLevel="0" collapsed="false">
      <c r="G71" s="0"/>
      <c r="I71" s="0" t="n">
        <f aca="false">A71*2.54</f>
        <v>0</v>
      </c>
      <c r="J71" s="0" t="n">
        <f aca="false">B71*2.54</f>
        <v>0</v>
      </c>
      <c r="K71" s="0" t="n">
        <f aca="false">C71*2.54</f>
        <v>0</v>
      </c>
      <c r="L71" s="0" t="n">
        <f aca="false">D71*2.54</f>
        <v>0</v>
      </c>
      <c r="M71" s="0" t="n">
        <f aca="false">K71-L71</f>
        <v>0</v>
      </c>
      <c r="N71" s="0" t="n">
        <f aca="false">E71</f>
        <v>0</v>
      </c>
      <c r="O71" s="0" t="n">
        <f aca="false">J71-I71</f>
        <v>0</v>
      </c>
      <c r="P71" s="0" t="n">
        <f aca="false">F71</f>
        <v>0</v>
      </c>
    </row>
    <row r="72" customFormat="false" ht="13.8" hidden="false" customHeight="false" outlineLevel="0" collapsed="false">
      <c r="G72" s="0"/>
      <c r="I72" s="0" t="n">
        <f aca="false">A72*2.54</f>
        <v>0</v>
      </c>
      <c r="J72" s="0" t="n">
        <f aca="false">B72*2.54</f>
        <v>0</v>
      </c>
      <c r="K72" s="0" t="n">
        <f aca="false">C72*2.54</f>
        <v>0</v>
      </c>
      <c r="L72" s="0" t="n">
        <f aca="false">D72*2.54</f>
        <v>0</v>
      </c>
      <c r="M72" s="0" t="n">
        <f aca="false">K72-L72</f>
        <v>0</v>
      </c>
      <c r="N72" s="0" t="n">
        <f aca="false">E72</f>
        <v>0</v>
      </c>
      <c r="O72" s="0" t="n">
        <f aca="false">J72-I72</f>
        <v>0</v>
      </c>
      <c r="P72" s="0" t="n">
        <f aca="false">F72</f>
        <v>0</v>
      </c>
    </row>
    <row r="73" customFormat="false" ht="25.5" hidden="false" customHeight="true" outlineLevel="0" collapsed="false">
      <c r="A73" s="15" t="s">
        <v>76</v>
      </c>
      <c r="B73" s="15"/>
      <c r="C73" s="15"/>
      <c r="D73" s="15"/>
      <c r="E73" s="15"/>
      <c r="F73" s="15"/>
      <c r="G73" s="15"/>
      <c r="I73" s="0" t="e">
        <f aca="false">A73*2.54</f>
        <v>#VALUE!</v>
      </c>
      <c r="J73" s="0" t="n">
        <f aca="false">B73*2.54</f>
        <v>0</v>
      </c>
      <c r="K73" s="0" t="n">
        <f aca="false">C73*2.54</f>
        <v>0</v>
      </c>
      <c r="L73" s="0" t="n">
        <f aca="false">D73*2.54</f>
        <v>0</v>
      </c>
      <c r="M73" s="0" t="n">
        <f aca="false">K73-L73</f>
        <v>0</v>
      </c>
      <c r="N73" s="0" t="n">
        <f aca="false">E73</f>
        <v>0</v>
      </c>
      <c r="O73" s="0" t="e">
        <f aca="false">J73-I73</f>
        <v>#VALUE!</v>
      </c>
      <c r="P73" s="0" t="n">
        <f aca="false">F73</f>
        <v>0</v>
      </c>
    </row>
    <row r="74" customFormat="false" ht="34.5" hidden="false" customHeight="true" outlineLevel="0" collapsed="false">
      <c r="A74" s="4" t="s">
        <v>38</v>
      </c>
      <c r="B74" s="4" t="s">
        <v>39</v>
      </c>
      <c r="C74" s="6" t="s">
        <v>40</v>
      </c>
      <c r="D74" s="6" t="s">
        <v>41</v>
      </c>
      <c r="E74" s="6" t="s">
        <v>42</v>
      </c>
      <c r="F74" s="4" t="s">
        <v>7</v>
      </c>
      <c r="G74" s="4" t="s">
        <v>1</v>
      </c>
      <c r="I74" s="0" t="s">
        <v>43</v>
      </c>
      <c r="J74" s="0" t="s">
        <v>44</v>
      </c>
      <c r="K74" s="0" t="s">
        <v>45</v>
      </c>
      <c r="L74" s="0" t="s">
        <v>46</v>
      </c>
      <c r="M74" s="0" t="s">
        <v>47</v>
      </c>
      <c r="N74" s="0" t="str">
        <f aca="false">E74</f>
        <v>Weight (lbs)</v>
      </c>
      <c r="O74" s="0" t="s">
        <v>48</v>
      </c>
      <c r="P74" s="0" t="str">
        <f aca="false">F74</f>
        <v>Material</v>
      </c>
    </row>
    <row r="75" customFormat="false" ht="17.1" hidden="false" customHeight="true" outlineLevel="0" collapsed="false">
      <c r="A75" s="7" t="n">
        <v>437.215</v>
      </c>
      <c r="B75" s="7" t="n">
        <v>438.715</v>
      </c>
      <c r="C75" s="7" t="n">
        <v>11.75</v>
      </c>
      <c r="D75" s="7" t="n">
        <v>5.781</v>
      </c>
      <c r="E75" s="18" t="n">
        <v>45</v>
      </c>
      <c r="F75" s="7" t="s">
        <v>49</v>
      </c>
      <c r="G75" s="17" t="s">
        <v>77</v>
      </c>
      <c r="I75" s="0" t="n">
        <f aca="false">A75*2.54</f>
        <v>1110.5261</v>
      </c>
      <c r="J75" s="0" t="n">
        <f aca="false">B75*2.54</f>
        <v>1114.3361</v>
      </c>
      <c r="K75" s="0" t="n">
        <f aca="false">C75*2.54</f>
        <v>29.845</v>
      </c>
      <c r="L75" s="0" t="n">
        <f aca="false">D75*2.54</f>
        <v>14.68374</v>
      </c>
      <c r="M75" s="0" t="n">
        <f aca="false">K75-L75</f>
        <v>15.16126</v>
      </c>
      <c r="N75" s="0" t="n">
        <f aca="false">E75</f>
        <v>45</v>
      </c>
      <c r="O75" s="0" t="n">
        <f aca="false">J75-I75</f>
        <v>3.80999999999995</v>
      </c>
      <c r="P75" s="0" t="str">
        <f aca="false">F75</f>
        <v>6061-T6 Alum</v>
      </c>
    </row>
    <row r="76" customFormat="false" ht="17.1" hidden="false" customHeight="true" outlineLevel="0" collapsed="false">
      <c r="A76" s="7" t="n">
        <v>438.715</v>
      </c>
      <c r="B76" s="7" t="n">
        <v>498.225</v>
      </c>
      <c r="C76" s="7" t="n">
        <v>6.375</v>
      </c>
      <c r="D76" s="18" t="n">
        <v>0.406</v>
      </c>
      <c r="E76" s="7" t="n">
        <v>91.402</v>
      </c>
      <c r="F76" s="7" t="s">
        <v>49</v>
      </c>
      <c r="G76" s="17" t="s">
        <v>78</v>
      </c>
      <c r="I76" s="0" t="n">
        <f aca="false">A76*2.54</f>
        <v>1114.3361</v>
      </c>
      <c r="J76" s="0" t="n">
        <f aca="false">B76*2.54</f>
        <v>1265.4915</v>
      </c>
      <c r="K76" s="0" t="n">
        <f aca="false">C76*2.54</f>
        <v>16.1925</v>
      </c>
      <c r="L76" s="0" t="n">
        <f aca="false">D76*2.54</f>
        <v>1.03124</v>
      </c>
      <c r="M76" s="0" t="n">
        <f aca="false">K76-L76</f>
        <v>15.16126</v>
      </c>
      <c r="N76" s="0" t="n">
        <f aca="false">E76</f>
        <v>91.402</v>
      </c>
      <c r="O76" s="0" t="n">
        <f aca="false">J76-I76</f>
        <v>151.1554</v>
      </c>
      <c r="P76" s="0" t="str">
        <f aca="false">F76</f>
        <v>6061-T6 Alum</v>
      </c>
    </row>
    <row r="77" customFormat="false" ht="17.1" hidden="false" customHeight="true" outlineLevel="0" collapsed="false">
      <c r="A77" s="7" t="n">
        <v>498.225</v>
      </c>
      <c r="B77" s="7" t="n">
        <v>499.35</v>
      </c>
      <c r="C77" s="7" t="n">
        <v>9</v>
      </c>
      <c r="D77" s="7" t="n">
        <v>3.031</v>
      </c>
      <c r="E77" s="7" t="n">
        <v>15.157</v>
      </c>
      <c r="F77" s="7" t="s">
        <v>49</v>
      </c>
      <c r="G77" s="17" t="s">
        <v>79</v>
      </c>
      <c r="I77" s="0" t="n">
        <f aca="false">A77*2.54</f>
        <v>1265.4915</v>
      </c>
      <c r="J77" s="0" t="n">
        <f aca="false">B77*2.54</f>
        <v>1268.349</v>
      </c>
      <c r="K77" s="0" t="n">
        <f aca="false">C77*2.54</f>
        <v>22.86</v>
      </c>
      <c r="L77" s="0" t="n">
        <f aca="false">D77*2.54</f>
        <v>7.69874</v>
      </c>
      <c r="M77" s="0" t="n">
        <f aca="false">K77-L77</f>
        <v>15.16126</v>
      </c>
      <c r="N77" s="0" t="n">
        <f aca="false">E77</f>
        <v>15.157</v>
      </c>
      <c r="O77" s="0" t="n">
        <f aca="false">J77-I77</f>
        <v>2.85750000000007</v>
      </c>
      <c r="P77" s="0" t="str">
        <f aca="false">F77</f>
        <v>6061-T6 Alum</v>
      </c>
    </row>
    <row r="78" customFormat="false" ht="17.1" hidden="false" customHeight="true" outlineLevel="0" collapsed="false">
      <c r="A78" s="7" t="n">
        <v>499.35</v>
      </c>
      <c r="B78" s="7" t="n">
        <v>501.25</v>
      </c>
      <c r="C78" s="7" t="n">
        <v>9</v>
      </c>
      <c r="D78" s="7" t="n">
        <v>2.75</v>
      </c>
      <c r="E78" s="7" t="n">
        <v>23.586</v>
      </c>
      <c r="F78" s="7" t="s">
        <v>49</v>
      </c>
      <c r="G78" s="17" t="s">
        <v>80</v>
      </c>
      <c r="I78" s="0" t="n">
        <f aca="false">A78*2.54</f>
        <v>1268.349</v>
      </c>
      <c r="J78" s="0" t="n">
        <f aca="false">B78*2.54</f>
        <v>1273.175</v>
      </c>
      <c r="K78" s="0" t="n">
        <f aca="false">C78*2.54</f>
        <v>22.86</v>
      </c>
      <c r="L78" s="0" t="n">
        <f aca="false">D78*2.54</f>
        <v>6.985</v>
      </c>
      <c r="M78" s="0" t="n">
        <f aca="false">K78-L78</f>
        <v>15.875</v>
      </c>
      <c r="N78" s="0" t="n">
        <f aca="false">E78</f>
        <v>23.586</v>
      </c>
      <c r="O78" s="0" t="n">
        <f aca="false">J78-I78</f>
        <v>4.82599999999979</v>
      </c>
      <c r="P78" s="0" t="str">
        <f aca="false">F78</f>
        <v>6061-T6 Alum</v>
      </c>
    </row>
    <row r="79" customFormat="false" ht="17.1" hidden="false" customHeight="true" outlineLevel="0" collapsed="false">
      <c r="A79" s="7" t="n">
        <v>501.25</v>
      </c>
      <c r="B79" s="7" t="n">
        <v>649</v>
      </c>
      <c r="C79" s="7" t="n">
        <v>9</v>
      </c>
      <c r="D79" s="7" t="n">
        <v>0.375</v>
      </c>
      <c r="E79" s="7" t="n">
        <v>297.885</v>
      </c>
      <c r="F79" s="7" t="s">
        <v>49</v>
      </c>
      <c r="G79" s="17" t="s">
        <v>81</v>
      </c>
      <c r="I79" s="0" t="n">
        <f aca="false">A79*2.54</f>
        <v>1273.175</v>
      </c>
      <c r="J79" s="0" t="n">
        <f aca="false">B79*2.54</f>
        <v>1648.46</v>
      </c>
      <c r="K79" s="0" t="n">
        <f aca="false">C79*2.54</f>
        <v>22.86</v>
      </c>
      <c r="L79" s="0" t="n">
        <f aca="false">D79*2.54</f>
        <v>0.9525</v>
      </c>
      <c r="M79" s="0" t="n">
        <f aca="false">K79-L79</f>
        <v>21.9075</v>
      </c>
      <c r="N79" s="0" t="n">
        <f aca="false">E79</f>
        <v>297.885</v>
      </c>
      <c r="O79" s="0" t="n">
        <f aca="false">J79-I79</f>
        <v>375.285</v>
      </c>
      <c r="P79" s="0" t="str">
        <f aca="false">F79</f>
        <v>6061-T6 Alum</v>
      </c>
    </row>
    <row r="80" customFormat="false" ht="17.1" hidden="false" customHeight="true" outlineLevel="0" collapsed="false">
      <c r="A80" s="7" t="n">
        <v>649</v>
      </c>
      <c r="B80" s="7" t="n">
        <v>650.875</v>
      </c>
      <c r="C80" s="7" t="n">
        <v>12</v>
      </c>
      <c r="D80" s="7" t="n">
        <v>3.375</v>
      </c>
      <c r="E80" s="7" t="n">
        <v>38.421</v>
      </c>
      <c r="F80" s="7" t="s">
        <v>49</v>
      </c>
      <c r="G80" s="17" t="s">
        <v>82</v>
      </c>
      <c r="I80" s="0" t="n">
        <f aca="false">A80*2.54</f>
        <v>1648.46</v>
      </c>
      <c r="J80" s="0" t="n">
        <f aca="false">B80*2.54</f>
        <v>1653.2225</v>
      </c>
      <c r="K80" s="0" t="n">
        <f aca="false">C80*2.54</f>
        <v>30.48</v>
      </c>
      <c r="L80" s="0" t="n">
        <f aca="false">D80*2.54</f>
        <v>8.5725</v>
      </c>
      <c r="M80" s="0" t="n">
        <f aca="false">K80-L80</f>
        <v>21.9075</v>
      </c>
      <c r="N80" s="0" t="n">
        <f aca="false">E80</f>
        <v>38.421</v>
      </c>
      <c r="O80" s="0" t="n">
        <f aca="false">J80-I80</f>
        <v>4.76250000000005</v>
      </c>
      <c r="P80" s="0" t="str">
        <f aca="false">F80</f>
        <v>6061-T6 Alum</v>
      </c>
    </row>
    <row r="81" customFormat="false" ht="17.1" hidden="false" customHeight="true" outlineLevel="0" collapsed="false">
      <c r="A81" s="7" t="n">
        <v>650.875</v>
      </c>
      <c r="B81" s="7" t="n">
        <v>652.75</v>
      </c>
      <c r="C81" s="7" t="n">
        <v>12</v>
      </c>
      <c r="D81" s="7" t="n">
        <v>3</v>
      </c>
      <c r="E81" s="7" t="n">
        <v>35.347</v>
      </c>
      <c r="F81" s="7" t="s">
        <v>49</v>
      </c>
      <c r="G81" s="17" t="s">
        <v>83</v>
      </c>
      <c r="I81" s="0" t="n">
        <f aca="false">A81*2.54</f>
        <v>1653.2225</v>
      </c>
      <c r="J81" s="0" t="n">
        <f aca="false">B81*2.54</f>
        <v>1657.985</v>
      </c>
      <c r="K81" s="0" t="n">
        <f aca="false">C81*2.54</f>
        <v>30.48</v>
      </c>
      <c r="L81" s="0" t="n">
        <f aca="false">D81*2.54</f>
        <v>7.62</v>
      </c>
      <c r="M81" s="0" t="n">
        <f aca="false">K81-L81</f>
        <v>22.86</v>
      </c>
      <c r="N81" s="0" t="n">
        <f aca="false">E81</f>
        <v>35.347</v>
      </c>
      <c r="O81" s="0" t="n">
        <f aca="false">J81-I81</f>
        <v>4.76250000000005</v>
      </c>
      <c r="P81" s="0" t="str">
        <f aca="false">F81</f>
        <v>6061-T6 Alum</v>
      </c>
    </row>
    <row r="82" customFormat="false" ht="17.1" hidden="false" customHeight="true" outlineLevel="0" collapsed="false">
      <c r="A82" s="7" t="n">
        <v>652.75</v>
      </c>
      <c r="B82" s="7" t="n">
        <v>746.77</v>
      </c>
      <c r="C82" s="7" t="n">
        <v>12</v>
      </c>
      <c r="D82" s="7" t="n">
        <v>0.375</v>
      </c>
      <c r="E82" s="7" t="n">
        <v>254.344</v>
      </c>
      <c r="F82" s="7" t="s">
        <v>49</v>
      </c>
      <c r="G82" s="17" t="s">
        <v>84</v>
      </c>
      <c r="I82" s="0" t="n">
        <f aca="false">A82*2.54</f>
        <v>1657.985</v>
      </c>
      <c r="J82" s="0" t="n">
        <f aca="false">B82*2.54</f>
        <v>1896.7958</v>
      </c>
      <c r="K82" s="0" t="n">
        <f aca="false">C82*2.54</f>
        <v>30.48</v>
      </c>
      <c r="L82" s="0" t="n">
        <f aca="false">D82*2.54</f>
        <v>0.9525</v>
      </c>
      <c r="M82" s="0" t="n">
        <f aca="false">K82-L82</f>
        <v>29.5275</v>
      </c>
      <c r="N82" s="0" t="n">
        <f aca="false">E82</f>
        <v>254.344</v>
      </c>
      <c r="O82" s="0" t="n">
        <f aca="false">J82-I82</f>
        <v>238.8108</v>
      </c>
      <c r="P82" s="0" t="str">
        <f aca="false">F82</f>
        <v>6061-T6 Alum</v>
      </c>
    </row>
    <row r="83" customFormat="false" ht="17.1" hidden="false" customHeight="true" outlineLevel="0" collapsed="false">
      <c r="A83" s="7" t="n">
        <v>746.77</v>
      </c>
      <c r="B83" s="7" t="n">
        <v>748.645</v>
      </c>
      <c r="C83" s="7" t="n">
        <v>16</v>
      </c>
      <c r="D83" s="7" t="n">
        <v>4.375</v>
      </c>
      <c r="E83" s="7" t="n">
        <v>63.936</v>
      </c>
      <c r="F83" s="7" t="s">
        <v>49</v>
      </c>
      <c r="G83" s="17" t="s">
        <v>85</v>
      </c>
      <c r="I83" s="0" t="n">
        <f aca="false">A83*2.54</f>
        <v>1896.7958</v>
      </c>
      <c r="J83" s="0" t="n">
        <f aca="false">B83*2.54</f>
        <v>1901.5583</v>
      </c>
      <c r="K83" s="0" t="n">
        <f aca="false">C83*2.54</f>
        <v>40.64</v>
      </c>
      <c r="L83" s="0" t="n">
        <f aca="false">D83*2.54</f>
        <v>11.1125</v>
      </c>
      <c r="M83" s="0" t="n">
        <f aca="false">K83-L83</f>
        <v>29.5275</v>
      </c>
      <c r="N83" s="0" t="n">
        <f aca="false">E83</f>
        <v>63.936</v>
      </c>
      <c r="O83" s="0" t="n">
        <f aca="false">J83-I83</f>
        <v>4.76250000000005</v>
      </c>
      <c r="P83" s="0" t="str">
        <f aca="false">F83</f>
        <v>6061-T6 Alum</v>
      </c>
    </row>
    <row r="84" customFormat="false" ht="17.1" hidden="false" customHeight="true" outlineLevel="0" collapsed="false">
      <c r="A84" s="7" t="n">
        <v>748.645</v>
      </c>
      <c r="B84" s="7" t="n">
        <v>750.52</v>
      </c>
      <c r="C84" s="7" t="n">
        <v>16</v>
      </c>
      <c r="D84" s="7" t="n">
        <v>4.375</v>
      </c>
      <c r="E84" s="7" t="n">
        <v>63.936</v>
      </c>
      <c r="F84" s="7" t="s">
        <v>49</v>
      </c>
      <c r="G84" s="17" t="s">
        <v>86</v>
      </c>
      <c r="I84" s="0" t="n">
        <f aca="false">A84*2.54</f>
        <v>1901.5583</v>
      </c>
      <c r="J84" s="0" t="n">
        <f aca="false">B84*2.54</f>
        <v>1906.3208</v>
      </c>
      <c r="K84" s="0" t="n">
        <f aca="false">C84*2.54</f>
        <v>40.64</v>
      </c>
      <c r="L84" s="0" t="n">
        <f aca="false">D84*2.54</f>
        <v>11.1125</v>
      </c>
      <c r="M84" s="0" t="n">
        <f aca="false">K84-L84</f>
        <v>29.5275</v>
      </c>
      <c r="N84" s="0" t="n">
        <f aca="false">E84</f>
        <v>63.936</v>
      </c>
      <c r="O84" s="0" t="n">
        <f aca="false">J84-I84</f>
        <v>4.76250000000005</v>
      </c>
      <c r="P84" s="0" t="str">
        <f aca="false">F84</f>
        <v>6061-T6 Alum</v>
      </c>
    </row>
    <row r="85" customFormat="false" ht="17.1" hidden="false" customHeight="true" outlineLevel="0" collapsed="false">
      <c r="A85" s="7" t="n">
        <v>750.52</v>
      </c>
      <c r="B85" s="7" t="n">
        <v>844.645</v>
      </c>
      <c r="C85" s="7" t="n">
        <v>12</v>
      </c>
      <c r="D85" s="7" t="n">
        <v>0.375</v>
      </c>
      <c r="E85" s="7" t="n">
        <v>254.628</v>
      </c>
      <c r="F85" s="7" t="s">
        <v>49</v>
      </c>
      <c r="G85" s="17" t="s">
        <v>87</v>
      </c>
      <c r="I85" s="0" t="n">
        <f aca="false">A85*2.54</f>
        <v>1906.3208</v>
      </c>
      <c r="J85" s="0" t="n">
        <f aca="false">B85*2.54</f>
        <v>2145.3983</v>
      </c>
      <c r="K85" s="0" t="n">
        <f aca="false">C85*2.54</f>
        <v>30.48</v>
      </c>
      <c r="L85" s="0" t="n">
        <f aca="false">D85*2.54</f>
        <v>0.9525</v>
      </c>
      <c r="M85" s="0" t="n">
        <f aca="false">K85-L85</f>
        <v>29.5275</v>
      </c>
      <c r="N85" s="0" t="n">
        <f aca="false">E85</f>
        <v>254.628</v>
      </c>
      <c r="O85" s="0" t="n">
        <f aca="false">J85-I85</f>
        <v>239.0775</v>
      </c>
      <c r="P85" s="0" t="str">
        <f aca="false">F85</f>
        <v>6061-T6 Alum</v>
      </c>
    </row>
    <row r="86" customFormat="false" ht="17.1" hidden="false" customHeight="true" outlineLevel="0" collapsed="false">
      <c r="A86" s="7" t="n">
        <v>844.645</v>
      </c>
      <c r="B86" s="7" t="n">
        <v>846.52</v>
      </c>
      <c r="C86" s="7" t="n">
        <v>16</v>
      </c>
      <c r="D86" s="7" t="n">
        <v>4.375</v>
      </c>
      <c r="E86" s="7" t="n">
        <v>63.936</v>
      </c>
      <c r="F86" s="7" t="s">
        <v>49</v>
      </c>
      <c r="G86" s="17" t="s">
        <v>88</v>
      </c>
      <c r="I86" s="0" t="n">
        <f aca="false">A86*2.54</f>
        <v>2145.3983</v>
      </c>
      <c r="J86" s="0" t="n">
        <f aca="false">B86*2.54</f>
        <v>2150.1608</v>
      </c>
      <c r="K86" s="0" t="n">
        <f aca="false">C86*2.54</f>
        <v>40.64</v>
      </c>
      <c r="L86" s="0" t="n">
        <f aca="false">D86*2.54</f>
        <v>11.1125</v>
      </c>
      <c r="M86" s="0" t="n">
        <f aca="false">K86-L86</f>
        <v>29.5275</v>
      </c>
      <c r="N86" s="0" t="n">
        <f aca="false">E86</f>
        <v>63.936</v>
      </c>
      <c r="O86" s="0" t="n">
        <f aca="false">J86-I86</f>
        <v>4.76250000000027</v>
      </c>
      <c r="P86" s="0" t="str">
        <f aca="false">F86</f>
        <v>6061-T6 Alum</v>
      </c>
    </row>
    <row r="87" customFormat="false" ht="17.1" hidden="false" customHeight="true" outlineLevel="0" collapsed="false">
      <c r="A87" s="7" t="n">
        <v>846.52</v>
      </c>
      <c r="B87" s="7" t="n">
        <v>848.915</v>
      </c>
      <c r="C87" s="7" t="n">
        <v>16</v>
      </c>
      <c r="D87" s="7" t="n">
        <v>4.375</v>
      </c>
      <c r="E87" s="7" t="n">
        <v>81.689</v>
      </c>
      <c r="F87" s="7" t="s">
        <v>49</v>
      </c>
      <c r="G87" s="17" t="s">
        <v>89</v>
      </c>
      <c r="I87" s="0" t="n">
        <f aca="false">A87*2.54</f>
        <v>2150.1608</v>
      </c>
      <c r="J87" s="0" t="n">
        <f aca="false">B87*2.54</f>
        <v>2156.2441</v>
      </c>
      <c r="K87" s="0" t="n">
        <f aca="false">C87*2.54</f>
        <v>40.64</v>
      </c>
      <c r="L87" s="0" t="n">
        <f aca="false">D87*2.54</f>
        <v>11.1125</v>
      </c>
      <c r="M87" s="0" t="n">
        <f aca="false">K87-L87</f>
        <v>29.5275</v>
      </c>
      <c r="N87" s="0" t="n">
        <f aca="false">E87</f>
        <v>81.689</v>
      </c>
      <c r="O87" s="0" t="n">
        <f aca="false">J87-I87</f>
        <v>6.08329999999978</v>
      </c>
      <c r="P87" s="0" t="str">
        <f aca="false">F87</f>
        <v>6061-T6 Alum</v>
      </c>
    </row>
    <row r="88" customFormat="false" ht="17.1" hidden="false" customHeight="true" outlineLevel="0" collapsed="false">
      <c r="A88" s="7" t="n">
        <v>848.915</v>
      </c>
      <c r="B88" s="7" t="n">
        <v>997.755</v>
      </c>
      <c r="C88" s="7" t="n">
        <v>12</v>
      </c>
      <c r="D88" s="7" t="n">
        <v>0.375</v>
      </c>
      <c r="E88" s="7" t="n">
        <v>404.117</v>
      </c>
      <c r="F88" s="7" t="s">
        <v>49</v>
      </c>
      <c r="G88" s="17" t="s">
        <v>90</v>
      </c>
      <c r="I88" s="0" t="n">
        <f aca="false">A88*2.54</f>
        <v>2156.2441</v>
      </c>
      <c r="J88" s="0" t="n">
        <f aca="false">B88*2.54</f>
        <v>2534.2977</v>
      </c>
      <c r="K88" s="0" t="n">
        <f aca="false">C88*2.54</f>
        <v>30.48</v>
      </c>
      <c r="L88" s="0" t="n">
        <f aca="false">D88*2.54</f>
        <v>0.9525</v>
      </c>
      <c r="M88" s="0" t="n">
        <f aca="false">K88-L88</f>
        <v>29.5275</v>
      </c>
      <c r="N88" s="0" t="n">
        <f aca="false">E88</f>
        <v>404.117</v>
      </c>
      <c r="O88" s="0" t="n">
        <f aca="false">J88-I88</f>
        <v>378.0536</v>
      </c>
      <c r="P88" s="0" t="str">
        <f aca="false">F88</f>
        <v>6061-T6 Alum</v>
      </c>
    </row>
    <row r="89" customFormat="false" ht="17.1" hidden="false" customHeight="true" outlineLevel="0" collapsed="false">
      <c r="A89" s="7" t="n">
        <v>997.755</v>
      </c>
      <c r="B89" s="7" t="n">
        <v>999.63</v>
      </c>
      <c r="C89" s="7" t="n">
        <v>16</v>
      </c>
      <c r="D89" s="7" t="n">
        <v>4.375</v>
      </c>
      <c r="E89" s="7" t="n">
        <v>63.936</v>
      </c>
      <c r="F89" s="7" t="s">
        <v>49</v>
      </c>
      <c r="G89" s="17" t="s">
        <v>91</v>
      </c>
      <c r="I89" s="0" t="n">
        <f aca="false">A89*2.54</f>
        <v>2534.2977</v>
      </c>
      <c r="J89" s="0" t="n">
        <f aca="false">B89*2.54</f>
        <v>2539.0602</v>
      </c>
      <c r="K89" s="0" t="n">
        <f aca="false">C89*2.54</f>
        <v>40.64</v>
      </c>
      <c r="L89" s="0" t="n">
        <f aca="false">D89*2.54</f>
        <v>11.1125</v>
      </c>
      <c r="M89" s="0" t="n">
        <f aca="false">K89-L89</f>
        <v>29.5275</v>
      </c>
      <c r="N89" s="0" t="n">
        <f aca="false">E89</f>
        <v>63.936</v>
      </c>
      <c r="O89" s="0" t="n">
        <f aca="false">J89-I89</f>
        <v>4.76249999999982</v>
      </c>
      <c r="P89" s="0" t="str">
        <f aca="false">F89</f>
        <v>6061-T6 Alum</v>
      </c>
    </row>
    <row r="90" customFormat="false" ht="17.1" hidden="false" customHeight="true" outlineLevel="0" collapsed="false">
      <c r="A90" s="7" t="n">
        <v>999.63</v>
      </c>
      <c r="B90" s="7" t="n">
        <v>1001.505</v>
      </c>
      <c r="C90" s="7" t="n">
        <v>16</v>
      </c>
      <c r="D90" s="7" t="n">
        <v>4.375</v>
      </c>
      <c r="E90" s="7" t="n">
        <v>63.936</v>
      </c>
      <c r="F90" s="7" t="s">
        <v>49</v>
      </c>
      <c r="G90" s="17" t="s">
        <v>92</v>
      </c>
      <c r="I90" s="0" t="n">
        <f aca="false">A90*2.54</f>
        <v>2539.0602</v>
      </c>
      <c r="J90" s="0" t="n">
        <f aca="false">B90*2.54</f>
        <v>2543.8227</v>
      </c>
      <c r="K90" s="0" t="n">
        <f aca="false">C90*2.54</f>
        <v>40.64</v>
      </c>
      <c r="L90" s="0" t="n">
        <f aca="false">D90*2.54</f>
        <v>11.1125</v>
      </c>
      <c r="M90" s="0" t="n">
        <f aca="false">K90-L90</f>
        <v>29.5275</v>
      </c>
      <c r="N90" s="0" t="n">
        <f aca="false">E90</f>
        <v>63.936</v>
      </c>
      <c r="O90" s="0" t="n">
        <f aca="false">J90-I90</f>
        <v>4.76250000000027</v>
      </c>
      <c r="P90" s="0" t="str">
        <f aca="false">F90</f>
        <v>6061-T6 Alum</v>
      </c>
    </row>
    <row r="91" customFormat="false" ht="17.1" hidden="false" customHeight="true" outlineLevel="0" collapsed="false">
      <c r="A91" s="7" t="n">
        <v>1001.505</v>
      </c>
      <c r="B91" s="7" t="n">
        <v>1026.965</v>
      </c>
      <c r="C91" s="7" t="n">
        <v>12</v>
      </c>
      <c r="D91" s="7" t="n">
        <v>0.375</v>
      </c>
      <c r="E91" s="7" t="n">
        <v>69.127</v>
      </c>
      <c r="F91" s="7" t="s">
        <v>49</v>
      </c>
      <c r="G91" s="17" t="s">
        <v>93</v>
      </c>
      <c r="I91" s="0" t="n">
        <f aca="false">A91*2.54</f>
        <v>2543.8227</v>
      </c>
      <c r="J91" s="0" t="n">
        <f aca="false">B91*2.54</f>
        <v>2608.4911</v>
      </c>
      <c r="K91" s="0" t="n">
        <f aca="false">C91*2.54</f>
        <v>30.48</v>
      </c>
      <c r="L91" s="0" t="n">
        <f aca="false">D91*2.54</f>
        <v>0.9525</v>
      </c>
      <c r="M91" s="0" t="n">
        <f aca="false">K91-L91</f>
        <v>29.5275</v>
      </c>
      <c r="N91" s="0" t="n">
        <f aca="false">E91</f>
        <v>69.127</v>
      </c>
      <c r="O91" s="0" t="n">
        <f aca="false">J91-I91</f>
        <v>64.6683999999996</v>
      </c>
      <c r="P91" s="0" t="str">
        <f aca="false">F91</f>
        <v>6061-T6 Alum</v>
      </c>
    </row>
    <row r="92" customFormat="false" ht="17.1" hidden="false" customHeight="true" outlineLevel="0" collapsed="false">
      <c r="A92" s="7" t="n">
        <v>1026.965</v>
      </c>
      <c r="B92" s="8" t="n">
        <v>1028.84</v>
      </c>
      <c r="C92" s="8" t="n">
        <v>16</v>
      </c>
      <c r="D92" s="7" t="n">
        <v>4.375</v>
      </c>
      <c r="E92" s="7" t="n">
        <v>63.936</v>
      </c>
      <c r="F92" s="7" t="s">
        <v>49</v>
      </c>
      <c r="G92" s="17" t="s">
        <v>94</v>
      </c>
      <c r="I92" s="0" t="n">
        <f aca="false">A92*2.54</f>
        <v>2608.4911</v>
      </c>
      <c r="J92" s="0" t="n">
        <f aca="false">B92*2.54</f>
        <v>2613.2536</v>
      </c>
      <c r="K92" s="0" t="n">
        <f aca="false">C92*2.54</f>
        <v>40.64</v>
      </c>
      <c r="L92" s="0" t="n">
        <f aca="false">D92*2.54</f>
        <v>11.1125</v>
      </c>
      <c r="M92" s="0" t="n">
        <f aca="false">K92-L92</f>
        <v>29.5275</v>
      </c>
      <c r="N92" s="0" t="n">
        <f aca="false">E92</f>
        <v>63.936</v>
      </c>
      <c r="O92" s="0" t="n">
        <f aca="false">J92-I92</f>
        <v>4.76250000000027</v>
      </c>
      <c r="P92" s="0" t="str">
        <f aca="false">F92</f>
        <v>6061-T6 Alum</v>
      </c>
    </row>
    <row r="93" customFormat="false" ht="17.1" hidden="false" customHeight="true" outlineLevel="0" collapsed="false">
      <c r="A93" s="8" t="n">
        <v>1028.84</v>
      </c>
      <c r="B93" s="7" t="n">
        <v>1031.477</v>
      </c>
      <c r="C93" s="7" t="n">
        <v>16</v>
      </c>
      <c r="D93" s="7" t="n">
        <v>4.375</v>
      </c>
      <c r="E93" s="7" t="n">
        <v>186.79</v>
      </c>
      <c r="F93" s="7" t="s">
        <v>95</v>
      </c>
      <c r="G93" s="17" t="s">
        <v>96</v>
      </c>
      <c r="I93" s="0" t="n">
        <f aca="false">A93*2.54</f>
        <v>2613.2536</v>
      </c>
      <c r="J93" s="0" t="n">
        <f aca="false">B93*2.54</f>
        <v>2619.95158</v>
      </c>
      <c r="K93" s="0" t="n">
        <f aca="false">C93*2.54</f>
        <v>40.64</v>
      </c>
      <c r="L93" s="0" t="n">
        <f aca="false">D93*2.54</f>
        <v>11.1125</v>
      </c>
      <c r="M93" s="0" t="n">
        <f aca="false">K93-L93</f>
        <v>29.5275</v>
      </c>
      <c r="N93" s="0" t="n">
        <f aca="false">E93</f>
        <v>186.79</v>
      </c>
      <c r="O93" s="0" t="n">
        <f aca="false">J93-I93</f>
        <v>6.69798000000037</v>
      </c>
      <c r="P93" s="0" t="str">
        <f aca="false">F93</f>
        <v>304 Stainless Stl</v>
      </c>
    </row>
    <row r="94" customFormat="false" ht="17.1" hidden="false" customHeight="true" outlineLevel="0" collapsed="false">
      <c r="A94" s="7" t="n">
        <v>1031.477</v>
      </c>
      <c r="B94" s="7" t="n">
        <v>1050.048</v>
      </c>
      <c r="C94" s="7" t="n">
        <v>11.75</v>
      </c>
      <c r="D94" s="7" t="n">
        <v>0.125</v>
      </c>
      <c r="E94" s="7" t="n">
        <v>194.42</v>
      </c>
      <c r="F94" s="7" t="s">
        <v>95</v>
      </c>
      <c r="G94" s="17" t="s">
        <v>97</v>
      </c>
      <c r="I94" s="0" t="n">
        <f aca="false">A94*2.54</f>
        <v>2619.95158</v>
      </c>
      <c r="J94" s="0" t="n">
        <f aca="false">B94*2.54</f>
        <v>2667.12192</v>
      </c>
      <c r="K94" s="0" t="n">
        <f aca="false">C94*2.54</f>
        <v>29.845</v>
      </c>
      <c r="L94" s="0" t="n">
        <f aca="false">D94*2.54</f>
        <v>0.3175</v>
      </c>
      <c r="M94" s="0" t="n">
        <f aca="false">K94-L94</f>
        <v>29.5275</v>
      </c>
      <c r="N94" s="0" t="n">
        <f aca="false">E94</f>
        <v>194.42</v>
      </c>
      <c r="O94" s="0" t="n">
        <f aca="false">J94-I94</f>
        <v>47.1703399999997</v>
      </c>
      <c r="P94" s="0" t="str">
        <f aca="false">F94</f>
        <v>304 Stainless Stl</v>
      </c>
    </row>
    <row r="95" customFormat="false" ht="17.1" hidden="false" customHeight="true" outlineLevel="0" collapsed="false">
      <c r="A95" s="7" t="n">
        <v>1050.048</v>
      </c>
      <c r="B95" s="7" t="n">
        <v>1051.923</v>
      </c>
      <c r="C95" s="7" t="n">
        <v>16</v>
      </c>
      <c r="D95" s="7" t="n">
        <v>4.375</v>
      </c>
      <c r="E95" s="7" t="n">
        <v>186.79</v>
      </c>
      <c r="F95" s="7" t="s">
        <v>95</v>
      </c>
      <c r="G95" s="17" t="s">
        <v>96</v>
      </c>
      <c r="I95" s="0" t="n">
        <f aca="false">A95*2.54</f>
        <v>2667.12192</v>
      </c>
      <c r="J95" s="0" t="n">
        <f aca="false">B95*2.54</f>
        <v>2671.88442</v>
      </c>
      <c r="K95" s="0" t="n">
        <f aca="false">C95*2.54</f>
        <v>40.64</v>
      </c>
      <c r="L95" s="0" t="n">
        <f aca="false">D95*2.54</f>
        <v>11.1125</v>
      </c>
      <c r="M95" s="0" t="n">
        <f aca="false">K95-L95</f>
        <v>29.5275</v>
      </c>
      <c r="N95" s="0" t="n">
        <f aca="false">E95</f>
        <v>186.79</v>
      </c>
      <c r="O95" s="0" t="n">
        <f aca="false">J95-I95</f>
        <v>4.76249999999982</v>
      </c>
      <c r="P95" s="0" t="str">
        <f aca="false">F95</f>
        <v>304 Stainless Stl</v>
      </c>
    </row>
  </sheetData>
  <mergeCells count="3">
    <mergeCell ref="A1:G1"/>
    <mergeCell ref="A42:G42"/>
    <mergeCell ref="A73:G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1" sqref="17:17 L18"/>
    </sheetView>
  </sheetViews>
  <sheetFormatPr defaultRowHeight="15"/>
  <cols>
    <col collapsed="false" hidden="false" max="4" min="1" style="0" width="13.7040816326531"/>
    <col collapsed="false" hidden="false" max="8" min="5" style="0" width="7.71428571428571"/>
    <col collapsed="false" hidden="false" max="10" min="9" style="0" width="13.7040816326531"/>
    <col collapsed="false" hidden="false" max="11" min="11" style="14" width="33"/>
    <col collapsed="false" hidden="false" max="1025" min="12" style="0" width="8.72959183673469"/>
  </cols>
  <sheetData>
    <row r="1" customFormat="false" ht="25.5" hidden="false" customHeight="true" outlineLevel="0" collapsed="false">
      <c r="A1" s="15" t="s">
        <v>98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customFormat="false" ht="34.5" hidden="false" customHeight="true" outlineLevel="0" collapsed="false">
      <c r="A2" s="4" t="s">
        <v>38</v>
      </c>
      <c r="B2" s="4" t="s">
        <v>39</v>
      </c>
      <c r="C2" s="6" t="s">
        <v>40</v>
      </c>
      <c r="D2" s="6" t="s">
        <v>99</v>
      </c>
      <c r="E2" s="5" t="s">
        <v>100</v>
      </c>
      <c r="F2" s="5" t="s">
        <v>101</v>
      </c>
      <c r="G2" s="5" t="s">
        <v>102</v>
      </c>
      <c r="H2" s="5" t="s">
        <v>103</v>
      </c>
      <c r="I2" s="6" t="s">
        <v>42</v>
      </c>
      <c r="J2" s="4" t="s">
        <v>7</v>
      </c>
      <c r="K2" s="4" t="s">
        <v>1</v>
      </c>
    </row>
    <row r="3" customFormat="false" ht="20.1" hidden="false" customHeight="true" outlineLevel="0" collapsed="false">
      <c r="A3" s="7" t="n">
        <v>41.75</v>
      </c>
      <c r="B3" s="7" t="n">
        <v>98.75</v>
      </c>
      <c r="C3" s="7"/>
      <c r="D3" s="7" t="n">
        <v>0.188</v>
      </c>
      <c r="E3" s="9" t="n">
        <v>-0.189</v>
      </c>
      <c r="F3" s="9" t="n">
        <v>1.349</v>
      </c>
      <c r="G3" s="9" t="n">
        <v>-4.589</v>
      </c>
      <c r="H3" s="9" t="n">
        <v>1.349</v>
      </c>
      <c r="I3" s="7" t="n">
        <v>13.335</v>
      </c>
      <c r="J3" s="7"/>
      <c r="K3" s="17" t="s">
        <v>104</v>
      </c>
    </row>
    <row r="4" customFormat="false" ht="20.1" hidden="false" customHeight="true" outlineLevel="0" collapsed="false">
      <c r="A4" s="7" t="n">
        <v>41.75</v>
      </c>
      <c r="B4" s="7" t="n">
        <v>98.75</v>
      </c>
      <c r="C4" s="7"/>
      <c r="D4" s="7" t="n">
        <v>0.188</v>
      </c>
      <c r="E4" s="9" t="n">
        <v>-0.189</v>
      </c>
      <c r="F4" s="9" t="n">
        <v>-1.349</v>
      </c>
      <c r="G4" s="9" t="n">
        <v>-4.589</v>
      </c>
      <c r="H4" s="9" t="n">
        <v>-1.349</v>
      </c>
      <c r="I4" s="18" t="n">
        <v>13.335</v>
      </c>
      <c r="J4" s="7"/>
      <c r="K4" s="17" t="s">
        <v>105</v>
      </c>
    </row>
    <row r="5" customFormat="false" ht="20.1" hidden="false" customHeight="true" outlineLevel="0" collapsed="false">
      <c r="A5" s="7" t="n">
        <v>41.75</v>
      </c>
      <c r="B5" s="7" t="n">
        <v>98.75</v>
      </c>
      <c r="C5" s="7"/>
      <c r="D5" s="7" t="n">
        <v>0.188</v>
      </c>
      <c r="E5" s="9" t="n">
        <v>-4.589</v>
      </c>
      <c r="F5" s="9" t="n">
        <v>1.162</v>
      </c>
      <c r="G5" s="9" t="n">
        <v>-4.589</v>
      </c>
      <c r="H5" s="9" t="n">
        <v>-1.162</v>
      </c>
      <c r="I5" s="7" t="n">
        <v>7.043</v>
      </c>
      <c r="J5" s="7"/>
      <c r="K5" s="17" t="s">
        <v>106</v>
      </c>
    </row>
    <row r="6" customFormat="false" ht="20.1" hidden="false" customHeight="true" outlineLevel="0" collapsed="false">
      <c r="A6" s="7" t="n">
        <v>40.78</v>
      </c>
      <c r="B6" s="7" t="n">
        <v>99.78</v>
      </c>
      <c r="C6" s="7"/>
      <c r="D6" s="7" t="n">
        <v>0.25</v>
      </c>
      <c r="E6" s="9" t="n">
        <v>0</v>
      </c>
      <c r="F6" s="9" t="n">
        <v>1.063</v>
      </c>
      <c r="G6" s="9" t="n">
        <v>-4.15</v>
      </c>
      <c r="H6" s="9" t="n">
        <v>1.0625</v>
      </c>
      <c r="I6" s="7" t="n">
        <v>17.358</v>
      </c>
      <c r="J6" s="7"/>
      <c r="K6" s="17" t="s">
        <v>107</v>
      </c>
    </row>
    <row r="7" customFormat="false" ht="20.1" hidden="false" customHeight="true" outlineLevel="0" collapsed="false">
      <c r="A7" s="7" t="n">
        <v>40.78</v>
      </c>
      <c r="B7" s="7" t="n">
        <v>99.78</v>
      </c>
      <c r="C7" s="7"/>
      <c r="D7" s="7" t="n">
        <v>0.25</v>
      </c>
      <c r="E7" s="9" t="n">
        <v>0</v>
      </c>
      <c r="F7" s="9" t="n">
        <v>-1.0625</v>
      </c>
      <c r="G7" s="9" t="n">
        <v>-4.15</v>
      </c>
      <c r="H7" s="9" t="n">
        <v>-1.0625</v>
      </c>
      <c r="I7" s="7" t="n">
        <v>17.358</v>
      </c>
      <c r="J7" s="7"/>
      <c r="K7" s="17" t="s">
        <v>108</v>
      </c>
    </row>
    <row r="8" customFormat="false" ht="20.1" hidden="false" customHeight="true" outlineLevel="0" collapsed="false">
      <c r="A8" s="7" t="n">
        <v>40.78</v>
      </c>
      <c r="B8" s="7" t="n">
        <v>99.78</v>
      </c>
      <c r="C8" s="7" t="n">
        <v>1.0625</v>
      </c>
      <c r="D8" s="7" t="n">
        <v>0.25</v>
      </c>
      <c r="E8" s="9"/>
      <c r="F8" s="9"/>
      <c r="G8" s="9"/>
      <c r="H8" s="9"/>
      <c r="I8" s="7" t="n">
        <v>12.319</v>
      </c>
      <c r="J8" s="7"/>
      <c r="K8" s="17" t="s">
        <v>109</v>
      </c>
    </row>
    <row r="9" customFormat="false" ht="20.1" hidden="false" customHeight="true" outlineLevel="0" collapsed="false">
      <c r="A9" s="7"/>
      <c r="B9" s="7"/>
      <c r="C9" s="7"/>
      <c r="D9" s="7"/>
      <c r="E9" s="9"/>
      <c r="F9" s="9"/>
      <c r="G9" s="9"/>
      <c r="H9" s="9"/>
      <c r="I9" s="7"/>
      <c r="J9" s="7"/>
      <c r="K9" s="17"/>
    </row>
    <row r="10" customFormat="false" ht="20.1" hidden="false" customHeight="true" outlineLevel="0" collapsed="false">
      <c r="A10" s="7"/>
      <c r="B10" s="7"/>
      <c r="C10" s="7"/>
      <c r="D10" s="7"/>
      <c r="E10" s="9"/>
      <c r="F10" s="9"/>
      <c r="G10" s="9"/>
      <c r="H10" s="9"/>
      <c r="I10" s="7"/>
      <c r="J10" s="7"/>
      <c r="K10" s="17"/>
    </row>
    <row r="11" customFormat="false" ht="20.1" hidden="false" customHeight="true" outlineLevel="0" collapsed="false">
      <c r="A11" s="7"/>
      <c r="B11" s="7"/>
      <c r="C11" s="7"/>
      <c r="D11" s="7"/>
      <c r="E11" s="9"/>
      <c r="F11" s="9"/>
      <c r="G11" s="9"/>
      <c r="H11" s="9"/>
      <c r="I11" s="7"/>
      <c r="J11" s="7"/>
      <c r="K11" s="17"/>
    </row>
    <row r="12" customFormat="false" ht="20.1" hidden="false" customHeight="true" outlineLevel="0" collapsed="false">
      <c r="A12" s="7"/>
      <c r="C12" s="7"/>
      <c r="D12" s="7"/>
      <c r="E12" s="9"/>
      <c r="F12" s="9"/>
      <c r="G12" s="9"/>
      <c r="H12" s="9"/>
      <c r="I12" s="7"/>
      <c r="J12" s="7"/>
      <c r="K12" s="17"/>
    </row>
    <row r="13" customFormat="false" ht="20.1" hidden="false" customHeight="true" outlineLevel="0" collapsed="false">
      <c r="A13" s="7"/>
      <c r="B13" s="7"/>
      <c r="C13" s="7"/>
      <c r="D13" s="7"/>
      <c r="E13" s="9"/>
      <c r="F13" s="9"/>
      <c r="G13" s="9"/>
      <c r="H13" s="9"/>
      <c r="I13" s="7"/>
      <c r="J13" s="7"/>
      <c r="K13" s="17"/>
    </row>
    <row r="14" customFormat="false" ht="20.1" hidden="false" customHeight="true" outlineLevel="0" collapsed="false">
      <c r="A14" s="7"/>
      <c r="B14" s="7"/>
      <c r="C14" s="7"/>
      <c r="D14" s="7"/>
      <c r="E14" s="9"/>
      <c r="F14" s="9"/>
      <c r="G14" s="9"/>
      <c r="H14" s="9"/>
      <c r="I14" s="7"/>
      <c r="J14" s="7"/>
      <c r="K14" s="17"/>
    </row>
    <row r="15" customFormat="false" ht="20.1" hidden="false" customHeight="true" outlineLevel="0" collapsed="false">
      <c r="A15" s="7"/>
      <c r="B15" s="7"/>
      <c r="C15" s="7"/>
      <c r="D15" s="7"/>
      <c r="E15" s="9"/>
      <c r="F15" s="9"/>
      <c r="G15" s="9"/>
      <c r="H15" s="9"/>
      <c r="I15" s="7"/>
      <c r="J15" s="7"/>
      <c r="K15" s="17"/>
    </row>
    <row r="16" customFormat="false" ht="20.1" hidden="false" customHeight="true" outlineLevel="0" collapsed="false">
      <c r="A16" s="7"/>
      <c r="B16" s="7"/>
      <c r="C16" s="7"/>
      <c r="D16" s="7"/>
      <c r="E16" s="9"/>
      <c r="F16" s="9"/>
      <c r="G16" s="9"/>
      <c r="H16" s="9"/>
      <c r="I16" s="7"/>
      <c r="J16" s="7"/>
      <c r="K16" s="17"/>
    </row>
    <row r="17" customFormat="false" ht="20.1" hidden="false" customHeight="true" outlineLevel="0" collapsed="false">
      <c r="A17" s="7"/>
      <c r="B17" s="7"/>
      <c r="C17" s="7"/>
      <c r="D17" s="7"/>
      <c r="E17" s="9"/>
      <c r="F17" s="9"/>
      <c r="G17" s="9"/>
      <c r="H17" s="9"/>
      <c r="I17" s="7"/>
      <c r="J17" s="7"/>
      <c r="K17" s="17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Z1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17" activeCellId="0" sqref="17:17"/>
    </sheetView>
  </sheetViews>
  <sheetFormatPr defaultRowHeight="13.8"/>
  <cols>
    <col collapsed="false" hidden="false" max="1" min="1" style="0" width="9.4234693877551"/>
    <col collapsed="false" hidden="false" max="2" min="2" style="0" width="8.72959183673469"/>
    <col collapsed="false" hidden="false" max="3" min="3" style="0" width="16.7142857142857"/>
    <col collapsed="false" hidden="false" max="4" min="4" style="0" width="17.5765306122449"/>
    <col collapsed="false" hidden="false" max="5" min="5" style="0" width="20.8622448979592"/>
    <col collapsed="false" hidden="false" max="6" min="6" style="0" width="10.1428571428571"/>
    <col collapsed="false" hidden="false" max="7" min="7" style="0" width="61.9948979591837"/>
    <col collapsed="false" hidden="false" max="9" min="8" style="0" width="8.72959183673469"/>
    <col collapsed="false" hidden="false" max="10" min="10" style="26" width="8.72959183673469"/>
    <col collapsed="false" hidden="true" max="15" min="11" style="0" width="0"/>
    <col collapsed="false" hidden="true" max="16" min="16" style="26" width="0"/>
    <col collapsed="false" hidden="true" max="17" min="17" style="0" width="0"/>
    <col collapsed="false" hidden="false" max="18" min="18" style="26" width="16.530612244898"/>
    <col collapsed="false" hidden="true" max="19" min="19" style="26" width="0"/>
    <col collapsed="false" hidden="false" max="20" min="20" style="26" width="16.530612244898"/>
    <col collapsed="false" hidden="true" max="21" min="21" style="26" width="0"/>
    <col collapsed="false" hidden="false" max="22" min="22" style="26" width="15.5612244897959"/>
    <col collapsed="false" hidden="true" max="23" min="23" style="26" width="0"/>
    <col collapsed="false" hidden="false" max="24" min="24" style="26" width="15.5612244897959"/>
    <col collapsed="false" hidden="true" max="25" min="25" style="26" width="0"/>
    <col collapsed="false" hidden="false" max="26" min="26" style="0" width="11.9438775510204"/>
    <col collapsed="false" hidden="false" max="1025" min="27" style="0" width="8.72959183673469"/>
  </cols>
  <sheetData>
    <row r="3" customFormat="false" ht="19.7" hidden="false" customHeight="false" outlineLevel="0" collapsed="false">
      <c r="A3" s="15" t="s">
        <v>110</v>
      </c>
      <c r="B3" s="15"/>
      <c r="C3" s="15"/>
      <c r="D3" s="15"/>
      <c r="E3" s="15"/>
      <c r="F3" s="15"/>
      <c r="G3" s="15"/>
      <c r="J3" s="26" t="s">
        <v>111</v>
      </c>
      <c r="K3" s="0" t="s">
        <v>43</v>
      </c>
      <c r="L3" s="0" t="s">
        <v>44</v>
      </c>
      <c r="M3" s="0" t="s">
        <v>45</v>
      </c>
      <c r="N3" s="0" t="s">
        <v>46</v>
      </c>
      <c r="O3" s="0" t="s">
        <v>47</v>
      </c>
      <c r="P3" s="11" t="s">
        <v>42</v>
      </c>
      <c r="Q3" s="0" t="s">
        <v>48</v>
      </c>
      <c r="R3" s="11" t="s">
        <v>112</v>
      </c>
      <c r="S3" s="11" t="s">
        <v>113</v>
      </c>
      <c r="T3" s="11" t="s">
        <v>7</v>
      </c>
      <c r="U3" s="26" t="s">
        <v>114</v>
      </c>
      <c r="V3" s="26" t="s">
        <v>115</v>
      </c>
      <c r="W3" s="26" t="s">
        <v>113</v>
      </c>
      <c r="X3" s="26" t="s">
        <v>116</v>
      </c>
      <c r="Y3" s="26" t="s">
        <v>117</v>
      </c>
      <c r="Z3" s="0" t="s">
        <v>118</v>
      </c>
    </row>
    <row r="4" customFormat="false" ht="35.05" hidden="false" customHeight="false" outlineLevel="0" collapsed="false">
      <c r="A4" s="4" t="s">
        <v>119</v>
      </c>
      <c r="B4" s="6" t="s">
        <v>120</v>
      </c>
      <c r="C4" s="6" t="s">
        <v>121</v>
      </c>
      <c r="D4" s="27" t="s">
        <v>122</v>
      </c>
      <c r="E4" s="4" t="s">
        <v>7</v>
      </c>
      <c r="F4" s="6" t="s">
        <v>123</v>
      </c>
      <c r="G4" s="4" t="s">
        <v>1</v>
      </c>
      <c r="I4" s="0" t="n">
        <v>1</v>
      </c>
      <c r="J4" s="26" t="n">
        <v>1</v>
      </c>
      <c r="K4" s="0" t="n">
        <v>69.85</v>
      </c>
      <c r="L4" s="0" t="n">
        <v>71.12</v>
      </c>
      <c r="M4" s="0" t="n">
        <v>3.50012</v>
      </c>
      <c r="N4" s="0" t="n">
        <v>1.651</v>
      </c>
      <c r="O4" s="0" t="n">
        <v>1.84912</v>
      </c>
      <c r="P4" s="26" t="n">
        <v>0.192</v>
      </c>
      <c r="Q4" s="0" t="n">
        <v>1.27000000000001</v>
      </c>
      <c r="R4" s="28" t="n">
        <f aca="false">P4/Y4</f>
        <v>0.56140350877193</v>
      </c>
      <c r="S4" s="28" t="n">
        <v>2.7</v>
      </c>
      <c r="T4" s="26" t="s">
        <v>49</v>
      </c>
      <c r="U4" s="29" t="n">
        <f aca="false">D5*F5</f>
        <v>0.15</v>
      </c>
      <c r="V4" s="29" t="n">
        <f aca="false">1-R4</f>
        <v>0.43859649122807</v>
      </c>
      <c r="W4" s="29" t="n">
        <v>4.54</v>
      </c>
      <c r="X4" s="30" t="s">
        <v>124</v>
      </c>
      <c r="Y4" s="26" t="n">
        <f aca="false">P4+U4</f>
        <v>0.342</v>
      </c>
      <c r="Z4" s="0" t="n">
        <f aca="false">R4*S4+V4*W4</f>
        <v>3.50701754385965</v>
      </c>
    </row>
    <row r="5" customFormat="false" ht="13.8" hidden="false" customHeight="false" outlineLevel="0" collapsed="false">
      <c r="A5" s="7" t="n">
        <v>1</v>
      </c>
      <c r="B5" s="7" t="n">
        <v>1.155</v>
      </c>
      <c r="C5" s="7" t="n">
        <v>6.47E-005</v>
      </c>
      <c r="D5" s="31" t="n">
        <v>0.025</v>
      </c>
      <c r="E5" s="7" t="s">
        <v>124</v>
      </c>
      <c r="F5" s="7" t="n">
        <v>6</v>
      </c>
      <c r="G5" s="17" t="s">
        <v>125</v>
      </c>
      <c r="I5" s="0" t="n">
        <v>2</v>
      </c>
      <c r="J5" s="26" t="n">
        <v>6</v>
      </c>
      <c r="K5" s="0" t="n">
        <v>417.449</v>
      </c>
      <c r="L5" s="0" t="n">
        <v>419.1762</v>
      </c>
      <c r="M5" s="0" t="n">
        <v>7.06628</v>
      </c>
      <c r="N5" s="0" t="n">
        <v>3.92938</v>
      </c>
      <c r="O5" s="0" t="n">
        <v>3.1369</v>
      </c>
      <c r="P5" s="26" t="n">
        <v>1.226</v>
      </c>
      <c r="Q5" s="0" t="n">
        <v>1.72719999999998</v>
      </c>
      <c r="R5" s="28" t="n">
        <f aca="false">P5/Y5</f>
        <v>0.773013871374527</v>
      </c>
      <c r="S5" s="28" t="n">
        <v>2.7</v>
      </c>
      <c r="T5" s="26" t="s">
        <v>49</v>
      </c>
      <c r="U5" s="29" t="n">
        <f aca="false">D6*F6</f>
        <v>0.36</v>
      </c>
      <c r="V5" s="29" t="n">
        <f aca="false">1-R5</f>
        <v>0.226986128625473</v>
      </c>
      <c r="W5" s="29" t="n">
        <v>4.54</v>
      </c>
      <c r="X5" s="30" t="s">
        <v>124</v>
      </c>
      <c r="Y5" s="26" t="n">
        <f aca="false">P5+U5</f>
        <v>1.586</v>
      </c>
      <c r="Z5" s="0" t="n">
        <f aca="false">R5*S5+V5*W5</f>
        <v>3.11765447667087</v>
      </c>
    </row>
    <row r="6" customFormat="false" ht="13.8" hidden="false" customHeight="false" outlineLevel="0" collapsed="false">
      <c r="A6" s="7" t="n">
        <v>2</v>
      </c>
      <c r="B6" s="7" t="n">
        <v>2.3125</v>
      </c>
      <c r="C6" s="18" t="n">
        <v>7.76E-005</v>
      </c>
      <c r="D6" s="32" t="n">
        <v>0.03</v>
      </c>
      <c r="E6" s="7" t="s">
        <v>124</v>
      </c>
      <c r="F6" s="7" t="n">
        <v>12</v>
      </c>
      <c r="G6" s="17" t="s">
        <v>126</v>
      </c>
      <c r="I6" s="0" t="n">
        <v>3</v>
      </c>
      <c r="J6" s="26" t="n">
        <v>11</v>
      </c>
      <c r="K6" s="0" t="n">
        <v>868.68</v>
      </c>
      <c r="L6" s="0" t="n">
        <v>870.966</v>
      </c>
      <c r="M6" s="0" t="n">
        <v>13.6525</v>
      </c>
      <c r="N6" s="0" t="n">
        <v>5.3975</v>
      </c>
      <c r="O6" s="0" t="n">
        <v>8.255</v>
      </c>
      <c r="P6" s="26" t="n">
        <v>4.46</v>
      </c>
      <c r="Q6" s="0" t="n">
        <v>2.28599999999994</v>
      </c>
      <c r="R6" s="28" t="n">
        <f aca="false">P6/Y6</f>
        <v>0.663279874363489</v>
      </c>
      <c r="S6" s="28" t="n">
        <v>2.7</v>
      </c>
      <c r="T6" s="26" t="s">
        <v>49</v>
      </c>
      <c r="U6" s="29" t="n">
        <f aca="false">D7*F7</f>
        <v>2.26416</v>
      </c>
      <c r="V6" s="29" t="n">
        <f aca="false">1-R6</f>
        <v>0.336720125636511</v>
      </c>
      <c r="W6" s="29" t="n">
        <v>8</v>
      </c>
      <c r="X6" s="30" t="s">
        <v>127</v>
      </c>
      <c r="Y6" s="26" t="n">
        <f aca="false">P6+U6</f>
        <v>6.72416</v>
      </c>
      <c r="Z6" s="0" t="n">
        <f aca="false">R6*S6+V6*W6</f>
        <v>4.48461666587351</v>
      </c>
    </row>
    <row r="7" customFormat="false" ht="13.8" hidden="false" customHeight="false" outlineLevel="0" collapsed="false">
      <c r="A7" s="7" t="n">
        <v>3</v>
      </c>
      <c r="B7" s="7" t="n">
        <v>5</v>
      </c>
      <c r="C7" s="7" t="n">
        <v>0.0002444</v>
      </c>
      <c r="D7" s="31" t="n">
        <v>0.09434</v>
      </c>
      <c r="E7" s="7" t="s">
        <v>127</v>
      </c>
      <c r="F7" s="7" t="n">
        <v>24</v>
      </c>
      <c r="G7" s="17" t="s">
        <v>128</v>
      </c>
      <c r="I7" s="0" t="n">
        <v>4</v>
      </c>
      <c r="J7" s="26" t="n">
        <v>14</v>
      </c>
      <c r="K7" s="0" t="n">
        <v>886.4219</v>
      </c>
      <c r="L7" s="0" t="n">
        <v>888.9619</v>
      </c>
      <c r="M7" s="0" t="n">
        <v>13.6525</v>
      </c>
      <c r="N7" s="0" t="n">
        <v>3.7084</v>
      </c>
      <c r="O7" s="0" t="n">
        <v>9.9441</v>
      </c>
      <c r="P7" s="26" t="n">
        <v>11.47</v>
      </c>
      <c r="Q7" s="0" t="n">
        <v>2.53999999999996</v>
      </c>
      <c r="R7" s="28" t="n">
        <f aca="false">P7/Y7</f>
        <v>0.879466339518479</v>
      </c>
      <c r="S7" s="28" t="n">
        <v>8</v>
      </c>
      <c r="T7" s="26" t="s">
        <v>61</v>
      </c>
      <c r="U7" s="29" t="n">
        <f aca="false">D8*F8</f>
        <v>1.572</v>
      </c>
      <c r="V7" s="29" t="n">
        <f aca="false">1-R7</f>
        <v>0.120533660481521</v>
      </c>
      <c r="W7" s="29" t="n">
        <v>8</v>
      </c>
      <c r="X7" s="30" t="s">
        <v>127</v>
      </c>
      <c r="Y7" s="26" t="n">
        <f aca="false">P7+U7</f>
        <v>13.042</v>
      </c>
      <c r="Z7" s="0" t="n">
        <f aca="false">R7*S7+V7*W7</f>
        <v>8</v>
      </c>
    </row>
    <row r="8" customFormat="false" ht="13.8" hidden="false" customHeight="false" outlineLevel="0" collapsed="false">
      <c r="A8" s="7" t="n">
        <v>4</v>
      </c>
      <c r="B8" s="7" t="n">
        <v>5</v>
      </c>
      <c r="C8" s="7" t="n">
        <v>0.0001697</v>
      </c>
      <c r="D8" s="31" t="n">
        <v>0.0655</v>
      </c>
      <c r="E8" s="7" t="s">
        <v>127</v>
      </c>
      <c r="F8" s="7" t="n">
        <v>24</v>
      </c>
      <c r="G8" s="17" t="s">
        <v>129</v>
      </c>
      <c r="I8" s="0" t="n">
        <v>5</v>
      </c>
      <c r="J8" s="26" t="n">
        <v>17</v>
      </c>
      <c r="K8" s="0" t="n">
        <v>1087.3994</v>
      </c>
      <c r="L8" s="0" t="n">
        <v>1090.2569</v>
      </c>
      <c r="M8" s="0" t="n">
        <v>22.86</v>
      </c>
      <c r="N8" s="0" t="n">
        <v>10.16</v>
      </c>
      <c r="O8" s="0" t="n">
        <v>12.7</v>
      </c>
      <c r="P8" s="26" t="n">
        <v>17.164</v>
      </c>
      <c r="Q8" s="0" t="n">
        <v>2.85750000000007</v>
      </c>
      <c r="R8" s="28" t="n">
        <f aca="false">P8/Y8</f>
        <v>0.874812693040846</v>
      </c>
      <c r="S8" s="28" t="n">
        <v>2.7</v>
      </c>
      <c r="T8" s="26" t="s">
        <v>49</v>
      </c>
      <c r="U8" s="29" t="n">
        <f aca="false">D9*F9</f>
        <v>2.4562</v>
      </c>
      <c r="V8" s="29" t="n">
        <f aca="false">1-R8</f>
        <v>0.125187306959154</v>
      </c>
      <c r="W8" s="29" t="n">
        <v>4.54</v>
      </c>
      <c r="X8" s="30" t="s">
        <v>124</v>
      </c>
      <c r="Y8" s="26" t="n">
        <f aca="false">P8+U8</f>
        <v>19.6202</v>
      </c>
      <c r="Z8" s="0" t="n">
        <f aca="false">R8*S8+V8*W8</f>
        <v>2.93034464480484</v>
      </c>
    </row>
    <row r="9" customFormat="false" ht="13.8" hidden="false" customHeight="false" outlineLevel="0" collapsed="false">
      <c r="A9" s="7" t="n">
        <v>5</v>
      </c>
      <c r="B9" s="7" t="n">
        <v>8</v>
      </c>
      <c r="C9" s="7" t="n">
        <v>0.0003181</v>
      </c>
      <c r="D9" s="31" t="n">
        <v>0.12281</v>
      </c>
      <c r="E9" s="7" t="s">
        <v>124</v>
      </c>
      <c r="F9" s="7" t="n">
        <v>20</v>
      </c>
      <c r="G9" s="17" t="s">
        <v>130</v>
      </c>
      <c r="I9" s="0" t="n">
        <v>6</v>
      </c>
      <c r="J9" s="26" t="n">
        <v>18</v>
      </c>
      <c r="K9" s="0" t="n">
        <v>1090.2569</v>
      </c>
      <c r="L9" s="0" t="n">
        <v>1094.0669</v>
      </c>
      <c r="M9" s="0" t="n">
        <v>29.845</v>
      </c>
      <c r="N9" s="0" t="n">
        <v>14.605</v>
      </c>
      <c r="O9" s="0" t="n">
        <v>15.24</v>
      </c>
      <c r="P9" s="26" t="n">
        <v>44.462</v>
      </c>
      <c r="Q9" s="0" t="n">
        <v>3.80999999999995</v>
      </c>
      <c r="R9" s="28" t="n">
        <f aca="false">P9/Y9</f>
        <v>0.841050625111227</v>
      </c>
      <c r="S9" s="28" t="n">
        <v>2.7</v>
      </c>
      <c r="T9" s="26" t="s">
        <v>49</v>
      </c>
      <c r="U9" s="29" t="n">
        <f aca="false">D10*F10</f>
        <v>8.402832</v>
      </c>
      <c r="V9" s="29" t="n">
        <f aca="false">1-R9</f>
        <v>0.158949374888773</v>
      </c>
      <c r="W9" s="29" t="n">
        <v>4.54</v>
      </c>
      <c r="X9" s="30" t="s">
        <v>124</v>
      </c>
      <c r="Y9" s="26" t="n">
        <f aca="false">P9+U9</f>
        <v>52.864832</v>
      </c>
      <c r="Z9" s="0" t="n">
        <f aca="false">R9*S9+V9*W9</f>
        <v>2.99246684979534</v>
      </c>
    </row>
    <row r="10" customFormat="false" ht="13.8" hidden="false" customHeight="false" outlineLevel="0" collapsed="false">
      <c r="A10" s="7" t="n">
        <v>6</v>
      </c>
      <c r="B10" s="7" t="n">
        <v>10.625</v>
      </c>
      <c r="C10" s="7" t="n">
        <v>0.0013603</v>
      </c>
      <c r="D10" s="31" t="n">
        <v>0.525177</v>
      </c>
      <c r="E10" s="7" t="s">
        <v>124</v>
      </c>
      <c r="F10" s="7" t="n">
        <v>16</v>
      </c>
      <c r="G10" s="17" t="s">
        <v>131</v>
      </c>
      <c r="I10" s="0" t="n">
        <v>7</v>
      </c>
      <c r="J10" s="26" t="n">
        <v>19</v>
      </c>
      <c r="K10" s="0" t="n">
        <v>1110.5261</v>
      </c>
      <c r="L10" s="0" t="n">
        <v>1114.3361</v>
      </c>
      <c r="M10" s="0" t="n">
        <v>29.845</v>
      </c>
      <c r="N10" s="0" t="n">
        <v>14.68374</v>
      </c>
      <c r="O10" s="0" t="n">
        <v>15.16126</v>
      </c>
      <c r="P10" s="26" t="n">
        <v>45</v>
      </c>
      <c r="Q10" s="0" t="n">
        <v>3.80999999999995</v>
      </c>
      <c r="R10" s="28" t="n">
        <f aca="false">P10/Y10</f>
        <v>0.842651940256651</v>
      </c>
      <c r="S10" s="28" t="n">
        <v>2.7</v>
      </c>
      <c r="T10" s="26" t="s">
        <v>49</v>
      </c>
      <c r="U10" s="29" t="n">
        <f aca="false">D11*F11</f>
        <v>8.402832</v>
      </c>
      <c r="V10" s="29" t="n">
        <f aca="false">1-R10</f>
        <v>0.157348059743349</v>
      </c>
      <c r="W10" s="29" t="n">
        <v>4.54</v>
      </c>
      <c r="X10" s="30" t="s">
        <v>124</v>
      </c>
      <c r="Y10" s="26" t="n">
        <f aca="false">P10+U10</f>
        <v>53.402832</v>
      </c>
      <c r="Z10" s="0" t="n">
        <f aca="false">R10*S10+V10*W10</f>
        <v>2.98952042992776</v>
      </c>
    </row>
    <row r="11" customFormat="false" ht="13.8" hidden="false" customHeight="false" outlineLevel="0" collapsed="false">
      <c r="A11" s="7" t="n">
        <v>7</v>
      </c>
      <c r="B11" s="7" t="n">
        <v>10.625</v>
      </c>
      <c r="C11" s="7" t="n">
        <v>0.0013603</v>
      </c>
      <c r="D11" s="31" t="n">
        <v>0.525177</v>
      </c>
      <c r="E11" s="7" t="s">
        <v>124</v>
      </c>
      <c r="F11" s="7" t="n">
        <v>16</v>
      </c>
      <c r="G11" s="17" t="s">
        <v>131</v>
      </c>
      <c r="I11" s="0" t="n">
        <v>8</v>
      </c>
      <c r="J11" s="26" t="n">
        <v>21</v>
      </c>
      <c r="K11" s="0" t="n">
        <v>1265.4915</v>
      </c>
      <c r="L11" s="0" t="n">
        <v>1268.349</v>
      </c>
      <c r="M11" s="0" t="n">
        <v>22.86</v>
      </c>
      <c r="N11" s="0" t="n">
        <v>7.69874</v>
      </c>
      <c r="O11" s="0" t="n">
        <v>15.16126</v>
      </c>
      <c r="P11" s="26" t="n">
        <v>15.157</v>
      </c>
      <c r="Q11" s="0" t="n">
        <v>2.85750000000007</v>
      </c>
      <c r="R11" s="28" t="n">
        <f aca="false">P11/Y11</f>
        <v>0.766431736149668</v>
      </c>
      <c r="S11" s="28" t="n">
        <v>2.7</v>
      </c>
      <c r="T11" s="26" t="s">
        <v>49</v>
      </c>
      <c r="U11" s="29" t="n">
        <f aca="false">D12*F12</f>
        <v>4.61906</v>
      </c>
      <c r="V11" s="29" t="n">
        <f aca="false">1-R11</f>
        <v>0.233568263850332</v>
      </c>
      <c r="W11" s="29" t="n">
        <v>8</v>
      </c>
      <c r="X11" s="30" t="s">
        <v>127</v>
      </c>
      <c r="Y11" s="26" t="n">
        <f aca="false">P11+U11</f>
        <v>19.77606</v>
      </c>
      <c r="Z11" s="0" t="n">
        <f aca="false">R11*S11+V11*W11</f>
        <v>3.93791179840676</v>
      </c>
    </row>
    <row r="12" customFormat="false" ht="13.8" hidden="false" customHeight="false" outlineLevel="0" collapsed="false">
      <c r="A12" s="7" t="n">
        <v>8</v>
      </c>
      <c r="B12" s="7" t="n">
        <v>8</v>
      </c>
      <c r="C12" s="7" t="n">
        <v>0.0005982</v>
      </c>
      <c r="D12" s="31" t="n">
        <v>0.230953</v>
      </c>
      <c r="E12" s="7" t="s">
        <v>127</v>
      </c>
      <c r="F12" s="7" t="n">
        <v>20</v>
      </c>
      <c r="G12" s="17" t="s">
        <v>130</v>
      </c>
      <c r="I12" s="0" t="n">
        <v>9</v>
      </c>
      <c r="J12" s="26" t="n">
        <v>24</v>
      </c>
      <c r="K12" s="0" t="n">
        <v>1648.46</v>
      </c>
      <c r="L12" s="0" t="n">
        <v>1653.2225</v>
      </c>
      <c r="M12" s="0" t="n">
        <v>30.48</v>
      </c>
      <c r="N12" s="0" t="n">
        <v>8.5725</v>
      </c>
      <c r="O12" s="0" t="n">
        <v>21.9075</v>
      </c>
      <c r="P12" s="26" t="n">
        <v>38.421</v>
      </c>
      <c r="Q12" s="0" t="n">
        <v>4.76250000000005</v>
      </c>
      <c r="R12" s="28" t="n">
        <f aca="false">P12/Y12</f>
        <v>0.792661098295175</v>
      </c>
      <c r="S12" s="28" t="n">
        <v>2.7</v>
      </c>
      <c r="T12" s="26" t="s">
        <v>49</v>
      </c>
      <c r="U12" s="29" t="n">
        <f aca="false">D13*F13</f>
        <v>10.049904</v>
      </c>
      <c r="V12" s="29" t="n">
        <f aca="false">1-R12</f>
        <v>0.207338901704825</v>
      </c>
      <c r="W12" s="29" t="n">
        <v>8</v>
      </c>
      <c r="X12" s="30" t="s">
        <v>127</v>
      </c>
      <c r="Y12" s="26" t="n">
        <f aca="false">P12+U12</f>
        <v>48.470904</v>
      </c>
      <c r="Z12" s="0" t="n">
        <f aca="false">R12*S12+V12*W12</f>
        <v>3.79889617903557</v>
      </c>
    </row>
    <row r="13" customFormat="false" ht="13.8" hidden="false" customHeight="false" outlineLevel="0" collapsed="false">
      <c r="A13" s="7" t="n">
        <v>9</v>
      </c>
      <c r="B13" s="7" t="n">
        <v>10.75</v>
      </c>
      <c r="C13" s="7" t="n">
        <v>0.0014461</v>
      </c>
      <c r="D13" s="31" t="n">
        <v>0.558328</v>
      </c>
      <c r="E13" s="7" t="s">
        <v>127</v>
      </c>
      <c r="F13" s="7" t="n">
        <v>18</v>
      </c>
      <c r="G13" s="17" t="s">
        <v>132</v>
      </c>
      <c r="I13" s="0" t="n">
        <v>10</v>
      </c>
      <c r="J13" s="26" t="n">
        <v>27</v>
      </c>
      <c r="K13" s="0" t="n">
        <v>1896.7958</v>
      </c>
      <c r="L13" s="0" t="n">
        <v>1901.5583</v>
      </c>
      <c r="M13" s="0" t="n">
        <v>40.64</v>
      </c>
      <c r="N13" s="0" t="n">
        <v>11.1125</v>
      </c>
      <c r="O13" s="0" t="n">
        <v>29.5275</v>
      </c>
      <c r="P13" s="26" t="n">
        <v>63.936</v>
      </c>
      <c r="Q13" s="0" t="n">
        <v>4.76250000000005</v>
      </c>
      <c r="R13" s="28" t="n">
        <f aca="false">P13/Y13</f>
        <v>0.42136342067802</v>
      </c>
      <c r="S13" s="28" t="n">
        <v>2.7</v>
      </c>
      <c r="T13" s="26" t="s">
        <v>49</v>
      </c>
      <c r="U13" s="29" t="n">
        <f aca="false">D14*F14</f>
        <v>87.8</v>
      </c>
      <c r="V13" s="29" t="n">
        <f aca="false">1-R13</f>
        <v>0.57863657932198</v>
      </c>
      <c r="W13" s="29" t="n">
        <v>8</v>
      </c>
      <c r="X13" s="30" t="s">
        <v>127</v>
      </c>
      <c r="Y13" s="26" t="n">
        <f aca="false">P13+U13</f>
        <v>151.736</v>
      </c>
      <c r="Z13" s="0" t="n">
        <f aca="false">R13*S13+V13*W13</f>
        <v>5.7667738704065</v>
      </c>
    </row>
    <row r="14" customFormat="false" ht="13.8" hidden="false" customHeight="false" outlineLevel="0" collapsed="false">
      <c r="A14" s="7" t="n">
        <v>10</v>
      </c>
      <c r="B14" s="7" t="n">
        <v>14.75</v>
      </c>
      <c r="C14" s="7" t="n">
        <v>0.0113704</v>
      </c>
      <c r="D14" s="31" t="n">
        <v>4.39</v>
      </c>
      <c r="E14" s="7" t="s">
        <v>127</v>
      </c>
      <c r="F14" s="7" t="n">
        <v>20</v>
      </c>
      <c r="G14" s="17" t="s">
        <v>133</v>
      </c>
      <c r="I14" s="0" t="n">
        <v>11</v>
      </c>
      <c r="J14" s="26" t="n">
        <v>30</v>
      </c>
      <c r="K14" s="0" t="n">
        <v>2145.3983</v>
      </c>
      <c r="L14" s="0" t="n">
        <v>2150.1608</v>
      </c>
      <c r="M14" s="0" t="n">
        <v>40.64</v>
      </c>
      <c r="N14" s="0" t="n">
        <v>11.1125</v>
      </c>
      <c r="O14" s="0" t="n">
        <v>29.5275</v>
      </c>
      <c r="P14" s="26" t="n">
        <v>63.936</v>
      </c>
      <c r="Q14" s="0" t="n">
        <v>4.76250000000027</v>
      </c>
      <c r="R14" s="28" t="n">
        <f aca="false">P14/Y14</f>
        <v>0.42136342067802</v>
      </c>
      <c r="S14" s="28" t="n">
        <v>2.7</v>
      </c>
      <c r="T14" s="26" t="s">
        <v>49</v>
      </c>
      <c r="U14" s="29" t="n">
        <f aca="false">D15*F15</f>
        <v>87.8</v>
      </c>
      <c r="V14" s="29" t="n">
        <f aca="false">1-R14</f>
        <v>0.57863657932198</v>
      </c>
      <c r="W14" s="29" t="n">
        <v>8</v>
      </c>
      <c r="X14" s="30" t="s">
        <v>127</v>
      </c>
      <c r="Y14" s="26" t="n">
        <f aca="false">P14+U14</f>
        <v>151.736</v>
      </c>
      <c r="Z14" s="0" t="n">
        <f aca="false">R14*S14+V14*W14</f>
        <v>5.7667738704065</v>
      </c>
    </row>
    <row r="15" customFormat="false" ht="13.8" hidden="false" customHeight="false" outlineLevel="0" collapsed="false">
      <c r="A15" s="7" t="n">
        <v>11</v>
      </c>
      <c r="B15" s="7" t="n">
        <v>14.75</v>
      </c>
      <c r="C15" s="7" t="n">
        <v>0.0113704</v>
      </c>
      <c r="D15" s="31" t="n">
        <v>4.39</v>
      </c>
      <c r="E15" s="7" t="s">
        <v>127</v>
      </c>
      <c r="F15" s="7" t="n">
        <v>20</v>
      </c>
      <c r="G15" s="17" t="s">
        <v>133</v>
      </c>
      <c r="I15" s="0" t="n">
        <v>12</v>
      </c>
      <c r="J15" s="26" t="n">
        <v>33</v>
      </c>
      <c r="K15" s="0" t="n">
        <v>2534.2977</v>
      </c>
      <c r="L15" s="0" t="n">
        <v>2539.0602</v>
      </c>
      <c r="M15" s="0" t="n">
        <v>40.64</v>
      </c>
      <c r="N15" s="0" t="n">
        <v>11.1125</v>
      </c>
      <c r="O15" s="0" t="n">
        <v>29.5275</v>
      </c>
      <c r="P15" s="26" t="n">
        <v>63.936</v>
      </c>
      <c r="Q15" s="0" t="n">
        <v>4.76249999999982</v>
      </c>
      <c r="R15" s="28" t="n">
        <f aca="false">P15/Y15</f>
        <v>0.42136342067802</v>
      </c>
      <c r="S15" s="28" t="n">
        <v>2.7</v>
      </c>
      <c r="T15" s="26" t="s">
        <v>49</v>
      </c>
      <c r="U15" s="29" t="n">
        <f aca="false">D16*F16</f>
        <v>87.8</v>
      </c>
      <c r="V15" s="29" t="n">
        <f aca="false">1-R15</f>
        <v>0.57863657932198</v>
      </c>
      <c r="W15" s="29" t="n">
        <v>8</v>
      </c>
      <c r="X15" s="30" t="s">
        <v>127</v>
      </c>
      <c r="Y15" s="26" t="n">
        <f aca="false">P15+U15</f>
        <v>151.736</v>
      </c>
      <c r="Z15" s="0" t="n">
        <f aca="false">R15*S15+V15*W15</f>
        <v>5.7667738704065</v>
      </c>
    </row>
    <row r="16" customFormat="false" ht="13.8" hidden="false" customHeight="false" outlineLevel="0" collapsed="false">
      <c r="A16" s="7" t="n">
        <v>12</v>
      </c>
      <c r="B16" s="7" t="n">
        <v>14.75</v>
      </c>
      <c r="C16" s="7" t="n">
        <v>0.0113704</v>
      </c>
      <c r="D16" s="31" t="n">
        <v>4.39</v>
      </c>
      <c r="E16" s="7" t="s">
        <v>127</v>
      </c>
      <c r="F16" s="7" t="n">
        <v>20</v>
      </c>
      <c r="G16" s="17" t="s">
        <v>133</v>
      </c>
      <c r="I16" s="0" t="n">
        <v>13</v>
      </c>
      <c r="J16" s="26" t="n">
        <v>36</v>
      </c>
      <c r="K16" s="0" t="n">
        <v>2608.4911</v>
      </c>
      <c r="L16" s="0" t="n">
        <v>2613.2536</v>
      </c>
      <c r="M16" s="0" t="n">
        <v>40.64</v>
      </c>
      <c r="N16" s="0" t="n">
        <v>11.1125</v>
      </c>
      <c r="O16" s="0" t="n">
        <v>29.5275</v>
      </c>
      <c r="P16" s="26" t="n">
        <v>63.936</v>
      </c>
      <c r="Q16" s="0" t="n">
        <v>4.76250000000027</v>
      </c>
      <c r="R16" s="28" t="n">
        <f aca="false">P16/Y16</f>
        <v>0.42136342067802</v>
      </c>
      <c r="S16" s="28" t="n">
        <v>2.7</v>
      </c>
      <c r="T16" s="26" t="s">
        <v>49</v>
      </c>
      <c r="U16" s="29" t="n">
        <f aca="false">D17*F17</f>
        <v>87.8</v>
      </c>
      <c r="V16" s="29" t="n">
        <f aca="false">1-R16</f>
        <v>0.57863657932198</v>
      </c>
      <c r="W16" s="29" t="n">
        <v>8</v>
      </c>
      <c r="X16" s="30" t="s">
        <v>127</v>
      </c>
      <c r="Y16" s="26" t="n">
        <f aca="false">P16+U16</f>
        <v>151.736</v>
      </c>
      <c r="Z16" s="0" t="n">
        <f aca="false">R16*S16+V16*W16</f>
        <v>5.7667738704065</v>
      </c>
    </row>
    <row r="17" customFormat="false" ht="13.8" hidden="false" customHeight="false" outlineLevel="0" collapsed="false">
      <c r="A17" s="7" t="n">
        <v>13</v>
      </c>
      <c r="B17" s="7" t="n">
        <v>14.75</v>
      </c>
      <c r="C17" s="7" t="n">
        <v>0.0113704</v>
      </c>
      <c r="D17" s="31" t="n">
        <v>4.39</v>
      </c>
      <c r="E17" s="7" t="s">
        <v>127</v>
      </c>
      <c r="F17" s="7" t="n">
        <v>20</v>
      </c>
      <c r="G17" s="17" t="s">
        <v>134</v>
      </c>
      <c r="I17" s="0" t="n">
        <v>14</v>
      </c>
      <c r="J17" s="26" t="n">
        <v>39</v>
      </c>
      <c r="K17" s="0" t="n">
        <v>2667.12192</v>
      </c>
      <c r="L17" s="0" t="n">
        <v>2671.88442</v>
      </c>
      <c r="M17" s="0" t="n">
        <v>40.64</v>
      </c>
      <c r="N17" s="0" t="n">
        <v>11.1125</v>
      </c>
      <c r="O17" s="0" t="n">
        <v>29.5275</v>
      </c>
      <c r="P17" s="26" t="n">
        <v>186.79</v>
      </c>
      <c r="Q17" s="0" t="n">
        <v>4.76249999999982</v>
      </c>
      <c r="R17" s="28" t="n">
        <f aca="false">P17/Y17</f>
        <v>0.680250555373466</v>
      </c>
      <c r="S17" s="28" t="n">
        <v>8</v>
      </c>
      <c r="T17" s="26" t="s">
        <v>95</v>
      </c>
      <c r="U17" s="29" t="n">
        <f aca="false">D18*F18</f>
        <v>87.8</v>
      </c>
      <c r="V17" s="29" t="n">
        <f aca="false">1-R17</f>
        <v>0.319749444626534</v>
      </c>
      <c r="W17" s="29" t="n">
        <v>8</v>
      </c>
      <c r="X17" s="30" t="s">
        <v>127</v>
      </c>
      <c r="Y17" s="26" t="n">
        <f aca="false">P17+U17</f>
        <v>274.59</v>
      </c>
      <c r="Z17" s="0" t="n">
        <f aca="false">R17*S17+V17*W17</f>
        <v>8</v>
      </c>
    </row>
    <row r="18" customFormat="false" ht="13.8" hidden="false" customHeight="false" outlineLevel="0" collapsed="false">
      <c r="A18" s="7" t="n">
        <v>14</v>
      </c>
      <c r="B18" s="7" t="n">
        <v>14.75</v>
      </c>
      <c r="C18" s="7" t="n">
        <v>0.0113704</v>
      </c>
      <c r="D18" s="31" t="n">
        <v>4.39</v>
      </c>
      <c r="E18" s="7" t="s">
        <v>127</v>
      </c>
      <c r="F18" s="7" t="n">
        <v>20</v>
      </c>
      <c r="G18" s="17" t="s">
        <v>134</v>
      </c>
    </row>
  </sheetData>
  <mergeCells count="1">
    <mergeCell ref="A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2:N401"/>
  <sheetViews>
    <sheetView windowProtection="false" showFormulas="false" showGridLines="true" showRowColHeaders="true" showZeros="true" rightToLeft="false" tabSelected="false" showOutlineSymbols="true" defaultGridColor="true" view="normal" topLeftCell="A388" colorId="64" zoomScale="100" zoomScaleNormal="100" zoomScalePageLayoutView="100" workbookViewId="0">
      <selection pane="topLeft" activeCell="I130" activeCellId="1" sqref="17:17 I130"/>
    </sheetView>
  </sheetViews>
  <sheetFormatPr defaultRowHeight="15"/>
  <cols>
    <col collapsed="false" hidden="false" max="1" min="1" style="0" width="19.5714285714286"/>
    <col collapsed="false" hidden="false" max="5" min="2" style="0" width="10.7091836734694"/>
    <col collapsed="false" hidden="false" max="6" min="6" style="0" width="16.2908163265306"/>
    <col collapsed="false" hidden="false" max="7" min="7" style="0" width="23.280612244898"/>
    <col collapsed="false" hidden="false" max="8" min="8" style="0" width="18.2857142857143"/>
    <col collapsed="false" hidden="false" max="11" min="9" style="0" width="10.9948979591837"/>
    <col collapsed="false" hidden="false" max="12" min="12" style="0" width="36.2857142857143"/>
    <col collapsed="false" hidden="false" max="13" min="13" style="0" width="18.2857142857143"/>
    <col collapsed="false" hidden="false" max="14" min="14" style="0" width="49.5714285714286"/>
    <col collapsed="false" hidden="false" max="1025" min="15" style="0" width="8.72959183673469"/>
  </cols>
  <sheetData>
    <row r="32" customFormat="false" ht="24.95" hidden="false" customHeight="true" outlineLevel="0" collapsed="false">
      <c r="A32" s="1" t="s">
        <v>0</v>
      </c>
      <c r="B32" s="1"/>
      <c r="C32" s="1"/>
      <c r="D32" s="1"/>
      <c r="E32" s="1"/>
      <c r="F32" s="1"/>
      <c r="G32" s="1"/>
      <c r="H32" s="2"/>
      <c r="I32" s="3"/>
      <c r="J32" s="3"/>
      <c r="K32" s="3"/>
      <c r="L32" s="3"/>
      <c r="M32" s="3"/>
      <c r="N32" s="3"/>
    </row>
    <row r="33" customFormat="false" ht="20.1" hidden="false" customHeight="true" outlineLevel="0" collapsed="false">
      <c r="A33" s="4" t="s">
        <v>1</v>
      </c>
      <c r="B33" s="4" t="s">
        <v>2</v>
      </c>
      <c r="C33" s="5" t="s">
        <v>3</v>
      </c>
      <c r="D33" s="5" t="s">
        <v>4</v>
      </c>
      <c r="E33" s="5" t="s">
        <v>5</v>
      </c>
      <c r="F33" s="6" t="s">
        <v>6</v>
      </c>
      <c r="G33" s="4" t="s">
        <v>7</v>
      </c>
    </row>
    <row r="34" customFormat="false" ht="15" hidden="false" customHeight="false" outlineLevel="0" collapsed="false">
      <c r="A34" s="7" t="s">
        <v>135</v>
      </c>
      <c r="B34" s="7"/>
      <c r="C34" s="7"/>
      <c r="D34" s="7"/>
      <c r="E34" s="7"/>
      <c r="F34" s="8" t="n">
        <v>1865.03</v>
      </c>
      <c r="G34" s="7" t="s">
        <v>136</v>
      </c>
    </row>
    <row r="35" customFormat="false" ht="15" hidden="false" customHeight="false" outlineLevel="0" collapsed="false">
      <c r="A35" s="7"/>
      <c r="B35" s="7" t="s">
        <v>13</v>
      </c>
      <c r="C35" s="9" t="n">
        <v>14.22389</v>
      </c>
      <c r="D35" s="9" t="n">
        <v>16.332</v>
      </c>
      <c r="E35" s="9" t="n">
        <v>46.132</v>
      </c>
      <c r="G35" s="7"/>
    </row>
    <row r="36" customFormat="false" ht="15" hidden="false" customHeight="false" outlineLevel="0" collapsed="false">
      <c r="A36" s="7"/>
      <c r="B36" s="7" t="s">
        <v>14</v>
      </c>
      <c r="C36" s="9" t="n">
        <v>-2.549</v>
      </c>
      <c r="D36" s="9" t="n">
        <v>16.332</v>
      </c>
      <c r="E36" s="9" t="n">
        <v>48.191</v>
      </c>
      <c r="F36" s="8"/>
      <c r="G36" s="7"/>
    </row>
    <row r="37" customFormat="false" ht="15" hidden="false" customHeight="false" outlineLevel="0" collapsed="false">
      <c r="A37" s="7"/>
      <c r="B37" s="7" t="s">
        <v>15</v>
      </c>
      <c r="C37" s="9" t="n">
        <v>14.224</v>
      </c>
      <c r="D37" s="9" t="n">
        <v>-14.33</v>
      </c>
      <c r="E37" s="9" t="n">
        <v>46.132</v>
      </c>
      <c r="F37" s="7"/>
      <c r="G37" s="7"/>
    </row>
    <row r="38" customFormat="false" ht="15" hidden="false" customHeight="false" outlineLevel="0" collapsed="false">
      <c r="A38" s="7"/>
      <c r="B38" s="7" t="s">
        <v>16</v>
      </c>
      <c r="C38" s="9" t="n">
        <v>-2.549</v>
      </c>
      <c r="D38" s="9" t="n">
        <v>-14.33</v>
      </c>
      <c r="E38" s="9" t="n">
        <v>48.191</v>
      </c>
      <c r="F38" s="7"/>
      <c r="G38" s="7"/>
    </row>
    <row r="39" customFormat="false" ht="15" hidden="false" customHeight="false" outlineLevel="0" collapsed="false">
      <c r="A39" s="7"/>
      <c r="B39" s="7" t="s">
        <v>18</v>
      </c>
      <c r="C39" s="9" t="n">
        <v>19.569</v>
      </c>
      <c r="D39" s="9" t="n">
        <v>16.332</v>
      </c>
      <c r="E39" s="9" t="n">
        <v>89.666</v>
      </c>
      <c r="F39" s="7"/>
      <c r="G39" s="10"/>
    </row>
    <row r="40" customFormat="false" ht="15" hidden="false" customHeight="false" outlineLevel="0" collapsed="false">
      <c r="A40" s="7"/>
      <c r="B40" s="7" t="s">
        <v>19</v>
      </c>
      <c r="C40" s="9" t="n">
        <v>-0.248</v>
      </c>
      <c r="D40" s="9" t="n">
        <v>16.332</v>
      </c>
      <c r="E40" s="9" t="n">
        <v>92.099</v>
      </c>
      <c r="F40" s="10"/>
      <c r="G40" s="10"/>
    </row>
    <row r="41" customFormat="false" ht="15" hidden="false" customHeight="false" outlineLevel="0" collapsed="false">
      <c r="A41" s="7"/>
      <c r="B41" s="7" t="s">
        <v>20</v>
      </c>
      <c r="C41" s="9" t="n">
        <v>19.569</v>
      </c>
      <c r="D41" s="9" t="n">
        <v>-14.33</v>
      </c>
      <c r="E41" s="9" t="n">
        <v>89.666</v>
      </c>
      <c r="F41" s="10"/>
      <c r="G41" s="10"/>
    </row>
    <row r="42" customFormat="false" ht="15" hidden="false" customHeight="false" outlineLevel="0" collapsed="false">
      <c r="A42" s="7"/>
      <c r="B42" s="7" t="s">
        <v>21</v>
      </c>
      <c r="C42" s="9" t="n">
        <v>-0.248</v>
      </c>
      <c r="D42" s="9" t="n">
        <v>-14.33</v>
      </c>
      <c r="E42" s="9" t="n">
        <v>92.099</v>
      </c>
      <c r="F42" s="10"/>
      <c r="G42" s="10"/>
    </row>
    <row r="43" customFormat="false" ht="15" hidden="false" customHeight="false" outlineLevel="0" collapsed="false">
      <c r="A43" s="13"/>
      <c r="B43" s="13"/>
      <c r="F43" s="33"/>
    </row>
    <row r="44" customFormat="false" ht="15" hidden="false" customHeight="false" outlineLevel="0" collapsed="false">
      <c r="A44" s="13"/>
      <c r="B44" s="13"/>
    </row>
    <row r="45" customFormat="false" ht="15" hidden="false" customHeight="false" outlineLevel="0" collapsed="false">
      <c r="A45" s="13"/>
      <c r="B45" s="13"/>
    </row>
    <row r="46" customFormat="false" ht="15" hidden="false" customHeight="false" outlineLevel="0" collapsed="false">
      <c r="A46" s="13"/>
      <c r="B46" s="13"/>
    </row>
    <row r="47" customFormat="false" ht="15" hidden="false" customHeight="false" outlineLevel="0" collapsed="false">
      <c r="A47" s="13"/>
      <c r="B47" s="13"/>
    </row>
    <row r="48" customFormat="false" ht="15" hidden="false" customHeight="false" outlineLevel="0" collapsed="false">
      <c r="A48" s="13"/>
      <c r="B48" s="13"/>
    </row>
    <row r="49" customFormat="false" ht="15" hidden="false" customHeight="false" outlineLevel="0" collapsed="false">
      <c r="A49" s="13"/>
      <c r="B49" s="13"/>
    </row>
    <row r="50" customFormat="false" ht="15" hidden="false" customHeight="false" outlineLevel="0" collapsed="false">
      <c r="A50" s="13"/>
      <c r="B50" s="13"/>
    </row>
    <row r="51" customFormat="false" ht="15" hidden="false" customHeight="false" outlineLevel="0" collapsed="false">
      <c r="A51" s="13"/>
      <c r="B51" s="13"/>
    </row>
    <row r="52" customFormat="false" ht="15" hidden="false" customHeight="false" outlineLevel="0" collapsed="false">
      <c r="A52" s="13"/>
      <c r="B52" s="13"/>
    </row>
    <row r="53" customFormat="false" ht="15" hidden="false" customHeight="false" outlineLevel="0" collapsed="false">
      <c r="A53" s="13"/>
      <c r="B53" s="13"/>
    </row>
    <row r="54" customFormat="false" ht="15" hidden="false" customHeight="false" outlineLevel="0" collapsed="false">
      <c r="A54" s="13"/>
      <c r="B54" s="13"/>
    </row>
    <row r="55" customFormat="false" ht="15" hidden="false" customHeight="false" outlineLevel="0" collapsed="false">
      <c r="A55" s="13"/>
      <c r="B55" s="13"/>
    </row>
    <row r="56" customFormat="false" ht="15" hidden="false" customHeight="false" outlineLevel="0" collapsed="false">
      <c r="A56" s="13"/>
      <c r="B56" s="13"/>
    </row>
    <row r="57" customFormat="false" ht="15" hidden="false" customHeight="false" outlineLevel="0" collapsed="false">
      <c r="A57" s="13"/>
      <c r="B57" s="13"/>
    </row>
    <row r="58" customFormat="false" ht="15" hidden="false" customHeight="false" outlineLevel="0" collapsed="false">
      <c r="A58" s="13"/>
      <c r="B58" s="13"/>
    </row>
    <row r="59" customFormat="false" ht="15" hidden="false" customHeight="false" outlineLevel="0" collapsed="false">
      <c r="A59" s="13"/>
      <c r="B59" s="13"/>
    </row>
    <row r="60" customFormat="false" ht="15" hidden="false" customHeight="false" outlineLevel="0" collapsed="false">
      <c r="A60" s="13"/>
      <c r="B60" s="13"/>
    </row>
    <row r="61" customFormat="false" ht="15" hidden="false" customHeight="false" outlineLevel="0" collapsed="false">
      <c r="A61" s="13"/>
      <c r="B61" s="13"/>
    </row>
    <row r="62" customFormat="false" ht="15" hidden="false" customHeight="false" outlineLevel="0" collapsed="false">
      <c r="A62" s="13"/>
      <c r="B62" s="13"/>
    </row>
    <row r="63" customFormat="false" ht="15" hidden="false" customHeight="false" outlineLevel="0" collapsed="false">
      <c r="A63" s="13"/>
      <c r="B63" s="13"/>
    </row>
    <row r="67" customFormat="false" ht="15" hidden="false" customHeight="false" outlineLevel="0" collapsed="false">
      <c r="A67" s="33"/>
      <c r="B67" s="33"/>
      <c r="C67" s="33"/>
      <c r="D67" s="33"/>
      <c r="E67" s="33"/>
      <c r="F67" s="33"/>
      <c r="G67" s="33"/>
    </row>
    <row r="70" customFormat="false" ht="21" hidden="false" customHeight="false" outlineLevel="0" collapsed="false">
      <c r="A70" s="1" t="s">
        <v>0</v>
      </c>
      <c r="B70" s="1"/>
      <c r="C70" s="1"/>
      <c r="D70" s="1"/>
      <c r="E70" s="1"/>
      <c r="F70" s="1"/>
      <c r="G70" s="1"/>
    </row>
    <row r="71" customFormat="false" ht="15" hidden="false" customHeight="false" outlineLevel="0" collapsed="false">
      <c r="A71" s="4" t="s">
        <v>1</v>
      </c>
      <c r="B71" s="4" t="s">
        <v>2</v>
      </c>
      <c r="C71" s="5" t="s">
        <v>3</v>
      </c>
      <c r="D71" s="5" t="s">
        <v>4</v>
      </c>
      <c r="E71" s="5" t="s">
        <v>5</v>
      </c>
      <c r="F71" s="6" t="s">
        <v>6</v>
      </c>
      <c r="G71" s="4" t="s">
        <v>7</v>
      </c>
      <c r="I71" s="0" t="n">
        <v>36.833</v>
      </c>
    </row>
    <row r="72" customFormat="false" ht="15" hidden="false" customHeight="false" outlineLevel="0" collapsed="false">
      <c r="A72" s="7" t="s">
        <v>137</v>
      </c>
      <c r="B72" s="7"/>
      <c r="C72" s="7"/>
      <c r="D72" s="7"/>
      <c r="E72" s="7"/>
      <c r="F72" s="8" t="n">
        <v>34372.4</v>
      </c>
      <c r="G72" s="7" t="s">
        <v>138</v>
      </c>
    </row>
    <row r="73" customFormat="false" ht="15" hidden="false" customHeight="false" outlineLevel="0" collapsed="false">
      <c r="A73" s="7"/>
      <c r="B73" s="7" t="s">
        <v>13</v>
      </c>
      <c r="C73" s="9" t="n">
        <v>34.984</v>
      </c>
      <c r="D73" s="9" t="n">
        <v>23.622</v>
      </c>
      <c r="E73" s="9" t="n">
        <v>53.593</v>
      </c>
      <c r="G73" s="7"/>
    </row>
    <row r="74" customFormat="false" ht="15" hidden="false" customHeight="false" outlineLevel="0" collapsed="false">
      <c r="A74" s="7"/>
      <c r="B74" s="7" t="s">
        <v>14</v>
      </c>
      <c r="C74" s="9" t="n">
        <v>1.455</v>
      </c>
      <c r="D74" s="9" t="n">
        <v>23.622</v>
      </c>
      <c r="E74" s="9" t="n">
        <v>57.709</v>
      </c>
      <c r="F74" s="8"/>
      <c r="G74" s="7"/>
    </row>
    <row r="75" customFormat="false" ht="15" hidden="false" customHeight="false" outlineLevel="0" collapsed="false">
      <c r="A75" s="7"/>
      <c r="B75" s="7" t="s">
        <v>15</v>
      </c>
      <c r="C75" s="9" t="n">
        <v>1.455</v>
      </c>
      <c r="D75" s="9" t="n">
        <v>6.89</v>
      </c>
      <c r="E75" s="9" t="n">
        <v>57.709</v>
      </c>
      <c r="F75" s="7"/>
      <c r="G75" s="7"/>
    </row>
    <row r="76" customFormat="false" ht="15" hidden="false" customHeight="false" outlineLevel="0" collapsed="false">
      <c r="A76" s="7"/>
      <c r="B76" s="7" t="s">
        <v>16</v>
      </c>
      <c r="C76" s="9" t="n">
        <v>13.593</v>
      </c>
      <c r="D76" s="9" t="n">
        <v>6.89</v>
      </c>
      <c r="E76" s="9" t="n">
        <v>56.219</v>
      </c>
      <c r="F76" s="7"/>
      <c r="G76" s="7"/>
    </row>
    <row r="77" customFormat="false" ht="15" hidden="false" customHeight="false" outlineLevel="0" collapsed="false">
      <c r="A77" s="7"/>
      <c r="B77" s="7" t="s">
        <v>18</v>
      </c>
      <c r="C77" s="9" t="n">
        <v>13.593</v>
      </c>
      <c r="D77" s="9" t="n">
        <v>-6.89</v>
      </c>
      <c r="E77" s="9" t="n">
        <v>56.219</v>
      </c>
      <c r="F77" s="7"/>
      <c r="G77" s="10"/>
    </row>
    <row r="78" customFormat="false" ht="15" hidden="false" customHeight="false" outlineLevel="0" collapsed="false">
      <c r="A78" s="7"/>
      <c r="B78" s="7" t="s">
        <v>19</v>
      </c>
      <c r="C78" s="9" t="n">
        <v>1.455</v>
      </c>
      <c r="D78" s="9" t="n">
        <v>-6.89</v>
      </c>
      <c r="E78" s="9" t="n">
        <v>57.709</v>
      </c>
      <c r="F78" s="10"/>
      <c r="G78" s="10"/>
    </row>
    <row r="79" customFormat="false" ht="15" hidden="false" customHeight="false" outlineLevel="0" collapsed="false">
      <c r="A79" s="7"/>
      <c r="B79" s="7" t="s">
        <v>20</v>
      </c>
      <c r="C79" s="9" t="n">
        <v>1.455</v>
      </c>
      <c r="D79" s="9" t="n">
        <v>-23.622</v>
      </c>
      <c r="E79" s="9" t="n">
        <v>57.709</v>
      </c>
      <c r="F79" s="10"/>
      <c r="G79" s="10"/>
    </row>
    <row r="80" customFormat="false" ht="15" hidden="false" customHeight="false" outlineLevel="0" collapsed="false">
      <c r="A80" s="7"/>
      <c r="B80" s="7" t="s">
        <v>21</v>
      </c>
      <c r="C80" s="9" t="n">
        <v>34.984</v>
      </c>
      <c r="D80" s="9" t="n">
        <v>-23.622</v>
      </c>
      <c r="E80" s="9" t="n">
        <v>53.593</v>
      </c>
      <c r="F80" s="10"/>
      <c r="G80" s="10"/>
    </row>
    <row r="81" customFormat="false" ht="15" hidden="false" customHeight="false" outlineLevel="0" collapsed="false">
      <c r="A81" s="10"/>
      <c r="B81" s="8" t="s">
        <v>22</v>
      </c>
      <c r="C81" s="9" t="n">
        <v>37.863</v>
      </c>
      <c r="D81" s="9" t="n">
        <v>23.622</v>
      </c>
      <c r="E81" s="9" t="n">
        <v>77.038</v>
      </c>
      <c r="F81" s="10"/>
      <c r="G81" s="10"/>
    </row>
    <row r="82" customFormat="false" ht="15" hidden="false" customHeight="false" outlineLevel="0" collapsed="false">
      <c r="A82" s="10"/>
      <c r="B82" s="8" t="s">
        <v>23</v>
      </c>
      <c r="C82" s="9" t="n">
        <v>2.694</v>
      </c>
      <c r="D82" s="9" t="n">
        <v>23.622</v>
      </c>
      <c r="E82" s="9" t="n">
        <v>81.357</v>
      </c>
      <c r="F82" s="10"/>
      <c r="G82" s="10"/>
    </row>
    <row r="83" customFormat="false" ht="15" hidden="false" customHeight="false" outlineLevel="0" collapsed="false">
      <c r="A83" s="10"/>
      <c r="B83" s="8" t="s">
        <v>24</v>
      </c>
      <c r="C83" s="9" t="n">
        <v>2.694</v>
      </c>
      <c r="D83" s="9" t="n">
        <v>6.89</v>
      </c>
      <c r="E83" s="9" t="n">
        <v>81.357</v>
      </c>
      <c r="F83" s="10"/>
      <c r="G83" s="10"/>
    </row>
    <row r="84" customFormat="false" ht="15" hidden="false" customHeight="false" outlineLevel="0" collapsed="false">
      <c r="A84" s="10"/>
      <c r="B84" s="8" t="s">
        <v>32</v>
      </c>
      <c r="C84" s="9" t="n">
        <v>16.471</v>
      </c>
      <c r="D84" s="9" t="n">
        <v>6.89</v>
      </c>
      <c r="E84" s="9" t="n">
        <v>79.665</v>
      </c>
      <c r="F84" s="10"/>
      <c r="G84" s="10"/>
    </row>
    <row r="85" customFormat="false" ht="15" hidden="false" customHeight="false" outlineLevel="0" collapsed="false">
      <c r="A85" s="10"/>
      <c r="B85" s="8" t="s">
        <v>33</v>
      </c>
      <c r="C85" s="9" t="n">
        <v>16.471</v>
      </c>
      <c r="D85" s="9" t="n">
        <v>-6.89</v>
      </c>
      <c r="E85" s="9" t="n">
        <v>79.665</v>
      </c>
      <c r="F85" s="10"/>
      <c r="G85" s="10"/>
    </row>
    <row r="86" customFormat="false" ht="15" hidden="false" customHeight="false" outlineLevel="0" collapsed="false">
      <c r="A86" s="10"/>
      <c r="B86" s="8" t="s">
        <v>34</v>
      </c>
      <c r="C86" s="9" t="n">
        <v>2.694</v>
      </c>
      <c r="D86" s="9" t="n">
        <v>-6.89</v>
      </c>
      <c r="E86" s="9" t="n">
        <v>81.357</v>
      </c>
      <c r="F86" s="10"/>
      <c r="G86" s="10"/>
    </row>
    <row r="87" customFormat="false" ht="15" hidden="false" customHeight="false" outlineLevel="0" collapsed="false">
      <c r="A87" s="10"/>
      <c r="B87" s="8" t="s">
        <v>35</v>
      </c>
      <c r="C87" s="9" t="n">
        <v>2.694</v>
      </c>
      <c r="D87" s="9" t="n">
        <v>-23.622</v>
      </c>
      <c r="E87" s="9" t="n">
        <v>81.357</v>
      </c>
      <c r="F87" s="10"/>
      <c r="G87" s="10"/>
    </row>
    <row r="88" customFormat="false" ht="15" hidden="false" customHeight="false" outlineLevel="0" collapsed="false">
      <c r="A88" s="10"/>
      <c r="B88" s="8" t="s">
        <v>36</v>
      </c>
      <c r="C88" s="9" t="n">
        <v>37.863</v>
      </c>
      <c r="D88" s="9" t="n">
        <v>-23.622</v>
      </c>
      <c r="E88" s="9" t="n">
        <v>77.038</v>
      </c>
      <c r="F88" s="10"/>
      <c r="G88" s="10"/>
    </row>
    <row r="127" customFormat="false" ht="21" hidden="false" customHeight="false" outlineLevel="0" collapsed="false">
      <c r="A127" s="15" t="s">
        <v>0</v>
      </c>
      <c r="B127" s="15"/>
      <c r="C127" s="15"/>
      <c r="D127" s="15"/>
      <c r="E127" s="15"/>
      <c r="F127" s="15"/>
      <c r="G127" s="15"/>
    </row>
    <row r="128" customFormat="false" ht="15" hidden="false" customHeight="false" outlineLevel="0" collapsed="false">
      <c r="A128" s="4" t="s">
        <v>1</v>
      </c>
      <c r="B128" s="4" t="s">
        <v>2</v>
      </c>
      <c r="C128" s="5" t="s">
        <v>3</v>
      </c>
      <c r="D128" s="5" t="s">
        <v>4</v>
      </c>
      <c r="E128" s="5" t="s">
        <v>5</v>
      </c>
      <c r="F128" s="6" t="s">
        <v>6</v>
      </c>
      <c r="G128" s="4" t="s">
        <v>7</v>
      </c>
      <c r="I128" s="0" t="s">
        <v>10</v>
      </c>
      <c r="J128" s="0" t="s">
        <v>11</v>
      </c>
      <c r="K128" s="0" t="s">
        <v>12</v>
      </c>
    </row>
    <row r="129" customFormat="false" ht="15" hidden="false" customHeight="false" outlineLevel="0" collapsed="false">
      <c r="A129" s="7" t="s">
        <v>139</v>
      </c>
      <c r="B129" s="7"/>
      <c r="C129" s="7"/>
      <c r="D129" s="7"/>
      <c r="E129" s="7"/>
      <c r="F129" s="8" t="n">
        <v>1386.76</v>
      </c>
      <c r="G129" s="7" t="s">
        <v>140</v>
      </c>
    </row>
    <row r="130" customFormat="false" ht="13.8" hidden="false" customHeight="false" outlineLevel="0" collapsed="false">
      <c r="A130" s="7" t="s">
        <v>141</v>
      </c>
      <c r="B130" s="7" t="s">
        <v>13</v>
      </c>
      <c r="C130" s="9" t="n">
        <v>1.455</v>
      </c>
      <c r="D130" s="9" t="n">
        <v>23.622</v>
      </c>
      <c r="E130" s="9" t="n">
        <v>57.709</v>
      </c>
      <c r="G130" s="7"/>
      <c r="I130" s="0" t="n">
        <f aca="false">C130*2.54</f>
        <v>3.6957</v>
      </c>
      <c r="J130" s="0" t="n">
        <f aca="false">D130*2.54</f>
        <v>59.99988</v>
      </c>
      <c r="K130" s="0" t="n">
        <f aca="false">E130*2.54</f>
        <v>146.58086</v>
      </c>
    </row>
    <row r="131" customFormat="false" ht="13.8" hidden="false" customHeight="false" outlineLevel="0" collapsed="false">
      <c r="A131" s="7"/>
      <c r="B131" s="7" t="s">
        <v>14</v>
      </c>
      <c r="C131" s="9" t="n">
        <v>-2.028</v>
      </c>
      <c r="D131" s="9" t="n">
        <v>23.622</v>
      </c>
      <c r="E131" s="9" t="n">
        <v>58.137</v>
      </c>
      <c r="F131" s="8"/>
      <c r="G131" s="7"/>
      <c r="I131" s="0" t="n">
        <f aca="false">C131*2.54</f>
        <v>-5.15112</v>
      </c>
      <c r="J131" s="0" t="n">
        <f aca="false">D131*2.54</f>
        <v>59.99988</v>
      </c>
      <c r="K131" s="0" t="n">
        <f aca="false">E131*2.54</f>
        <v>147.66798</v>
      </c>
    </row>
    <row r="132" customFormat="false" ht="13.8" hidden="false" customHeight="false" outlineLevel="0" collapsed="false">
      <c r="A132" s="7"/>
      <c r="B132" s="7" t="s">
        <v>15</v>
      </c>
      <c r="C132" s="9" t="n">
        <v>-2.028</v>
      </c>
      <c r="D132" s="9" t="n">
        <v>6.89</v>
      </c>
      <c r="E132" s="9" t="n">
        <v>58.137</v>
      </c>
      <c r="F132" s="7"/>
      <c r="G132" s="7"/>
      <c r="I132" s="0" t="n">
        <f aca="false">C132*2.54</f>
        <v>-5.15112</v>
      </c>
      <c r="J132" s="0" t="n">
        <f aca="false">D132*2.54</f>
        <v>17.5006</v>
      </c>
      <c r="K132" s="0" t="n">
        <f aca="false">E132*2.54</f>
        <v>147.66798</v>
      </c>
    </row>
    <row r="133" customFormat="false" ht="13.8" hidden="false" customHeight="false" outlineLevel="0" collapsed="false">
      <c r="A133" s="7"/>
      <c r="B133" s="7" t="s">
        <v>16</v>
      </c>
      <c r="C133" s="9" t="n">
        <v>1.455</v>
      </c>
      <c r="D133" s="9" t="n">
        <v>6.89</v>
      </c>
      <c r="E133" s="9" t="n">
        <v>57.709</v>
      </c>
      <c r="F133" s="7"/>
      <c r="G133" s="7"/>
      <c r="I133" s="0" t="n">
        <f aca="false">C133*2.54</f>
        <v>3.6957</v>
      </c>
      <c r="J133" s="0" t="n">
        <f aca="false">D133*2.54</f>
        <v>17.5006</v>
      </c>
      <c r="K133" s="0" t="n">
        <f aca="false">E133*2.54</f>
        <v>146.58086</v>
      </c>
    </row>
    <row r="134" customFormat="false" ht="13.8" hidden="false" customHeight="false" outlineLevel="0" collapsed="false">
      <c r="A134" s="7"/>
      <c r="B134" s="7" t="s">
        <v>18</v>
      </c>
      <c r="C134" s="9" t="n">
        <v>2.694</v>
      </c>
      <c r="D134" s="9" t="n">
        <v>23.622</v>
      </c>
      <c r="E134" s="9" t="n">
        <v>81.357</v>
      </c>
      <c r="F134" s="7"/>
      <c r="G134" s="10"/>
      <c r="I134" s="0" t="n">
        <f aca="false">C134*2.54</f>
        <v>6.84276</v>
      </c>
      <c r="J134" s="0" t="n">
        <f aca="false">D134*2.54</f>
        <v>59.99988</v>
      </c>
      <c r="K134" s="0" t="n">
        <f aca="false">E134*2.54</f>
        <v>206.64678</v>
      </c>
    </row>
    <row r="135" customFormat="false" ht="13.8" hidden="false" customHeight="false" outlineLevel="0" collapsed="false">
      <c r="A135" s="7"/>
      <c r="B135" s="7" t="s">
        <v>19</v>
      </c>
      <c r="C135" s="9" t="n">
        <v>-0.788</v>
      </c>
      <c r="D135" s="9" t="n">
        <v>23.622</v>
      </c>
      <c r="E135" s="9" t="n">
        <v>81.784</v>
      </c>
      <c r="F135" s="10"/>
      <c r="G135" s="10"/>
      <c r="I135" s="0" t="n">
        <f aca="false">C135*2.54</f>
        <v>-2.00152</v>
      </c>
      <c r="J135" s="0" t="n">
        <f aca="false">D135*2.54</f>
        <v>59.99988</v>
      </c>
      <c r="K135" s="0" t="n">
        <f aca="false">E135*2.54</f>
        <v>207.73136</v>
      </c>
    </row>
    <row r="136" customFormat="false" ht="13.8" hidden="false" customHeight="false" outlineLevel="0" collapsed="false">
      <c r="A136" s="7"/>
      <c r="B136" s="7" t="s">
        <v>20</v>
      </c>
      <c r="C136" s="9" t="n">
        <v>-0.788</v>
      </c>
      <c r="D136" s="9" t="n">
        <v>6.89</v>
      </c>
      <c r="E136" s="9" t="n">
        <v>81.784</v>
      </c>
      <c r="F136" s="10"/>
      <c r="G136" s="10"/>
      <c r="I136" s="0" t="n">
        <f aca="false">C136*2.54</f>
        <v>-2.00152</v>
      </c>
      <c r="J136" s="0" t="n">
        <f aca="false">D136*2.54</f>
        <v>17.5006</v>
      </c>
      <c r="K136" s="0" t="n">
        <f aca="false">E136*2.54</f>
        <v>207.73136</v>
      </c>
    </row>
    <row r="137" customFormat="false" ht="13.8" hidden="false" customHeight="false" outlineLevel="0" collapsed="false">
      <c r="A137" s="7"/>
      <c r="B137" s="7" t="s">
        <v>21</v>
      </c>
      <c r="C137" s="9" t="n">
        <v>2.694</v>
      </c>
      <c r="D137" s="9" t="n">
        <v>6.89</v>
      </c>
      <c r="E137" s="9" t="n">
        <v>81.357</v>
      </c>
      <c r="F137" s="10"/>
      <c r="G137" s="10"/>
      <c r="I137" s="0" t="n">
        <f aca="false">C137*2.54</f>
        <v>6.84276</v>
      </c>
      <c r="J137" s="0" t="n">
        <f aca="false">D137*2.54</f>
        <v>17.5006</v>
      </c>
      <c r="K137" s="0" t="n">
        <f aca="false">E137*2.54</f>
        <v>206.64678</v>
      </c>
    </row>
    <row r="138" customFormat="false" ht="19.5" hidden="false" customHeight="true" outlineLevel="0" collapsed="false">
      <c r="A138" s="12" t="s">
        <v>142</v>
      </c>
      <c r="B138" s="12"/>
      <c r="C138" s="12"/>
      <c r="D138" s="12"/>
      <c r="E138" s="12"/>
      <c r="F138" s="12"/>
      <c r="G138" s="12"/>
    </row>
    <row r="186" customFormat="false" ht="21" hidden="false" customHeight="false" outlineLevel="0" collapsed="false">
      <c r="A186" s="15" t="s">
        <v>0</v>
      </c>
      <c r="B186" s="15"/>
      <c r="C186" s="15"/>
      <c r="D186" s="15"/>
      <c r="E186" s="15"/>
      <c r="F186" s="15"/>
      <c r="G186" s="15"/>
    </row>
    <row r="187" customFormat="false" ht="15" hidden="false" customHeight="false" outlineLevel="0" collapsed="false">
      <c r="A187" s="4" t="s">
        <v>1</v>
      </c>
      <c r="B187" s="4" t="s">
        <v>2</v>
      </c>
      <c r="C187" s="5" t="s">
        <v>3</v>
      </c>
      <c r="D187" s="5" t="s">
        <v>4</v>
      </c>
      <c r="E187" s="5" t="s">
        <v>5</v>
      </c>
      <c r="F187" s="6" t="s">
        <v>6</v>
      </c>
      <c r="G187" s="4" t="s">
        <v>7</v>
      </c>
    </row>
    <row r="188" customFormat="false" ht="15" hidden="false" customHeight="false" outlineLevel="0" collapsed="false">
      <c r="A188" s="7" t="s">
        <v>143</v>
      </c>
      <c r="B188" s="7"/>
      <c r="C188" s="7"/>
      <c r="D188" s="7"/>
      <c r="E188" s="7"/>
      <c r="F188" s="8" t="n">
        <v>471.59</v>
      </c>
      <c r="G188" s="7" t="s">
        <v>140</v>
      </c>
    </row>
    <row r="189" customFormat="false" ht="15" hidden="false" customHeight="false" outlineLevel="0" collapsed="false">
      <c r="A189" s="7" t="s">
        <v>141</v>
      </c>
      <c r="B189" s="7" t="s">
        <v>13</v>
      </c>
      <c r="C189" s="9" t="n">
        <v>-2.028</v>
      </c>
      <c r="D189" s="9" t="n">
        <v>23.622</v>
      </c>
      <c r="E189" s="9" t="n">
        <v>58.137</v>
      </c>
      <c r="G189" s="7"/>
    </row>
    <row r="190" customFormat="false" ht="15" hidden="false" customHeight="false" outlineLevel="0" collapsed="false">
      <c r="A190" s="7"/>
      <c r="B190" s="7" t="s">
        <v>14</v>
      </c>
      <c r="C190" s="9" t="n">
        <v>-4.017</v>
      </c>
      <c r="D190" s="9" t="n">
        <v>23.622</v>
      </c>
      <c r="E190" s="9" t="n">
        <v>58.381</v>
      </c>
      <c r="F190" s="8"/>
      <c r="G190" s="7"/>
    </row>
    <row r="191" customFormat="false" ht="15" hidden="false" customHeight="false" outlineLevel="0" collapsed="false">
      <c r="A191" s="7"/>
      <c r="B191" s="7" t="s">
        <v>15</v>
      </c>
      <c r="C191" s="9" t="n">
        <v>-4.017</v>
      </c>
      <c r="D191" s="9" t="n">
        <v>2.722</v>
      </c>
      <c r="E191" s="9" t="n">
        <v>58.381</v>
      </c>
      <c r="F191" s="7"/>
      <c r="G191" s="7"/>
    </row>
    <row r="192" customFormat="false" ht="15" hidden="false" customHeight="false" outlineLevel="0" collapsed="false">
      <c r="A192" s="7"/>
      <c r="B192" s="7" t="s">
        <v>16</v>
      </c>
      <c r="C192" s="9" t="n">
        <v>2.028</v>
      </c>
      <c r="D192" s="9" t="n">
        <v>2.722</v>
      </c>
      <c r="E192" s="9" t="n">
        <v>58.137</v>
      </c>
      <c r="F192" s="7"/>
      <c r="G192" s="7"/>
    </row>
    <row r="193" customFormat="false" ht="15" hidden="false" customHeight="false" outlineLevel="0" collapsed="false">
      <c r="A193" s="7"/>
      <c r="B193" s="7" t="s">
        <v>18</v>
      </c>
      <c r="C193" s="9" t="n">
        <v>-1.433</v>
      </c>
      <c r="D193" s="9" t="n">
        <v>23.622</v>
      </c>
      <c r="E193" s="9" t="n">
        <v>69.473</v>
      </c>
      <c r="F193" s="7"/>
      <c r="G193" s="10"/>
    </row>
    <row r="194" customFormat="false" ht="15" hidden="false" customHeight="false" outlineLevel="0" collapsed="false">
      <c r="A194" s="7"/>
      <c r="B194" s="7" t="s">
        <v>19</v>
      </c>
      <c r="C194" s="9" t="n">
        <v>-3.43</v>
      </c>
      <c r="D194" s="9" t="n">
        <v>23.622</v>
      </c>
      <c r="E194" s="9" t="n">
        <v>69.578</v>
      </c>
      <c r="F194" s="10"/>
      <c r="G194" s="10"/>
    </row>
    <row r="195" customFormat="false" ht="15" hidden="false" customHeight="false" outlineLevel="0" collapsed="false">
      <c r="A195" s="7"/>
      <c r="B195" s="7" t="s">
        <v>20</v>
      </c>
      <c r="C195" s="9" t="n">
        <v>-3.431</v>
      </c>
      <c r="D195" s="9" t="n">
        <v>2.722</v>
      </c>
      <c r="E195" s="9" t="n">
        <v>69.578</v>
      </c>
      <c r="F195" s="10"/>
      <c r="G195" s="10"/>
    </row>
    <row r="196" customFormat="false" ht="15" hidden="false" customHeight="false" outlineLevel="0" collapsed="false">
      <c r="A196" s="7"/>
      <c r="B196" s="7" t="s">
        <v>21</v>
      </c>
      <c r="C196" s="9" t="n">
        <v>-1.433</v>
      </c>
      <c r="D196" s="9" t="n">
        <v>2.722</v>
      </c>
      <c r="E196" s="9" t="n">
        <v>69.473</v>
      </c>
      <c r="F196" s="10"/>
      <c r="G196" s="10"/>
    </row>
    <row r="197" customFormat="false" ht="15" hidden="false" customHeight="false" outlineLevel="0" collapsed="false">
      <c r="A197" s="12" t="s">
        <v>142</v>
      </c>
      <c r="B197" s="12"/>
      <c r="C197" s="12"/>
      <c r="D197" s="12"/>
      <c r="E197" s="12"/>
      <c r="F197" s="12"/>
      <c r="G197" s="12"/>
    </row>
    <row r="248" customFormat="false" ht="21" hidden="false" customHeight="false" outlineLevel="0" collapsed="false">
      <c r="A248" s="15" t="s">
        <v>0</v>
      </c>
      <c r="B248" s="15"/>
      <c r="C248" s="15"/>
      <c r="D248" s="15"/>
      <c r="E248" s="15"/>
      <c r="F248" s="15"/>
      <c r="G248" s="15"/>
    </row>
    <row r="249" customFormat="false" ht="15" hidden="false" customHeight="false" outlineLevel="0" collapsed="false">
      <c r="A249" s="4" t="s">
        <v>1</v>
      </c>
      <c r="B249" s="4" t="s">
        <v>2</v>
      </c>
      <c r="C249" s="5" t="s">
        <v>3</v>
      </c>
      <c r="D249" s="5" t="s">
        <v>4</v>
      </c>
      <c r="E249" s="5" t="s">
        <v>5</v>
      </c>
      <c r="F249" s="6" t="s">
        <v>6</v>
      </c>
      <c r="G249" s="4" t="s">
        <v>7</v>
      </c>
    </row>
    <row r="250" customFormat="false" ht="15" hidden="false" customHeight="false" outlineLevel="0" collapsed="false">
      <c r="A250" s="7" t="s">
        <v>144</v>
      </c>
      <c r="B250" s="7"/>
      <c r="C250" s="7"/>
      <c r="D250" s="7"/>
      <c r="E250" s="7"/>
      <c r="F250" s="34" t="n">
        <v>716.716</v>
      </c>
      <c r="G250" s="7" t="s">
        <v>145</v>
      </c>
      <c r="H250" s="35" t="s">
        <v>146</v>
      </c>
    </row>
    <row r="251" customFormat="false" ht="15" hidden="false" customHeight="false" outlineLevel="0" collapsed="false">
      <c r="A251" s="7" t="s">
        <v>147</v>
      </c>
      <c r="B251" s="7" t="s">
        <v>13</v>
      </c>
      <c r="C251" s="9" t="n">
        <v>10.637</v>
      </c>
      <c r="D251" s="9" t="n">
        <v>11.08</v>
      </c>
      <c r="E251" s="9" t="n">
        <v>49.774</v>
      </c>
      <c r="G251" s="7"/>
    </row>
    <row r="252" customFormat="false" ht="15" hidden="false" customHeight="false" outlineLevel="0" collapsed="false">
      <c r="A252" s="7" t="s">
        <v>147</v>
      </c>
      <c r="B252" s="7" t="s">
        <v>14</v>
      </c>
      <c r="C252" s="9" t="n">
        <v>1.297</v>
      </c>
      <c r="D252" s="9" t="n">
        <v>11.08</v>
      </c>
      <c r="E252" s="9" t="n">
        <v>50.921</v>
      </c>
      <c r="F252" s="8"/>
      <c r="G252" s="7"/>
    </row>
    <row r="253" customFormat="false" ht="15" hidden="false" customHeight="false" outlineLevel="0" collapsed="false">
      <c r="A253" s="7" t="s">
        <v>147</v>
      </c>
      <c r="B253" s="7" t="s">
        <v>15</v>
      </c>
      <c r="C253" s="9" t="n">
        <v>1.297</v>
      </c>
      <c r="D253" s="9" t="n">
        <v>-11.08</v>
      </c>
      <c r="E253" s="9" t="n">
        <v>50.921</v>
      </c>
      <c r="F253" s="7"/>
      <c r="G253" s="7"/>
    </row>
    <row r="254" customFormat="false" ht="15" hidden="false" customHeight="false" outlineLevel="0" collapsed="false">
      <c r="A254" s="7" t="s">
        <v>147</v>
      </c>
      <c r="B254" s="7" t="s">
        <v>16</v>
      </c>
      <c r="C254" s="9" t="n">
        <v>10.637</v>
      </c>
      <c r="D254" s="9" t="n">
        <v>-11.08</v>
      </c>
      <c r="E254" s="9" t="n">
        <v>49.774</v>
      </c>
      <c r="F254" s="7"/>
      <c r="G254" s="7"/>
    </row>
    <row r="255" customFormat="false" ht="15" hidden="false" customHeight="false" outlineLevel="0" collapsed="false">
      <c r="A255" s="7" t="s">
        <v>147</v>
      </c>
      <c r="B255" s="7" t="s">
        <v>18</v>
      </c>
      <c r="C255" s="9" t="n">
        <v>15.169</v>
      </c>
      <c r="D255" s="9" t="n">
        <v>11.08</v>
      </c>
      <c r="E255" s="9" t="n">
        <v>86.684</v>
      </c>
      <c r="F255" s="7"/>
      <c r="G255" s="10"/>
    </row>
    <row r="256" customFormat="false" ht="15" hidden="false" customHeight="false" outlineLevel="0" collapsed="false">
      <c r="A256" s="7" t="s">
        <v>147</v>
      </c>
      <c r="B256" s="7" t="s">
        <v>19</v>
      </c>
      <c r="C256" s="9" t="n">
        <v>3.248</v>
      </c>
      <c r="D256" s="9" t="n">
        <v>11.08</v>
      </c>
      <c r="E256" s="9" t="n">
        <v>88.147</v>
      </c>
      <c r="F256" s="10"/>
      <c r="G256" s="10"/>
    </row>
    <row r="257" customFormat="false" ht="15" hidden="false" customHeight="false" outlineLevel="0" collapsed="false">
      <c r="A257" s="7" t="s">
        <v>147</v>
      </c>
      <c r="B257" s="7" t="s">
        <v>20</v>
      </c>
      <c r="C257" s="9" t="n">
        <v>3.248</v>
      </c>
      <c r="D257" s="9" t="n">
        <v>-11.08</v>
      </c>
      <c r="E257" s="9" t="n">
        <v>88.147</v>
      </c>
      <c r="F257" s="10"/>
      <c r="G257" s="10"/>
    </row>
    <row r="258" customFormat="false" ht="15" hidden="false" customHeight="false" outlineLevel="0" collapsed="false">
      <c r="A258" s="7" t="s">
        <v>147</v>
      </c>
      <c r="B258" s="7" t="s">
        <v>21</v>
      </c>
      <c r="C258" s="9" t="n">
        <v>15.169</v>
      </c>
      <c r="D258" s="9" t="n">
        <v>-11.08</v>
      </c>
      <c r="E258" s="9" t="n">
        <v>86.684</v>
      </c>
      <c r="F258" s="10"/>
      <c r="G258" s="10"/>
    </row>
    <row r="259" customFormat="false" ht="15" hidden="false" customHeight="false" outlineLevel="0" collapsed="false">
      <c r="A259" s="7" t="s">
        <v>148</v>
      </c>
      <c r="B259" s="16" t="s">
        <v>22</v>
      </c>
      <c r="C259" s="9" t="n">
        <v>11.293</v>
      </c>
      <c r="D259" s="9" t="n">
        <v>11.08</v>
      </c>
      <c r="E259" s="9" t="n">
        <v>55.113</v>
      </c>
      <c r="F259" s="10"/>
      <c r="G259" s="10"/>
    </row>
    <row r="260" customFormat="false" ht="15" hidden="false" customHeight="false" outlineLevel="0" collapsed="false">
      <c r="A260" s="7" t="s">
        <v>148</v>
      </c>
      <c r="B260" s="16" t="s">
        <v>23</v>
      </c>
      <c r="C260" s="9" t="n">
        <v>1.579</v>
      </c>
      <c r="D260" s="9" t="n">
        <v>11.08</v>
      </c>
      <c r="E260" s="9" t="n">
        <v>56.306</v>
      </c>
      <c r="F260" s="10"/>
      <c r="G260" s="10"/>
    </row>
    <row r="261" customFormat="false" ht="15" hidden="false" customHeight="false" outlineLevel="0" collapsed="false">
      <c r="A261" s="7" t="s">
        <v>148</v>
      </c>
      <c r="B261" s="16" t="s">
        <v>24</v>
      </c>
      <c r="C261" s="9" t="n">
        <v>1.579</v>
      </c>
      <c r="D261" s="9" t="n">
        <v>5.397</v>
      </c>
      <c r="E261" s="9" t="n">
        <v>56.306</v>
      </c>
      <c r="F261" s="10"/>
      <c r="G261" s="10"/>
    </row>
    <row r="262" customFormat="false" ht="15" hidden="false" customHeight="false" outlineLevel="0" collapsed="false">
      <c r="A262" s="7" t="s">
        <v>148</v>
      </c>
      <c r="B262" s="16" t="s">
        <v>32</v>
      </c>
      <c r="C262" s="9" t="n">
        <v>11.293</v>
      </c>
      <c r="D262" s="9" t="n">
        <v>5.397</v>
      </c>
      <c r="E262" s="9" t="n">
        <v>55.113</v>
      </c>
      <c r="F262" s="10"/>
      <c r="G262" s="10"/>
    </row>
    <row r="263" customFormat="false" ht="15" hidden="false" customHeight="false" outlineLevel="0" collapsed="false">
      <c r="A263" s="7" t="s">
        <v>148</v>
      </c>
      <c r="B263" s="16" t="s">
        <v>33</v>
      </c>
      <c r="C263" s="9" t="n">
        <v>14.507</v>
      </c>
      <c r="D263" s="9" t="n">
        <v>11.08</v>
      </c>
      <c r="E263" s="9" t="n">
        <v>81.285</v>
      </c>
      <c r="F263" s="10"/>
      <c r="G263" s="10"/>
    </row>
    <row r="264" customFormat="false" ht="15" hidden="false" customHeight="false" outlineLevel="0" collapsed="false">
      <c r="A264" s="7" t="s">
        <v>148</v>
      </c>
      <c r="B264" s="16" t="s">
        <v>34</v>
      </c>
      <c r="C264" s="9" t="n">
        <v>2.962</v>
      </c>
      <c r="D264" s="9" t="n">
        <v>11.08</v>
      </c>
      <c r="E264" s="9" t="n">
        <v>82.703</v>
      </c>
      <c r="F264" s="10"/>
      <c r="G264" s="10"/>
    </row>
    <row r="265" customFormat="false" ht="15" hidden="false" customHeight="false" outlineLevel="0" collapsed="false">
      <c r="A265" s="7" t="s">
        <v>148</v>
      </c>
      <c r="B265" s="16" t="s">
        <v>35</v>
      </c>
      <c r="C265" s="9" t="n">
        <v>2.962</v>
      </c>
      <c r="D265" s="9" t="n">
        <v>5.397</v>
      </c>
      <c r="E265" s="9" t="n">
        <v>82.703</v>
      </c>
      <c r="F265" s="10"/>
      <c r="G265" s="10"/>
    </row>
    <row r="266" customFormat="false" ht="15" hidden="false" customHeight="false" outlineLevel="0" collapsed="false">
      <c r="A266" s="7" t="s">
        <v>148</v>
      </c>
      <c r="B266" s="16" t="s">
        <v>36</v>
      </c>
      <c r="C266" s="9" t="n">
        <v>14.507</v>
      </c>
      <c r="D266" s="9" t="n">
        <v>5.397</v>
      </c>
      <c r="E266" s="9" t="n">
        <v>81.285</v>
      </c>
      <c r="F266" s="10"/>
      <c r="G266" s="10"/>
    </row>
    <row r="267" customFormat="false" ht="15" hidden="false" customHeight="false" outlineLevel="0" collapsed="false">
      <c r="A267" s="12" t="s">
        <v>149</v>
      </c>
      <c r="B267" s="12"/>
      <c r="C267" s="12"/>
      <c r="D267" s="12"/>
      <c r="E267" s="12"/>
      <c r="F267" s="12"/>
      <c r="G267" s="12"/>
    </row>
    <row r="268" customFormat="false" ht="15" hidden="false" customHeight="false" outlineLevel="0" collapsed="false">
      <c r="A268" s="24"/>
      <c r="B268" s="24"/>
      <c r="C268" s="36"/>
      <c r="D268" s="36"/>
      <c r="E268" s="36"/>
      <c r="F268" s="37"/>
      <c r="G268" s="37"/>
    </row>
    <row r="310" customFormat="false" ht="21" hidden="false" customHeight="false" outlineLevel="0" collapsed="false">
      <c r="A310" s="15" t="s">
        <v>150</v>
      </c>
      <c r="B310" s="15"/>
      <c r="C310" s="15"/>
      <c r="D310" s="15"/>
      <c r="E310" s="15"/>
      <c r="F310" s="15"/>
      <c r="G310" s="15"/>
      <c r="H310" s="10"/>
    </row>
    <row r="311" customFormat="false" ht="15" hidden="false" customHeight="false" outlineLevel="0" collapsed="false">
      <c r="A311" s="4" t="s">
        <v>1</v>
      </c>
      <c r="B311" s="4" t="s">
        <v>2</v>
      </c>
      <c r="C311" s="5" t="s">
        <v>3</v>
      </c>
      <c r="D311" s="5" t="s">
        <v>4</v>
      </c>
      <c r="E311" s="5" t="s">
        <v>151</v>
      </c>
      <c r="F311" s="5" t="s">
        <v>152</v>
      </c>
      <c r="G311" s="6" t="s">
        <v>6</v>
      </c>
      <c r="H311" s="4" t="s">
        <v>7</v>
      </c>
    </row>
    <row r="312" customFormat="false" ht="15" hidden="false" customHeight="false" outlineLevel="0" collapsed="false">
      <c r="A312" s="7" t="s">
        <v>153</v>
      </c>
      <c r="B312" s="7"/>
      <c r="C312" s="7"/>
      <c r="D312" s="7"/>
      <c r="E312" s="7"/>
      <c r="F312" s="8"/>
      <c r="G312" s="13" t="n">
        <v>52.051</v>
      </c>
      <c r="H312" s="7" t="s">
        <v>154</v>
      </c>
    </row>
    <row r="313" customFormat="false" ht="15" hidden="false" customHeight="false" outlineLevel="0" collapsed="false">
      <c r="A313" s="7"/>
      <c r="B313" s="7" t="s">
        <v>13</v>
      </c>
      <c r="C313" s="9" t="n">
        <v>0</v>
      </c>
      <c r="D313" s="9" t="n">
        <v>1.0625</v>
      </c>
      <c r="E313" s="9" t="n">
        <v>55</v>
      </c>
      <c r="F313" s="9" t="n">
        <v>85</v>
      </c>
      <c r="G313" s="7"/>
      <c r="H313" s="10"/>
    </row>
    <row r="314" customFormat="false" ht="15" hidden="false" customHeight="false" outlineLevel="0" collapsed="false">
      <c r="A314" s="7"/>
      <c r="B314" s="7" t="s">
        <v>14</v>
      </c>
      <c r="C314" s="9" t="n">
        <v>-1.998</v>
      </c>
      <c r="D314" s="9" t="n">
        <v>1.0625</v>
      </c>
      <c r="E314" s="9" t="n">
        <v>55</v>
      </c>
      <c r="F314" s="9" t="n">
        <v>85</v>
      </c>
      <c r="G314" s="7"/>
      <c r="H314" s="10"/>
    </row>
    <row r="315" customFormat="false" ht="15" hidden="false" customHeight="false" outlineLevel="0" collapsed="false">
      <c r="A315" s="7"/>
      <c r="B315" s="7" t="s">
        <v>15</v>
      </c>
      <c r="C315" s="9" t="n">
        <v>-1.998</v>
      </c>
      <c r="D315" s="9" t="n">
        <v>-1.0625</v>
      </c>
      <c r="E315" s="9" t="n">
        <v>55</v>
      </c>
      <c r="F315" s="9" t="n">
        <v>85</v>
      </c>
      <c r="G315" s="7"/>
      <c r="H315" s="10"/>
    </row>
    <row r="316" customFormat="false" ht="15" hidden="false" customHeight="false" outlineLevel="0" collapsed="false">
      <c r="A316" s="7"/>
      <c r="B316" s="7" t="s">
        <v>16</v>
      </c>
      <c r="C316" s="9" t="n">
        <v>0</v>
      </c>
      <c r="D316" s="9" t="n">
        <v>-1.0625</v>
      </c>
      <c r="E316" s="9" t="n">
        <v>55</v>
      </c>
      <c r="F316" s="9" t="n">
        <v>85</v>
      </c>
      <c r="G316" s="7"/>
      <c r="H316" s="10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</row>
    <row r="318" customFormat="false" ht="15" hidden="false" customHeight="false" outlineLevel="0" collapsed="false">
      <c r="A318" s="4" t="s">
        <v>1</v>
      </c>
      <c r="B318" s="4" t="s">
        <v>2</v>
      </c>
      <c r="C318" s="5" t="s">
        <v>3</v>
      </c>
      <c r="D318" s="5" t="s">
        <v>4</v>
      </c>
      <c r="E318" s="5" t="s">
        <v>151</v>
      </c>
      <c r="F318" s="5" t="s">
        <v>152</v>
      </c>
      <c r="G318" s="6" t="s">
        <v>6</v>
      </c>
      <c r="H318" s="4" t="s">
        <v>7</v>
      </c>
    </row>
    <row r="319" customFormat="false" ht="15" hidden="false" customHeight="false" outlineLevel="0" collapsed="false">
      <c r="A319" s="7" t="s">
        <v>153</v>
      </c>
      <c r="B319" s="17"/>
      <c r="C319" s="7"/>
      <c r="D319" s="7"/>
      <c r="E319" s="7"/>
      <c r="F319" s="17"/>
      <c r="G319" s="38" t="s">
        <v>155</v>
      </c>
      <c r="H319" s="7" t="s">
        <v>154</v>
      </c>
    </row>
    <row r="320" customFormat="false" ht="15" hidden="false" customHeight="false" outlineLevel="0" collapsed="false">
      <c r="A320" s="7"/>
      <c r="B320" s="7" t="s">
        <v>18</v>
      </c>
      <c r="C320" s="9" t="n">
        <v>1</v>
      </c>
      <c r="D320" s="9" t="n">
        <v>1.6375</v>
      </c>
      <c r="E320" s="9" t="n">
        <v>55</v>
      </c>
      <c r="F320" s="9" t="n">
        <v>76</v>
      </c>
      <c r="G320" s="10"/>
      <c r="H320" s="10"/>
    </row>
    <row r="321" customFormat="false" ht="15" hidden="false" customHeight="false" outlineLevel="0" collapsed="false">
      <c r="A321" s="7"/>
      <c r="B321" s="7" t="s">
        <v>19</v>
      </c>
      <c r="C321" s="9" t="n">
        <v>-4.15</v>
      </c>
      <c r="D321" s="9" t="n">
        <v>1.6375</v>
      </c>
      <c r="E321" s="9" t="n">
        <v>55</v>
      </c>
      <c r="F321" s="9" t="n">
        <v>76</v>
      </c>
      <c r="G321" s="10"/>
      <c r="H321" s="10"/>
    </row>
    <row r="322" customFormat="false" ht="15" hidden="false" customHeight="false" outlineLevel="0" collapsed="false">
      <c r="A322" s="7"/>
      <c r="B322" s="7" t="s">
        <v>20</v>
      </c>
      <c r="C322" s="9" t="n">
        <v>-4.15</v>
      </c>
      <c r="D322" s="9" t="n">
        <v>1.2625</v>
      </c>
      <c r="E322" s="9" t="n">
        <v>55</v>
      </c>
      <c r="F322" s="9" t="n">
        <v>76</v>
      </c>
      <c r="G322" s="10"/>
      <c r="H322" s="10"/>
    </row>
    <row r="323" customFormat="false" ht="15" hidden="false" customHeight="false" outlineLevel="0" collapsed="false">
      <c r="A323" s="10"/>
      <c r="B323" s="7" t="s">
        <v>21</v>
      </c>
      <c r="C323" s="9" t="n">
        <v>-1.9975</v>
      </c>
      <c r="D323" s="9" t="n">
        <v>1.2625</v>
      </c>
      <c r="E323" s="9" t="n">
        <v>55</v>
      </c>
      <c r="F323" s="9" t="n">
        <v>76</v>
      </c>
      <c r="G323" s="10"/>
      <c r="H323" s="10"/>
    </row>
    <row r="324" customFormat="false" ht="15" hidden="false" customHeight="false" outlineLevel="0" collapsed="false">
      <c r="A324" s="10"/>
      <c r="B324" s="8" t="s">
        <v>22</v>
      </c>
      <c r="C324" s="9" t="n">
        <v>1.9975</v>
      </c>
      <c r="D324" s="9" t="n">
        <v>1.0625</v>
      </c>
      <c r="E324" s="9" t="n">
        <v>55</v>
      </c>
      <c r="F324" s="9" t="n">
        <v>76</v>
      </c>
      <c r="G324" s="10"/>
      <c r="H324" s="10"/>
    </row>
    <row r="325" customFormat="false" ht="15" hidden="false" customHeight="false" outlineLevel="0" collapsed="false">
      <c r="A325" s="10"/>
      <c r="B325" s="8" t="s">
        <v>23</v>
      </c>
      <c r="C325" s="9" t="n">
        <v>-1</v>
      </c>
      <c r="D325" s="9" t="n">
        <v>1.0625</v>
      </c>
      <c r="E325" s="9" t="n">
        <v>55</v>
      </c>
      <c r="F325" s="9" t="n">
        <v>76</v>
      </c>
      <c r="G325" s="10"/>
      <c r="H325" s="10"/>
    </row>
    <row r="326" customFormat="false" ht="15" hidden="false" customHeight="false" outlineLevel="0" collapsed="false">
      <c r="A326" s="12" t="s">
        <v>156</v>
      </c>
      <c r="B326" s="12"/>
      <c r="C326" s="12"/>
      <c r="D326" s="12"/>
      <c r="E326" s="12"/>
      <c r="F326" s="12"/>
      <c r="G326" s="12"/>
    </row>
    <row r="383" customFormat="false" ht="21" hidden="false" customHeight="false" outlineLevel="0" collapsed="false">
      <c r="A383" s="1" t="s">
        <v>157</v>
      </c>
      <c r="B383" s="1"/>
      <c r="C383" s="1"/>
      <c r="D383" s="1"/>
      <c r="E383" s="1"/>
      <c r="F383" s="1"/>
      <c r="G383" s="1"/>
    </row>
    <row r="384" customFormat="false" ht="15" hidden="false" customHeight="false" outlineLevel="0" collapsed="false">
      <c r="A384" s="4" t="s">
        <v>1</v>
      </c>
      <c r="B384" s="4" t="s">
        <v>2</v>
      </c>
      <c r="C384" s="5" t="s">
        <v>3</v>
      </c>
      <c r="D384" s="5" t="s">
        <v>4</v>
      </c>
      <c r="E384" s="5" t="s">
        <v>5</v>
      </c>
      <c r="F384" s="6" t="s">
        <v>6</v>
      </c>
      <c r="G384" s="4" t="s">
        <v>7</v>
      </c>
    </row>
    <row r="385" customFormat="false" ht="15" hidden="false" customHeight="false" outlineLevel="0" collapsed="false">
      <c r="A385" s="7" t="s">
        <v>158</v>
      </c>
      <c r="B385" s="7"/>
      <c r="C385" s="7"/>
      <c r="D385" s="7"/>
      <c r="E385" s="7"/>
      <c r="F385" s="8"/>
      <c r="G385" s="7"/>
    </row>
    <row r="386" customFormat="false" ht="15" hidden="false" customHeight="false" outlineLevel="0" collapsed="false">
      <c r="A386" s="7"/>
      <c r="B386" s="7" t="s">
        <v>13</v>
      </c>
      <c r="C386" s="9" t="n">
        <v>34.984</v>
      </c>
      <c r="D386" s="9" t="n">
        <v>23.622</v>
      </c>
      <c r="E386" s="9" t="n">
        <v>53.593</v>
      </c>
      <c r="G386" s="7"/>
    </row>
    <row r="387" customFormat="false" ht="15" hidden="false" customHeight="false" outlineLevel="0" collapsed="false">
      <c r="A387" s="7"/>
      <c r="B387" s="7" t="s">
        <v>14</v>
      </c>
      <c r="C387" s="9" t="n">
        <v>1.455</v>
      </c>
      <c r="D387" s="9" t="n">
        <v>23.622</v>
      </c>
      <c r="E387" s="9" t="n">
        <v>57.709</v>
      </c>
      <c r="F387" s="8"/>
      <c r="G387" s="7"/>
    </row>
    <row r="388" customFormat="false" ht="15" hidden="false" customHeight="false" outlineLevel="0" collapsed="false">
      <c r="A388" s="7"/>
      <c r="B388" s="7" t="s">
        <v>15</v>
      </c>
      <c r="C388" s="9" t="n">
        <v>1.455</v>
      </c>
      <c r="D388" s="9" t="n">
        <v>6.89</v>
      </c>
      <c r="E388" s="9" t="n">
        <v>57.709</v>
      </c>
      <c r="F388" s="7"/>
      <c r="G388" s="7"/>
    </row>
    <row r="389" customFormat="false" ht="15" hidden="false" customHeight="false" outlineLevel="0" collapsed="false">
      <c r="A389" s="7"/>
      <c r="B389" s="7" t="s">
        <v>16</v>
      </c>
      <c r="C389" s="9" t="n">
        <v>13.593</v>
      </c>
      <c r="D389" s="9" t="n">
        <v>6.89</v>
      </c>
      <c r="E389" s="9" t="n">
        <v>56.219</v>
      </c>
      <c r="F389" s="7"/>
      <c r="G389" s="7"/>
    </row>
    <row r="390" customFormat="false" ht="15" hidden="false" customHeight="false" outlineLevel="0" collapsed="false">
      <c r="A390" s="7"/>
      <c r="B390" s="7" t="s">
        <v>18</v>
      </c>
      <c r="C390" s="9" t="n">
        <v>13.593</v>
      </c>
      <c r="D390" s="9" t="n">
        <v>-6.89</v>
      </c>
      <c r="E390" s="9" t="n">
        <v>56.219</v>
      </c>
      <c r="F390" s="7"/>
      <c r="G390" s="10"/>
    </row>
    <row r="391" customFormat="false" ht="15" hidden="false" customHeight="false" outlineLevel="0" collapsed="false">
      <c r="A391" s="7"/>
      <c r="B391" s="7" t="s">
        <v>19</v>
      </c>
      <c r="C391" s="9" t="n">
        <v>1.455</v>
      </c>
      <c r="D391" s="9" t="n">
        <v>-6.89</v>
      </c>
      <c r="E391" s="9" t="n">
        <v>57.709</v>
      </c>
      <c r="F391" s="10"/>
      <c r="G391" s="10"/>
    </row>
    <row r="392" customFormat="false" ht="15" hidden="false" customHeight="false" outlineLevel="0" collapsed="false">
      <c r="A392" s="7"/>
      <c r="B392" s="7" t="s">
        <v>20</v>
      </c>
      <c r="C392" s="9" t="n">
        <v>1.455</v>
      </c>
      <c r="D392" s="9" t="n">
        <v>-23.622</v>
      </c>
      <c r="E392" s="9" t="n">
        <v>57.709</v>
      </c>
      <c r="F392" s="10"/>
      <c r="G392" s="10"/>
    </row>
    <row r="393" customFormat="false" ht="15" hidden="false" customHeight="false" outlineLevel="0" collapsed="false">
      <c r="A393" s="7"/>
      <c r="B393" s="7" t="s">
        <v>21</v>
      </c>
      <c r="C393" s="9" t="n">
        <v>34.984</v>
      </c>
      <c r="D393" s="9" t="n">
        <v>-23.622</v>
      </c>
      <c r="E393" s="9" t="n">
        <v>53.593</v>
      </c>
      <c r="F393" s="10"/>
      <c r="G393" s="10"/>
    </row>
    <row r="394" customFormat="false" ht="15" hidden="false" customHeight="false" outlineLevel="0" collapsed="false">
      <c r="A394" s="10"/>
      <c r="B394" s="8" t="s">
        <v>22</v>
      </c>
      <c r="C394" s="9" t="n">
        <v>37.863</v>
      </c>
      <c r="D394" s="9" t="n">
        <v>23.622</v>
      </c>
      <c r="E394" s="9" t="n">
        <v>77.038</v>
      </c>
      <c r="F394" s="10"/>
      <c r="G394" s="10"/>
    </row>
    <row r="395" customFormat="false" ht="15" hidden="false" customHeight="false" outlineLevel="0" collapsed="false">
      <c r="A395" s="10"/>
      <c r="B395" s="8" t="s">
        <v>23</v>
      </c>
      <c r="C395" s="9" t="n">
        <v>2.694</v>
      </c>
      <c r="D395" s="9" t="n">
        <v>23.622</v>
      </c>
      <c r="E395" s="9" t="n">
        <v>81.357</v>
      </c>
      <c r="F395" s="10"/>
      <c r="G395" s="10"/>
    </row>
    <row r="396" customFormat="false" ht="15" hidden="false" customHeight="false" outlineLevel="0" collapsed="false">
      <c r="A396" s="10"/>
      <c r="B396" s="8" t="s">
        <v>24</v>
      </c>
      <c r="C396" s="9" t="n">
        <v>2.694</v>
      </c>
      <c r="D396" s="9" t="n">
        <v>6.89</v>
      </c>
      <c r="E396" s="9" t="n">
        <v>81.357</v>
      </c>
      <c r="F396" s="10"/>
      <c r="G396" s="10"/>
    </row>
    <row r="397" customFormat="false" ht="15" hidden="false" customHeight="false" outlineLevel="0" collapsed="false">
      <c r="A397" s="10"/>
      <c r="B397" s="8" t="s">
        <v>32</v>
      </c>
      <c r="C397" s="9" t="n">
        <v>16.471</v>
      </c>
      <c r="D397" s="9" t="n">
        <v>6.89</v>
      </c>
      <c r="E397" s="9" t="n">
        <v>79.665</v>
      </c>
      <c r="F397" s="10"/>
      <c r="G397" s="10"/>
    </row>
    <row r="398" customFormat="false" ht="15" hidden="false" customHeight="false" outlineLevel="0" collapsed="false">
      <c r="A398" s="10"/>
      <c r="B398" s="8" t="s">
        <v>33</v>
      </c>
      <c r="C398" s="9" t="n">
        <v>16.471</v>
      </c>
      <c r="D398" s="9" t="n">
        <v>-6.89</v>
      </c>
      <c r="E398" s="9" t="n">
        <v>79.665</v>
      </c>
      <c r="F398" s="10"/>
      <c r="G398" s="10"/>
    </row>
    <row r="399" customFormat="false" ht="15" hidden="false" customHeight="false" outlineLevel="0" collapsed="false">
      <c r="A399" s="10"/>
      <c r="B399" s="8" t="s">
        <v>34</v>
      </c>
      <c r="C399" s="9" t="n">
        <v>2.694</v>
      </c>
      <c r="D399" s="9" t="n">
        <v>-6.89</v>
      </c>
      <c r="E399" s="9" t="n">
        <v>81.357</v>
      </c>
      <c r="F399" s="10"/>
      <c r="G399" s="10"/>
    </row>
    <row r="400" customFormat="false" ht="15" hidden="false" customHeight="false" outlineLevel="0" collapsed="false">
      <c r="A400" s="10"/>
      <c r="B400" s="8" t="s">
        <v>35</v>
      </c>
      <c r="C400" s="9" t="n">
        <v>2.694</v>
      </c>
      <c r="D400" s="9" t="n">
        <v>-23.622</v>
      </c>
      <c r="E400" s="9" t="n">
        <v>81.357</v>
      </c>
      <c r="F400" s="10"/>
      <c r="G400" s="10"/>
    </row>
    <row r="401" customFormat="false" ht="15" hidden="false" customHeight="false" outlineLevel="0" collapsed="false">
      <c r="A401" s="10"/>
      <c r="B401" s="8" t="s">
        <v>36</v>
      </c>
      <c r="C401" s="9" t="n">
        <v>37.863</v>
      </c>
      <c r="D401" s="9" t="n">
        <v>-23.622</v>
      </c>
      <c r="E401" s="9" t="n">
        <v>77.038</v>
      </c>
      <c r="F401" s="10"/>
      <c r="G401" s="10"/>
    </row>
  </sheetData>
  <mergeCells count="12">
    <mergeCell ref="A32:G32"/>
    <mergeCell ref="A70:G70"/>
    <mergeCell ref="A127:G127"/>
    <mergeCell ref="A138:G138"/>
    <mergeCell ref="A186:G186"/>
    <mergeCell ref="A197:G197"/>
    <mergeCell ref="A248:G248"/>
    <mergeCell ref="A267:G267"/>
    <mergeCell ref="A310:G310"/>
    <mergeCell ref="A317:H317"/>
    <mergeCell ref="A326:G326"/>
    <mergeCell ref="A383:G3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7:17 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2016-06-20T13:52:59Z</dcterms:created>
  <dc:creator>dyoung</dc:creator>
  <dc:language>en-US</dc:language>
  <cp:lastModifiedBy>Lorenzo Zana</cp:lastModifiedBy>
  <cp:lastPrinted>2016-06-22T13:32:47Z</cp:lastPrinted>
  <dcterms:modified xsi:type="dcterms:W3CDTF">2018-09-20T15:46:45Z</dcterms:modified>
  <cp:revision>4</cp:revision>
</cp:coreProperties>
</file>