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Excel\ChessConfig\Trunk\"/>
    </mc:Choice>
  </mc:AlternateContent>
  <xr:revisionPtr revIDLastSave="0" documentId="13_ncr:1_{508A59DD-CEBF-4E8C-BFD5-2EB5418CFDC3}" xr6:coauthVersionLast="45" xr6:coauthVersionMax="45" xr10:uidLastSave="{00000000-0000-0000-0000-000000000000}"/>
  <bookViews>
    <workbookView xWindow="-120" yWindow="-120" windowWidth="29040" windowHeight="15840" tabRatio="818" firstSheet="2" activeTab="2" xr2:uid="{00000000-000D-0000-FFFF-FFFF00000000}"/>
  </bookViews>
  <sheets>
    <sheet name="掉落配置" sheetId="1" r:id="rId1"/>
    <sheet name="道具配置" sheetId="7" r:id="rId2"/>
    <sheet name="任务配置（含世界地图）" sheetId="5" r:id="rId3"/>
    <sheet name="角色信息和生成配置" sheetId="2" r:id="rId4"/>
    <sheet name="建筑配置" sheetId="3" r:id="rId5"/>
    <sheet name="文本配置" sheetId="4" r:id="rId6"/>
    <sheet name="基础配置" sheetId="6" r:id="rId7"/>
    <sheet name="关卡配置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E12" i="6" l="1"/>
  <c r="B2" i="6"/>
  <c r="B2" i="5"/>
  <c r="F17" i="5" s="1"/>
  <c r="C17" i="5" s="1"/>
  <c r="F23" i="5" l="1"/>
  <c r="C23" i="5" s="1"/>
  <c r="F21" i="5"/>
  <c r="F22" i="5"/>
  <c r="F10" i="5"/>
  <c r="C10" i="5" s="1"/>
  <c r="F15" i="5"/>
  <c r="C15" i="5" s="1"/>
  <c r="F7" i="5"/>
  <c r="C7" i="5" s="1"/>
  <c r="F9" i="5"/>
  <c r="B2" i="4"/>
  <c r="B2" i="3"/>
  <c r="E16" i="5" l="1"/>
  <c r="C22" i="5"/>
  <c r="E15" i="5"/>
  <c r="C21" i="5"/>
  <c r="E14" i="6"/>
  <c r="C9" i="5"/>
  <c r="B2" i="2"/>
  <c r="F19" i="6" s="1"/>
  <c r="E17" i="5" s="1"/>
  <c r="B2" i="1"/>
  <c r="F35" i="7" s="1"/>
  <c r="C35" i="7" s="1"/>
  <c r="C19" i="6" l="1"/>
  <c r="F15" i="4"/>
  <c r="E7" i="5" s="1"/>
  <c r="F10" i="7"/>
  <c r="C10" i="7" s="1"/>
  <c r="F45" i="2"/>
  <c r="C45" i="2" s="1"/>
  <c r="F49" i="2"/>
  <c r="C49" i="2" s="1"/>
  <c r="F24" i="2"/>
  <c r="C24" i="2" s="1"/>
  <c r="F37" i="2"/>
  <c r="C37" i="2" s="1"/>
  <c r="F29" i="2"/>
  <c r="C29" i="2" s="1"/>
  <c r="F33" i="2"/>
  <c r="C33" i="2" s="1"/>
  <c r="F44" i="2"/>
  <c r="C44" i="2" s="1"/>
  <c r="F28" i="2"/>
  <c r="C28" i="2" s="1"/>
  <c r="F20" i="2"/>
  <c r="C20" i="2" s="1"/>
  <c r="F9" i="7"/>
  <c r="C9" i="7" s="1"/>
  <c r="F8" i="7"/>
  <c r="C8" i="7" s="1"/>
  <c r="F25" i="7"/>
  <c r="C25" i="7" s="1"/>
  <c r="F30" i="7"/>
  <c r="C30" i="7" s="1"/>
  <c r="F19" i="7"/>
  <c r="C19" i="7" s="1"/>
  <c r="F20" i="7"/>
  <c r="C20" i="7" s="1"/>
  <c r="F16" i="7"/>
  <c r="C16" i="7" s="1"/>
  <c r="F15" i="7"/>
  <c r="C15" i="7" s="1"/>
  <c r="F7" i="7"/>
  <c r="F14" i="6"/>
  <c r="C14" i="6" s="1"/>
  <c r="F12" i="6"/>
  <c r="C12" i="6" s="1"/>
  <c r="F7" i="6"/>
  <c r="C7" i="6" s="1"/>
  <c r="F18" i="3"/>
  <c r="C18" i="3" s="1"/>
  <c r="F23" i="3"/>
  <c r="C23" i="3" s="1"/>
  <c r="F13" i="4"/>
  <c r="E10" i="7" s="1"/>
  <c r="F14" i="4"/>
  <c r="F11" i="4"/>
  <c r="C11" i="4" s="1"/>
  <c r="F12" i="4"/>
  <c r="C12" i="4" s="1"/>
  <c r="F9" i="4"/>
  <c r="C9" i="4" s="1"/>
  <c r="F10" i="4"/>
  <c r="C10" i="4" s="1"/>
  <c r="F8" i="4"/>
  <c r="F7" i="4"/>
  <c r="C7" i="4" s="1"/>
  <c r="F7" i="3"/>
  <c r="C7" i="3" s="1"/>
  <c r="F13" i="3"/>
  <c r="C13" i="3" s="1"/>
  <c r="F8" i="3"/>
  <c r="C8" i="3" s="1"/>
  <c r="F8" i="2"/>
  <c r="C8" i="2" s="1"/>
  <c r="F43" i="2"/>
  <c r="C43" i="2" s="1"/>
  <c r="F42" i="2"/>
  <c r="C42" i="2" s="1"/>
  <c r="F15" i="2"/>
  <c r="C15" i="2" s="1"/>
  <c r="F13" i="2"/>
  <c r="C13" i="2" s="1"/>
  <c r="F14" i="2"/>
  <c r="C14" i="2" s="1"/>
  <c r="F7" i="2"/>
  <c r="F12" i="1"/>
  <c r="C12" i="1" s="1"/>
  <c r="F7" i="1"/>
  <c r="F13" i="1"/>
  <c r="C13" i="1" s="1"/>
  <c r="F8" i="1"/>
  <c r="F14" i="1"/>
  <c r="C14" i="1" s="1"/>
  <c r="E8" i="5" l="1"/>
  <c r="C7" i="1"/>
  <c r="E7" i="1"/>
  <c r="C7" i="7"/>
  <c r="C15" i="4"/>
  <c r="E9" i="5"/>
  <c r="E36" i="7"/>
  <c r="E9" i="7"/>
  <c r="E8" i="7"/>
  <c r="E30" i="7"/>
  <c r="E25" i="7"/>
  <c r="E35" i="7"/>
  <c r="E7" i="7"/>
  <c r="C13" i="4"/>
  <c r="C14" i="4"/>
  <c r="E13" i="6"/>
  <c r="E8" i="3"/>
  <c r="C8" i="4"/>
  <c r="E15" i="2"/>
  <c r="E7" i="3"/>
  <c r="C7" i="2"/>
  <c r="E13" i="1"/>
  <c r="E14" i="1"/>
  <c r="C8" i="1"/>
  <c r="E12" i="1"/>
</calcChain>
</file>

<file path=xl/sharedStrings.xml><?xml version="1.0" encoding="utf-8"?>
<sst xmlns="http://schemas.openxmlformats.org/spreadsheetml/2006/main" count="369" uniqueCount="200">
  <si>
    <t>根目录名：</t>
  </si>
  <si>
    <t>掉落配置</t>
    <phoneticPr fontId="3" type="noConversion"/>
  </si>
  <si>
    <t>内容</t>
    <phoneticPr fontId="3" type="noConversion"/>
  </si>
  <si>
    <t>配置文件</t>
  </si>
  <si>
    <t>说明</t>
  </si>
  <si>
    <r>
      <t>掉落组内掉落的内容
配置掉落组内实际的</t>
    </r>
    <r>
      <rPr>
        <b/>
        <sz val="11"/>
        <color theme="1"/>
        <rFont val="微软雅黑"/>
        <family val="2"/>
        <charset val="134"/>
      </rPr>
      <t>物品道具</t>
    </r>
    <r>
      <rPr>
        <sz val="11"/>
        <color theme="1"/>
        <rFont val="微软雅黑"/>
        <family val="2"/>
        <charset val="134"/>
      </rPr>
      <t>等</t>
    </r>
    <phoneticPr fontId="3" type="noConversion"/>
  </si>
  <si>
    <t>配置掉落物</t>
    <phoneticPr fontId="3" type="noConversion"/>
  </si>
  <si>
    <t>配置掉落组</t>
    <phoneticPr fontId="3" type="noConversion"/>
  </si>
  <si>
    <t>K-框架-掉落数据-dropdata.xls</t>
    <phoneticPr fontId="3" type="noConversion"/>
  </si>
  <si>
    <t>K-框架-掉落配置-dropgroup.xls</t>
    <phoneticPr fontId="3" type="noConversion"/>
  </si>
  <si>
    <t>若非修改配置文件名称，关闭本表情选择【不保存】</t>
    <phoneticPr fontId="3" type="noConversion"/>
  </si>
  <si>
    <t>基础掉落内容配置</t>
    <phoneticPr fontId="3" type="noConversion"/>
  </si>
  <si>
    <t>战斗结算掉落</t>
    <phoneticPr fontId="3" type="noConversion"/>
  </si>
  <si>
    <t>关联表</t>
    <phoneticPr fontId="3" type="noConversion"/>
  </si>
  <si>
    <t>目标完整路径</t>
    <phoneticPr fontId="3" type="noConversion"/>
  </si>
  <si>
    <r>
      <t>在本表</t>
    </r>
    <r>
      <rPr>
        <b/>
        <sz val="11"/>
        <color theme="1"/>
        <rFont val="微软雅黑"/>
        <family val="2"/>
        <charset val="134"/>
      </rPr>
      <t>DropVictory</t>
    </r>
    <r>
      <rPr>
        <sz val="11"/>
        <color theme="1"/>
        <rFont val="微软雅黑"/>
        <family val="2"/>
        <charset val="134"/>
      </rPr>
      <t>和</t>
    </r>
    <r>
      <rPr>
        <b/>
        <sz val="11"/>
        <color theme="1"/>
        <rFont val="微软雅黑"/>
        <family val="2"/>
        <charset val="134"/>
      </rPr>
      <t>DropFail</t>
    </r>
    <r>
      <rPr>
        <sz val="11"/>
        <color theme="1"/>
        <rFont val="微软雅黑"/>
        <family val="2"/>
        <charset val="134"/>
      </rPr>
      <t>配置掉落组
掉落组来源：配置掉落组
表内必然掉落和可能掉落配置为前端奖励显示</t>
    </r>
    <phoneticPr fontId="3" type="noConversion"/>
  </si>
  <si>
    <t>结算掉落配置</t>
    <phoneticPr fontId="3" type="noConversion"/>
  </si>
  <si>
    <t>探索结算掉落</t>
    <phoneticPr fontId="3" type="noConversion"/>
  </si>
  <si>
    <t>T-探索-探索配置-explore.xls</t>
  </si>
  <si>
    <t>击杀敌人掉落</t>
    <phoneticPr fontId="3" type="noConversion"/>
  </si>
  <si>
    <t>配置暂无待补</t>
    <phoneticPr fontId="3" type="noConversion"/>
  </si>
  <si>
    <t>角色生成配置</t>
    <phoneticPr fontId="3" type="noConversion"/>
  </si>
  <si>
    <t>配置生成池</t>
    <phoneticPr fontId="3" type="noConversion"/>
  </si>
  <si>
    <t>J-角色-生成配置-herogenerate.xls</t>
  </si>
  <si>
    <r>
      <t>用于游戏内配掉落的掉落组库
配置后的</t>
    </r>
    <r>
      <rPr>
        <b/>
        <sz val="11"/>
        <color theme="1"/>
        <rFont val="微软雅黑"/>
        <family val="2"/>
        <charset val="134"/>
      </rPr>
      <t>掉落组ID</t>
    </r>
    <r>
      <rPr>
        <sz val="11"/>
        <color theme="1"/>
        <rFont val="微软雅黑"/>
        <family val="2"/>
        <charset val="134"/>
      </rPr>
      <t>用于配置到各个掉落位置</t>
    </r>
    <phoneticPr fontId="3" type="noConversion"/>
  </si>
  <si>
    <t>配置生成内容</t>
    <phoneticPr fontId="3" type="noConversion"/>
  </si>
  <si>
    <t>J-角色-随机权重-heroweightpool.xls</t>
  </si>
  <si>
    <r>
      <t>配置生成池里每个角色属性字段对应的随机内容
配置后的</t>
    </r>
    <r>
      <rPr>
        <b/>
        <sz val="11"/>
        <color theme="1"/>
        <rFont val="微软雅黑"/>
        <family val="2"/>
        <charset val="134"/>
      </rPr>
      <t>随机池ID</t>
    </r>
    <r>
      <rPr>
        <sz val="11"/>
        <color theme="1"/>
        <rFont val="微软雅黑"/>
        <family val="2"/>
        <charset val="134"/>
      </rPr>
      <t>用于配置到需要角色生成的系统内</t>
    </r>
    <phoneticPr fontId="3" type="noConversion"/>
  </si>
  <si>
    <t>生成池配置</t>
    <phoneticPr fontId="3" type="noConversion"/>
  </si>
  <si>
    <t>角色属性配置</t>
    <phoneticPr fontId="3" type="noConversion"/>
  </si>
  <si>
    <t>角色属性说明文档（路径：quip/暗黑战棋/策划/正式版文档/外围系统/角色基础/J-【角色基础】-2-角色属性）</t>
  </si>
  <si>
    <t>角色属性说明文档（路径：quip/暗黑战棋/策划/正式版文档/外围系统/J-【角色基础】角色生成）</t>
  </si>
  <si>
    <t>J-角色-种族配置-herorace.xls</t>
  </si>
  <si>
    <t>J-角色-职业配置-heroprofession.xls</t>
  </si>
  <si>
    <t>职业属性偏转</t>
    <phoneticPr fontId="3" type="noConversion"/>
  </si>
  <si>
    <t>种族属性偏转</t>
    <phoneticPr fontId="3" type="noConversion"/>
  </si>
  <si>
    <t>配置每个种族各个属性的偏好率
最终偏好率=种族偏好率+职业偏好率</t>
    <phoneticPr fontId="3" type="noConversion"/>
  </si>
  <si>
    <t>配置每个职业各个属性的偏好率
最终偏好率=种族偏好率+职业偏好率</t>
    <phoneticPr fontId="3" type="noConversion"/>
  </si>
  <si>
    <t>J-角色-属性配置-heroattribute.xls</t>
  </si>
  <si>
    <r>
      <t>角色生成的随机池
配置后的</t>
    </r>
    <r>
      <rPr>
        <b/>
        <sz val="11"/>
        <color theme="1"/>
        <rFont val="微软雅黑"/>
        <family val="2"/>
        <charset val="134"/>
      </rPr>
      <t>生成池ID</t>
    </r>
    <r>
      <rPr>
        <sz val="11"/>
        <color theme="1"/>
        <rFont val="微软雅黑"/>
        <family val="2"/>
        <charset val="134"/>
      </rPr>
      <t>用于配置到需要角色生成的系统内</t>
    </r>
    <phoneticPr fontId="3" type="noConversion"/>
  </si>
  <si>
    <r>
      <t>配置属性的</t>
    </r>
    <r>
      <rPr>
        <b/>
        <sz val="11"/>
        <color theme="1"/>
        <rFont val="微软雅黑"/>
        <family val="2"/>
        <charset val="134"/>
      </rPr>
      <t>初始属性偏转率</t>
    </r>
    <r>
      <rPr>
        <sz val="11"/>
        <color theme="1"/>
        <rFont val="微软雅黑"/>
        <family val="2"/>
        <charset val="134"/>
      </rPr>
      <t xml:space="preserve">
配置后的</t>
    </r>
    <r>
      <rPr>
        <b/>
        <sz val="11"/>
        <color theme="1"/>
        <rFont val="微软雅黑"/>
        <family val="2"/>
        <charset val="134"/>
      </rPr>
      <t>属性偏转ID</t>
    </r>
    <r>
      <rPr>
        <sz val="11"/>
        <color theme="1"/>
        <rFont val="微软雅黑"/>
        <family val="2"/>
        <charset val="134"/>
      </rPr>
      <t>用于配置到需要角色生成对应</t>
    </r>
    <r>
      <rPr>
        <b/>
        <sz val="11"/>
        <color theme="1"/>
        <rFont val="微软雅黑"/>
        <family val="2"/>
        <charset val="134"/>
      </rPr>
      <t>AttrId</t>
    </r>
    <r>
      <rPr>
        <sz val="11"/>
        <color theme="1"/>
        <rFont val="微软雅黑"/>
        <family val="2"/>
        <charset val="134"/>
      </rPr>
      <t>字段
配置属性的</t>
    </r>
    <r>
      <rPr>
        <b/>
        <sz val="11"/>
        <color theme="1"/>
        <rFont val="微软雅黑"/>
        <family val="2"/>
        <charset val="134"/>
      </rPr>
      <t xml:space="preserve">属性成长率
</t>
    </r>
    <r>
      <rPr>
        <sz val="11"/>
        <color theme="1"/>
        <rFont val="微软雅黑"/>
        <family val="2"/>
        <charset val="134"/>
      </rPr>
      <t>配置后的</t>
    </r>
    <r>
      <rPr>
        <b/>
        <sz val="11"/>
        <color theme="1"/>
        <rFont val="微软雅黑"/>
        <family val="2"/>
        <charset val="134"/>
      </rPr>
      <t>属性偏转ID</t>
    </r>
    <r>
      <rPr>
        <sz val="11"/>
        <color theme="1"/>
        <rFont val="微软雅黑"/>
        <family val="2"/>
        <charset val="134"/>
      </rPr>
      <t>用于配置到需要角色生成对应</t>
    </r>
    <r>
      <rPr>
        <b/>
        <sz val="11"/>
        <color theme="1"/>
        <rFont val="微软雅黑"/>
        <family val="2"/>
        <charset val="134"/>
      </rPr>
      <t>GrowthId</t>
    </r>
    <r>
      <rPr>
        <sz val="11"/>
        <color theme="1"/>
        <rFont val="微软雅黑"/>
        <family val="2"/>
        <charset val="134"/>
      </rPr>
      <t>字段</t>
    </r>
    <phoneticPr fontId="3" type="noConversion"/>
  </si>
  <si>
    <t>偏转率和成长率</t>
    <phoneticPr fontId="3" type="noConversion"/>
  </si>
  <si>
    <t>角色名称</t>
    <phoneticPr fontId="3" type="noConversion"/>
  </si>
  <si>
    <t>J-角色-名字随机-heroname.xls</t>
  </si>
  <si>
    <t>配置角色名称的随机库
根据随机出角色的种族、性别维度随机</t>
    <phoneticPr fontId="3" type="noConversion"/>
  </si>
  <si>
    <t>角色其他信息</t>
    <phoneticPr fontId="3" type="noConversion"/>
  </si>
  <si>
    <t>J-角色-捏脸配置-heropinchface.xls</t>
  </si>
  <si>
    <t>捏脸数据</t>
    <phoneticPr fontId="3" type="noConversion"/>
  </si>
  <si>
    <t>配置角色生成时捏脸数据的取值范围</t>
    <phoneticPr fontId="3" type="noConversion"/>
  </si>
  <si>
    <t>掉落系统说明文档（路径：quip/暗黑战棋/策划/正式版文档/外围系统/D-【核心】掉落系统）</t>
  </si>
  <si>
    <t>招募所配置</t>
    <phoneticPr fontId="3" type="noConversion"/>
  </si>
  <si>
    <t>招募功能配置</t>
    <phoneticPr fontId="3" type="noConversion"/>
  </si>
  <si>
    <t>招募偏好</t>
    <phoneticPr fontId="3" type="noConversion"/>
  </si>
  <si>
    <t>J-角色-招募偏好-recruitdivisor.xls</t>
    <phoneticPr fontId="2" type="noConversion"/>
  </si>
  <si>
    <t>配置招募所内招募偏好设置的选项显示</t>
    <phoneticPr fontId="3" type="noConversion"/>
  </si>
  <si>
    <t>招募刷新</t>
    <phoneticPr fontId="3" type="noConversion"/>
  </si>
  <si>
    <t>J-角色-招募刷新-recruitrefresh.xls</t>
    <phoneticPr fontId="2" type="noConversion"/>
  </si>
  <si>
    <r>
      <t xml:space="preserve">招募所功能配置
配置招募的角色数量、刷新消耗的资源等
</t>
    </r>
    <r>
      <rPr>
        <b/>
        <sz val="11"/>
        <color theme="1"/>
        <rFont val="微软雅黑"/>
        <family val="2"/>
        <charset val="134"/>
      </rPr>
      <t>Generate</t>
    </r>
    <r>
      <rPr>
        <sz val="11"/>
        <color theme="1"/>
        <rFont val="微软雅黑"/>
        <family val="2"/>
        <charset val="134"/>
      </rPr>
      <t>字段配置招募的</t>
    </r>
    <r>
      <rPr>
        <b/>
        <sz val="11"/>
        <color theme="1"/>
        <rFont val="微软雅黑"/>
        <family val="2"/>
        <charset val="134"/>
      </rPr>
      <t>角色生成池ID</t>
    </r>
    <phoneticPr fontId="3" type="noConversion"/>
  </si>
  <si>
    <t>医疗所配置</t>
    <phoneticPr fontId="3" type="noConversion"/>
  </si>
  <si>
    <t>角色属性说明文档（路径：quip/暗黑战棋/策划/正式版文档/外围系统/Z-【外围】招募所系统）</t>
  </si>
  <si>
    <t>角色属性说明文档（路径：quip/暗黑战棋/策划/正式版文档/外围系统/Y-【外围】医疗所）</t>
  </si>
  <si>
    <t>J-建筑-医疗所-clinic.xls</t>
  </si>
  <si>
    <t>医疗所功能配置
配置医疗所的生产功能和回复功能相关参数，及治疗消耗</t>
    <phoneticPr fontId="3" type="noConversion"/>
  </si>
  <si>
    <t>WB-tips文本-文本表-prompttext.xls</t>
  </si>
  <si>
    <t>文本表清单</t>
    <phoneticPr fontId="3" type="noConversion"/>
  </si>
  <si>
    <t>文本配置</t>
    <phoneticPr fontId="3" type="noConversion"/>
  </si>
  <si>
    <t>WB-UI文本-文本表-uitext.xls</t>
  </si>
  <si>
    <t>WB-角色基础-文本表-rolebasetext.xls</t>
    <phoneticPr fontId="2" type="noConversion"/>
  </si>
  <si>
    <t>WB-世界地图文本-文本表-worldmaptext.xls</t>
    <phoneticPr fontId="2" type="noConversion"/>
  </si>
  <si>
    <t>WB-探索日志-文本表-explorerecord.xls</t>
  </si>
  <si>
    <t>WB-提示语-文本表-tipstext.xls</t>
  </si>
  <si>
    <t>WB-物品道具-文本表-itemtext.xls</t>
  </si>
  <si>
    <t>WB-主营地-文本表-camptext.xls</t>
  </si>
  <si>
    <t>UI文本</t>
    <phoneticPr fontId="3" type="noConversion"/>
  </si>
  <si>
    <t>角色基础文本</t>
    <phoneticPr fontId="3" type="noConversion"/>
  </si>
  <si>
    <t>世界地图文本</t>
    <phoneticPr fontId="3" type="noConversion"/>
  </si>
  <si>
    <t>探索日志</t>
    <phoneticPr fontId="3" type="noConversion"/>
  </si>
  <si>
    <t>提示文本</t>
    <phoneticPr fontId="3" type="noConversion"/>
  </si>
  <si>
    <t>悬浮TIPS文本</t>
    <phoneticPr fontId="3" type="noConversion"/>
  </si>
  <si>
    <t>物品道具文本</t>
    <phoneticPr fontId="3" type="noConversion"/>
  </si>
  <si>
    <t>主营地文本</t>
    <phoneticPr fontId="3" type="noConversion"/>
  </si>
  <si>
    <t>游戏内各种悬浮tips内显示的文本内容</t>
    <phoneticPr fontId="3" type="noConversion"/>
  </si>
  <si>
    <t>UI界面上显示的文本内容</t>
    <phoneticPr fontId="3" type="noConversion"/>
  </si>
  <si>
    <t>角色基础相关的文本内容</t>
    <phoneticPr fontId="3" type="noConversion"/>
  </si>
  <si>
    <t>世界地图相关的文本内容</t>
    <phoneticPr fontId="3" type="noConversion"/>
  </si>
  <si>
    <t>探索日志显示文本内容</t>
    <phoneticPr fontId="3" type="noConversion"/>
  </si>
  <si>
    <t>提示框、飘字提示显示的文本内容</t>
    <phoneticPr fontId="3" type="noConversion"/>
  </si>
  <si>
    <t>物品道具相关的文本内容</t>
    <phoneticPr fontId="3" type="noConversion"/>
  </si>
  <si>
    <t>主营地建筑和中军帐相关文本内容</t>
    <phoneticPr fontId="3" type="noConversion"/>
  </si>
  <si>
    <t>训练所配置</t>
    <phoneticPr fontId="3" type="noConversion"/>
  </si>
  <si>
    <t>角色属性说明文档（路径：quip/暗黑战棋/策划/正式版文档/外围系统/X-【外围】训练所系统）</t>
  </si>
  <si>
    <t>J-建筑-训练所-traincamp.xls</t>
    <phoneticPr fontId="2" type="noConversion"/>
  </si>
  <si>
    <t>训练所功能</t>
    <phoneticPr fontId="3" type="noConversion"/>
  </si>
  <si>
    <t>医疗所功能</t>
    <phoneticPr fontId="3" type="noConversion"/>
  </si>
  <si>
    <t>医疗所功能配置</t>
    <phoneticPr fontId="3" type="noConversion"/>
  </si>
  <si>
    <t>训练所功能配置</t>
    <phoneticPr fontId="3" type="noConversion"/>
  </si>
  <si>
    <t>医疗所功能配置
配置训练所训练功能相关参数，消耗相关配置</t>
    <phoneticPr fontId="3" type="noConversion"/>
  </si>
  <si>
    <t>任务配置</t>
    <phoneticPr fontId="3" type="noConversion"/>
  </si>
  <si>
    <t>R-任务-任务配置-task.xls</t>
    <phoneticPr fontId="3" type="noConversion"/>
  </si>
  <si>
    <t>条件配置</t>
    <phoneticPr fontId="3" type="noConversion"/>
  </si>
  <si>
    <t>R-任务-任务条件-taskcondition.xls</t>
    <phoneticPr fontId="3" type="noConversion"/>
  </si>
  <si>
    <t>任务基础配置</t>
    <phoneticPr fontId="3" type="noConversion"/>
  </si>
  <si>
    <t>任务链配置</t>
    <phoneticPr fontId="3" type="noConversion"/>
  </si>
  <si>
    <t>新建角色携带配置</t>
    <phoneticPr fontId="3" type="noConversion"/>
  </si>
  <si>
    <t>W-玩家-新建角色-player.xls</t>
  </si>
  <si>
    <t>解锁配置</t>
    <phoneticPr fontId="3" type="noConversion"/>
  </si>
  <si>
    <t>功能解锁配置</t>
    <phoneticPr fontId="3" type="noConversion"/>
  </si>
  <si>
    <t>配置玩家角色创建时，身上带有的物品道具等相关内容</t>
    <phoneticPr fontId="2" type="noConversion"/>
  </si>
  <si>
    <t>K-框架-解锁条件-unlockcondition.xls</t>
    <phoneticPr fontId="2" type="noConversion"/>
  </si>
  <si>
    <t>解锁条件</t>
    <phoneticPr fontId="3" type="noConversion"/>
  </si>
  <si>
    <t>K-框架-解锁配置-unlock.xls</t>
    <phoneticPr fontId="2" type="noConversion"/>
  </si>
  <si>
    <r>
      <t xml:space="preserve">配置游戏内各个功能建筑的解锁条件
</t>
    </r>
    <r>
      <rPr>
        <b/>
        <sz val="11"/>
        <color theme="1"/>
        <rFont val="微软雅黑"/>
        <family val="2"/>
        <charset val="134"/>
      </rPr>
      <t>DataKey</t>
    </r>
    <r>
      <rPr>
        <sz val="11"/>
        <color theme="1"/>
        <rFont val="微软雅黑"/>
        <family val="2"/>
        <charset val="134"/>
      </rPr>
      <t xml:space="preserve">配置建筑或功能ID
</t>
    </r>
    <r>
      <rPr>
        <b/>
        <sz val="11"/>
        <color theme="1"/>
        <rFont val="微软雅黑"/>
        <family val="2"/>
        <charset val="134"/>
      </rPr>
      <t>UnLockCondition</t>
    </r>
    <r>
      <rPr>
        <sz val="11"/>
        <color theme="1"/>
        <rFont val="微软雅黑"/>
        <family val="2"/>
        <charset val="134"/>
      </rPr>
      <t>字段配置解锁条件表内的</t>
    </r>
    <r>
      <rPr>
        <b/>
        <sz val="11"/>
        <color theme="1"/>
        <rFont val="微软雅黑"/>
        <family val="2"/>
        <charset val="134"/>
      </rPr>
      <t>条件ID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UnLockConditionInfo</t>
    </r>
    <r>
      <rPr>
        <sz val="11"/>
        <color theme="1"/>
        <rFont val="微软雅黑"/>
        <family val="2"/>
        <charset val="134"/>
      </rPr>
      <t>配置未解锁提示内容文本，关联到文本表，仅供前端读取显示</t>
    </r>
    <phoneticPr fontId="2" type="noConversion"/>
  </si>
  <si>
    <r>
      <t xml:space="preserve">配置解锁的条件类型和条件参数
</t>
    </r>
    <r>
      <rPr>
        <b/>
        <sz val="11"/>
        <color theme="1"/>
        <rFont val="微软雅黑"/>
        <family val="2"/>
        <charset val="134"/>
      </rPr>
      <t>条件ID</t>
    </r>
    <r>
      <rPr>
        <sz val="11"/>
        <color theme="1"/>
        <rFont val="微软雅黑"/>
        <family val="2"/>
        <charset val="134"/>
      </rPr>
      <t>配置到</t>
    </r>
    <r>
      <rPr>
        <b/>
        <sz val="11"/>
        <color theme="1"/>
        <rFont val="微软雅黑"/>
        <family val="2"/>
        <charset val="134"/>
      </rPr>
      <t>解锁配置表</t>
    </r>
    <r>
      <rPr>
        <sz val="11"/>
        <color theme="1"/>
        <rFont val="微软雅黑"/>
        <family val="2"/>
        <charset val="134"/>
      </rPr>
      <t>内的</t>
    </r>
    <r>
      <rPr>
        <b/>
        <sz val="11"/>
        <color theme="1"/>
        <rFont val="微软雅黑"/>
        <family val="2"/>
        <charset val="134"/>
      </rPr>
      <t>UnLockCondition</t>
    </r>
    <r>
      <rPr>
        <sz val="11"/>
        <color theme="1"/>
        <rFont val="微软雅黑"/>
        <family val="2"/>
        <charset val="134"/>
      </rPr>
      <t>字段</t>
    </r>
    <phoneticPr fontId="2" type="noConversion"/>
  </si>
  <si>
    <t>条件定义</t>
    <phoneticPr fontId="3" type="noConversion"/>
  </si>
  <si>
    <t>K-框架-条件定义-conditiondefine.xls</t>
  </si>
  <si>
    <t>状态配置</t>
    <phoneticPr fontId="3" type="noConversion"/>
  </si>
  <si>
    <t>世界地图配置（原世界地图事件组）</t>
    <phoneticPr fontId="3" type="noConversion"/>
  </si>
  <si>
    <t>点状态配置</t>
    <phoneticPr fontId="3" type="noConversion"/>
  </si>
  <si>
    <t>S-世界地图-场景表现-appearance.xls</t>
  </si>
  <si>
    <t>场景表现配置</t>
    <phoneticPr fontId="3" type="noConversion"/>
  </si>
  <si>
    <t>掉落系统说明文档（路径：quip/暗黑战棋/策划/正式版文档/外围系统/【核心】任务系统）</t>
  </si>
  <si>
    <t>掉落系统说明文档（路径：quip/暗黑战棋/策划/正式版文档/外围系统/S-世界地图）</t>
  </si>
  <si>
    <t>建筑基础配置</t>
    <phoneticPr fontId="3" type="noConversion"/>
  </si>
  <si>
    <t>建筑基础</t>
    <phoneticPr fontId="3" type="noConversion"/>
  </si>
  <si>
    <t>J-建筑-建筑基础-buildbasics.xls</t>
  </si>
  <si>
    <t>建筑基础信息</t>
    <phoneticPr fontId="3" type="noConversion"/>
  </si>
  <si>
    <r>
      <t xml:space="preserve">配置主营地所有建筑的列表
配置建筑名称、ID、文本信息、图片资源等
</t>
    </r>
    <r>
      <rPr>
        <b/>
        <sz val="11"/>
        <color theme="1"/>
        <rFont val="微软雅黑"/>
        <family val="2"/>
        <charset val="134"/>
      </rPr>
      <t>ItemIcon</t>
    </r>
    <r>
      <rPr>
        <sz val="11"/>
        <color theme="1"/>
        <rFont val="微软雅黑"/>
        <family val="2"/>
        <charset val="134"/>
      </rPr>
      <t>字段配置该建筑生产材料的ID，用于显示生产材料Icon</t>
    </r>
    <phoneticPr fontId="3" type="noConversion"/>
  </si>
  <si>
    <t>道具基础</t>
    <phoneticPr fontId="3" type="noConversion"/>
  </si>
  <si>
    <t>道具公共配置</t>
    <phoneticPr fontId="3" type="noConversion"/>
  </si>
  <si>
    <t>道具公共信息配置</t>
    <phoneticPr fontId="3" type="noConversion"/>
  </si>
  <si>
    <t>D-道具-公共配置-itemcommon.xls</t>
  </si>
  <si>
    <t>药品功能</t>
    <phoneticPr fontId="3" type="noConversion"/>
  </si>
  <si>
    <t>配置游戏内物品道具的公共属性
包含物品的ID、名称说明、图标、品质、堆叠数量、使用限制等参数</t>
    <phoneticPr fontId="2" type="noConversion"/>
  </si>
  <si>
    <t>道具品质配置</t>
    <phoneticPr fontId="3" type="noConversion"/>
  </si>
  <si>
    <t>武器配置</t>
    <phoneticPr fontId="3" type="noConversion"/>
  </si>
  <si>
    <t>D-道具-武器配置-itemequip.xls</t>
  </si>
  <si>
    <t>武器基础信息</t>
    <phoneticPr fontId="3" type="noConversion"/>
  </si>
  <si>
    <t>武器基础</t>
    <phoneticPr fontId="3" type="noConversion"/>
  </si>
  <si>
    <t>武器词缀</t>
    <phoneticPr fontId="3" type="noConversion"/>
  </si>
  <si>
    <t>D-道具-武器类型-equiptype.xls</t>
  </si>
  <si>
    <t>武器类型</t>
    <phoneticPr fontId="3" type="noConversion"/>
  </si>
  <si>
    <t>D-道具-武器词缀-equipaffix.xls</t>
  </si>
  <si>
    <t>D-道具-武器随机权重-itemweightpool.xls</t>
    <phoneticPr fontId="2" type="noConversion"/>
  </si>
  <si>
    <t>随机权重</t>
    <phoneticPr fontId="3" type="noConversion"/>
  </si>
  <si>
    <t>药品配置</t>
    <phoneticPr fontId="3" type="noConversion"/>
  </si>
  <si>
    <t>药品功能配置</t>
    <phoneticPr fontId="3" type="noConversion"/>
  </si>
  <si>
    <t>D-道具-药品配置-itemdrug.xls</t>
    <phoneticPr fontId="2" type="noConversion"/>
  </si>
  <si>
    <t>礼包配置</t>
    <phoneticPr fontId="3" type="noConversion"/>
  </si>
  <si>
    <t>D-道具-礼包配置-itemgift.xls</t>
  </si>
  <si>
    <t>配置含有随机掉落的礼包，ID对应公共配置的物品道具ID
DropId字段填写掉落表的掉落ID
Reward填写非随机的固定奖励内容</t>
    <phoneticPr fontId="2" type="noConversion"/>
  </si>
  <si>
    <t>符文配置</t>
    <phoneticPr fontId="3" type="noConversion"/>
  </si>
  <si>
    <t>D-道具-符文配置-itemrune.xls</t>
  </si>
  <si>
    <t>道具类型配置</t>
    <phoneticPr fontId="3" type="noConversion"/>
  </si>
  <si>
    <t>D-道具-道具类型-itemtype.xls</t>
    <phoneticPr fontId="3" type="noConversion"/>
  </si>
  <si>
    <t>配置各个类型道具的属性
包含仓库/背包存放的规则，是否自动放入仓库等参数</t>
    <phoneticPr fontId="2" type="noConversion"/>
  </si>
  <si>
    <t>T-探索-战斗配置-pve.xls</t>
    <phoneticPr fontId="3" type="noConversion"/>
  </si>
  <si>
    <t>角色种族</t>
    <phoneticPr fontId="3" type="noConversion"/>
  </si>
  <si>
    <t>角色基础配置</t>
    <phoneticPr fontId="3" type="noConversion"/>
  </si>
  <si>
    <t>角色背景</t>
    <phoneticPr fontId="3" type="noConversion"/>
  </si>
  <si>
    <t>J-角色-背景配置-herobackground.xls</t>
  </si>
  <si>
    <t>角色职业</t>
    <phoneticPr fontId="3" type="noConversion"/>
  </si>
  <si>
    <t>J-角色-转职配置-herotransfer.xls</t>
  </si>
  <si>
    <t>转职配置</t>
    <phoneticPr fontId="3" type="noConversion"/>
  </si>
  <si>
    <t>角色技能&amp;天赋</t>
    <phoneticPr fontId="3" type="noConversion"/>
  </si>
  <si>
    <t>技能&amp;天赋</t>
    <phoneticPr fontId="3" type="noConversion"/>
  </si>
  <si>
    <t>J-角色-技能配置-heroskill.xls</t>
    <phoneticPr fontId="2" type="noConversion"/>
  </si>
  <si>
    <t>角色等级</t>
    <phoneticPr fontId="3" type="noConversion"/>
  </si>
  <si>
    <t>等级配置</t>
    <phoneticPr fontId="3" type="noConversion"/>
  </si>
  <si>
    <t>J-角色-等级经验-herolevel.xls</t>
  </si>
  <si>
    <t>角色性格</t>
    <phoneticPr fontId="3" type="noConversion"/>
  </si>
  <si>
    <t>J-角色-性格配置-herocharacter.xls</t>
  </si>
  <si>
    <t>角色生平</t>
    <phoneticPr fontId="3" type="noConversion"/>
  </si>
  <si>
    <t>J-角色-角色生平-role_life.xls</t>
  </si>
  <si>
    <t>常量配置</t>
    <phoneticPr fontId="3" type="noConversion"/>
  </si>
  <si>
    <t>角色常量</t>
    <phoneticPr fontId="3" type="noConversion"/>
  </si>
  <si>
    <t>C-常量-角色常量-heroment.xls</t>
  </si>
  <si>
    <t>点配置</t>
    <phoneticPr fontId="3" type="noConversion"/>
  </si>
  <si>
    <t>世界地图任务</t>
    <phoneticPr fontId="3" type="noConversion"/>
  </si>
  <si>
    <t>任务刷新</t>
    <phoneticPr fontId="3" type="noConversion"/>
  </si>
  <si>
    <t>S-世界地图-任务刷新-taskchainrefresh.xls</t>
  </si>
  <si>
    <t>30000202：解锁条件
31010001：世界地图任务条件</t>
    <phoneticPr fontId="2" type="noConversion"/>
  </si>
  <si>
    <r>
      <t>配置任务的完成条件，ID段</t>
    </r>
    <r>
      <rPr>
        <b/>
        <sz val="11"/>
        <color theme="1"/>
        <rFont val="微软雅黑"/>
        <family val="2"/>
        <charset val="134"/>
      </rPr>
      <t>30000000~39999999</t>
    </r>
    <r>
      <rPr>
        <sz val="11"/>
        <color theme="1"/>
        <rFont val="微软雅黑"/>
        <family val="2"/>
        <charset val="134"/>
      </rPr>
      <t xml:space="preserve">
&gt;</t>
    </r>
    <r>
      <rPr>
        <b/>
        <sz val="11"/>
        <color theme="1"/>
        <rFont val="微软雅黑"/>
        <family val="2"/>
        <charset val="134"/>
      </rPr>
      <t>Condition</t>
    </r>
    <r>
      <rPr>
        <sz val="11"/>
        <color theme="1"/>
        <rFont val="微软雅黑"/>
        <family val="2"/>
        <charset val="134"/>
      </rPr>
      <t>字段配置条件枚举，来源</t>
    </r>
    <r>
      <rPr>
        <b/>
        <sz val="11"/>
        <color theme="1"/>
        <rFont val="微软雅黑"/>
        <family val="2"/>
        <charset val="134"/>
      </rPr>
      <t>条件定义表</t>
    </r>
    <r>
      <rPr>
        <sz val="11"/>
        <color theme="1"/>
        <rFont val="微软雅黑"/>
        <family val="2"/>
        <charset val="134"/>
      </rPr>
      <t xml:space="preserve">
&gt;若</t>
    </r>
    <r>
      <rPr>
        <b/>
        <sz val="11"/>
        <color theme="1"/>
        <rFont val="微软雅黑"/>
        <family val="2"/>
        <charset val="134"/>
      </rPr>
      <t>Calculate</t>
    </r>
    <r>
      <rPr>
        <sz val="11"/>
        <color theme="1"/>
        <rFont val="微软雅黑"/>
        <family val="2"/>
        <charset val="134"/>
      </rPr>
      <t>字段配置持续计数，则任务直到提交时都会继续计数，用于配置提交时按照实际完成数量分阶段获取奖励
&gt;条件表里的</t>
    </r>
    <r>
      <rPr>
        <b/>
        <sz val="11"/>
        <color theme="1"/>
        <rFont val="微软雅黑"/>
        <family val="2"/>
        <charset val="134"/>
      </rPr>
      <t>限制条件</t>
    </r>
    <r>
      <rPr>
        <sz val="11"/>
        <color theme="1"/>
        <rFont val="微软雅黑"/>
        <family val="2"/>
        <charset val="134"/>
      </rPr>
      <t>字段之间都是</t>
    </r>
    <r>
      <rPr>
        <b/>
        <sz val="11"/>
        <color rgb="FFC00000"/>
        <rFont val="微软雅黑"/>
        <family val="2"/>
        <charset val="134"/>
      </rPr>
      <t>与</t>
    </r>
    <r>
      <rPr>
        <sz val="11"/>
        <color theme="1"/>
        <rFont val="微软雅黑"/>
        <family val="2"/>
        <charset val="134"/>
      </rPr>
      <t>的关系</t>
    </r>
    <phoneticPr fontId="2" type="noConversion"/>
  </si>
  <si>
    <r>
      <t>配置单条任务的内容，ID段</t>
    </r>
    <r>
      <rPr>
        <b/>
        <sz val="11"/>
        <color theme="1"/>
        <rFont val="微软雅黑"/>
        <family val="2"/>
        <charset val="134"/>
      </rPr>
      <t>20000000~29999999</t>
    </r>
    <r>
      <rPr>
        <sz val="11"/>
        <color theme="1"/>
        <rFont val="微软雅黑"/>
        <family val="2"/>
        <charset val="134"/>
      </rPr>
      <t xml:space="preserve">
&gt;包含任务信息、任务前置条件、完成条件、任务输出等信息
&gt;</t>
    </r>
    <r>
      <rPr>
        <b/>
        <sz val="11"/>
        <color theme="1"/>
        <rFont val="微软雅黑"/>
        <family val="2"/>
        <charset val="134"/>
      </rPr>
      <t>CompleteCondition</t>
    </r>
    <r>
      <rPr>
        <sz val="11"/>
        <color theme="1"/>
        <rFont val="微软雅黑"/>
        <family val="2"/>
        <charset val="134"/>
      </rPr>
      <t>配置完成条件，配置</t>
    </r>
    <r>
      <rPr>
        <b/>
        <sz val="11"/>
        <color theme="1"/>
        <rFont val="微软雅黑"/>
        <family val="2"/>
        <charset val="134"/>
      </rPr>
      <t>条件ID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&gt;</t>
    </r>
    <r>
      <rPr>
        <b/>
        <sz val="11"/>
        <color rgb="FFC00000"/>
        <rFont val="微软雅黑"/>
        <family val="2"/>
        <charset val="134"/>
      </rPr>
      <t>可重复完成</t>
    </r>
    <r>
      <rPr>
        <b/>
        <sz val="11"/>
        <color theme="1"/>
        <rFont val="微软雅黑"/>
        <family val="2"/>
        <charset val="134"/>
      </rPr>
      <t>的任务，</t>
    </r>
    <r>
      <rPr>
        <b/>
        <sz val="11"/>
        <color rgb="FFC00000"/>
        <rFont val="微软雅黑"/>
        <family val="2"/>
        <charset val="134"/>
      </rPr>
      <t>Active</t>
    </r>
    <r>
      <rPr>
        <b/>
        <sz val="11"/>
        <color theme="1"/>
        <rFont val="微软雅黑"/>
        <family val="2"/>
        <charset val="134"/>
      </rPr>
      <t>字段需要配置成</t>
    </r>
    <r>
      <rPr>
        <b/>
        <sz val="11"/>
        <color rgb="FFC00000"/>
        <rFont val="微软雅黑"/>
        <family val="2"/>
        <charset val="134"/>
      </rPr>
      <t xml:space="preserve">激活
</t>
    </r>
    <r>
      <rPr>
        <sz val="11"/>
        <rFont val="微软雅黑"/>
        <family val="2"/>
        <charset val="134"/>
      </rPr>
      <t>&gt;</t>
    </r>
    <r>
      <rPr>
        <b/>
        <sz val="11"/>
        <color rgb="FFC00000"/>
        <rFont val="微软雅黑"/>
        <family val="2"/>
        <charset val="134"/>
      </rPr>
      <t>不可重复完成</t>
    </r>
    <r>
      <rPr>
        <b/>
        <sz val="11"/>
        <rFont val="微软雅黑"/>
        <family val="2"/>
        <charset val="134"/>
      </rPr>
      <t>的任务，需要配置成</t>
    </r>
    <r>
      <rPr>
        <b/>
        <sz val="11"/>
        <color rgb="FFC00000"/>
        <rFont val="微软雅黑"/>
        <family val="2"/>
        <charset val="134"/>
      </rPr>
      <t>未激活，</t>
    </r>
    <r>
      <rPr>
        <b/>
        <sz val="11"/>
        <rFont val="微软雅黑"/>
        <family val="2"/>
        <charset val="134"/>
      </rPr>
      <t>通过</t>
    </r>
    <r>
      <rPr>
        <b/>
        <sz val="11"/>
        <color rgb="FFC00000"/>
        <rFont val="微软雅黑"/>
        <family val="2"/>
        <charset val="134"/>
      </rPr>
      <t>其他系统调用接取！</t>
    </r>
    <phoneticPr fontId="2" type="noConversion"/>
  </si>
  <si>
    <r>
      <t xml:space="preserve">后端配置条件的类型功能枚举和相关参数
</t>
    </r>
    <r>
      <rPr>
        <b/>
        <sz val="11"/>
        <color rgb="FFC00000"/>
        <rFont val="微软雅黑"/>
        <family val="2"/>
        <charset val="134"/>
      </rPr>
      <t>&gt;&gt;后端自用，只看勿动！！！&lt;&lt;</t>
    </r>
    <phoneticPr fontId="2" type="noConversion"/>
  </si>
  <si>
    <t>任务文本</t>
    <phoneticPr fontId="3" type="noConversion"/>
  </si>
  <si>
    <t>WB-任务-文本表-tasktext.xls</t>
    <phoneticPr fontId="2" type="noConversion"/>
  </si>
  <si>
    <t>S-世界地图-章节点配置-chapter.xls</t>
    <phoneticPr fontId="2" type="noConversion"/>
  </si>
  <si>
    <t>21010001：世界地图任务</t>
    <phoneticPr fontId="2" type="noConversion"/>
  </si>
  <si>
    <t>S-世界地图-任务配置-taskchain.xls</t>
    <phoneticPr fontId="2" type="noConversion"/>
  </si>
  <si>
    <r>
      <t>配置世界地图随机任务的刷新规则和时间限制
&gt;包含随机任务点的刷新参数、接取限时、完成限时、任务品质和接取消耗
&gt;</t>
    </r>
    <r>
      <rPr>
        <b/>
        <sz val="11"/>
        <color theme="1"/>
        <rFont val="微软雅黑"/>
        <family val="2"/>
        <charset val="134"/>
      </rPr>
      <t>ChainId</t>
    </r>
    <r>
      <rPr>
        <sz val="11"/>
        <color theme="1"/>
        <rFont val="微软雅黑"/>
        <family val="2"/>
        <charset val="134"/>
      </rPr>
      <t>字段配置对应的任务链ID，</t>
    </r>
    <r>
      <rPr>
        <b/>
        <sz val="11"/>
        <color theme="1"/>
        <rFont val="微软雅黑"/>
        <family val="2"/>
        <charset val="134"/>
      </rPr>
      <t>taskchain表ID</t>
    </r>
    <r>
      <rPr>
        <sz val="11"/>
        <color theme="1"/>
        <rFont val="微软雅黑"/>
        <family val="2"/>
        <charset val="134"/>
      </rPr>
      <t xml:space="preserve">
&gt;接取限时、完成限时精确到秒</t>
    </r>
    <phoneticPr fontId="2" type="noConversion"/>
  </si>
  <si>
    <t>S-世界地图-点状态配置-status.xls</t>
    <phoneticPr fontId="2" type="noConversion"/>
  </si>
  <si>
    <r>
      <t>配置世界地图相关任务，ID1=主线任务
&gt;</t>
    </r>
    <r>
      <rPr>
        <b/>
        <sz val="11"/>
        <color theme="1"/>
        <rFont val="微软雅黑"/>
        <family val="2"/>
        <charset val="134"/>
      </rPr>
      <t>Order</t>
    </r>
    <r>
      <rPr>
        <sz val="11"/>
        <color theme="1"/>
        <rFont val="微软雅黑"/>
        <family val="2"/>
        <charset val="134"/>
      </rPr>
      <t>字段序列</t>
    </r>
    <r>
      <rPr>
        <b/>
        <sz val="11"/>
        <color rgb="FFC00000"/>
        <rFont val="微软雅黑"/>
        <family val="2"/>
        <charset val="134"/>
      </rPr>
      <t>必须从1开始且连续！！！</t>
    </r>
    <r>
      <rPr>
        <sz val="11"/>
        <rFont val="微软雅黑"/>
        <family val="2"/>
        <charset val="134"/>
      </rPr>
      <t>同任务链同序列下，按</t>
    </r>
    <r>
      <rPr>
        <b/>
        <sz val="11"/>
        <rFont val="微软雅黑"/>
        <family val="2"/>
        <charset val="134"/>
      </rPr>
      <t>Weight</t>
    </r>
    <r>
      <rPr>
        <sz val="11"/>
        <rFont val="微软雅黑"/>
        <family val="2"/>
        <charset val="134"/>
      </rPr>
      <t>字段配置权重随机</t>
    </r>
    <r>
      <rPr>
        <b/>
        <sz val="11"/>
        <color rgb="FFC00000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>&gt;</t>
    </r>
    <r>
      <rPr>
        <b/>
        <sz val="11"/>
        <color theme="1"/>
        <rFont val="微软雅黑"/>
        <family val="2"/>
        <charset val="134"/>
      </rPr>
      <t>Task</t>
    </r>
    <r>
      <rPr>
        <sz val="11"/>
        <color theme="1"/>
        <rFont val="微软雅黑"/>
        <family val="2"/>
        <charset val="134"/>
      </rPr>
      <t>字段配置任务ID，完成该任务即可切换到下一环
&gt;</t>
    </r>
    <r>
      <rPr>
        <b/>
        <sz val="11"/>
        <color theme="1"/>
        <rFont val="微软雅黑"/>
        <family val="2"/>
        <charset val="134"/>
      </rPr>
      <t>TaskStatus</t>
    </r>
    <r>
      <rPr>
        <sz val="11"/>
        <color theme="1"/>
        <rFont val="微软雅黑"/>
        <family val="2"/>
        <charset val="134"/>
      </rPr>
      <t>配置任务当前默认状态
&gt;</t>
    </r>
    <r>
      <rPr>
        <b/>
        <sz val="11"/>
        <color theme="1"/>
        <rFont val="微软雅黑"/>
        <family val="2"/>
        <charset val="134"/>
      </rPr>
      <t>LogicId</t>
    </r>
    <r>
      <rPr>
        <sz val="11"/>
        <color theme="1"/>
        <rFont val="微软雅黑"/>
        <family val="2"/>
        <charset val="134"/>
      </rPr>
      <t>字段配置挂载该任务的世界地图点，配置</t>
    </r>
    <r>
      <rPr>
        <b/>
        <sz val="11"/>
        <color theme="1"/>
        <rFont val="微软雅黑"/>
        <family val="2"/>
        <charset val="134"/>
      </rPr>
      <t>chapter表点ID</t>
    </r>
    <r>
      <rPr>
        <sz val="11"/>
        <color theme="1"/>
        <rFont val="微软雅黑"/>
        <family val="2"/>
        <charset val="134"/>
      </rPr>
      <t xml:space="preserve">
&gt;</t>
    </r>
    <r>
      <rPr>
        <b/>
        <sz val="11"/>
        <color theme="1"/>
        <rFont val="微软雅黑"/>
        <family val="2"/>
        <charset val="134"/>
      </rPr>
      <t>LogicStatus</t>
    </r>
    <r>
      <rPr>
        <sz val="11"/>
        <color theme="1"/>
        <rFont val="微软雅黑"/>
        <family val="2"/>
        <charset val="134"/>
      </rPr>
      <t>配置该环任务对应的点的当前</t>
    </r>
    <r>
      <rPr>
        <b/>
        <sz val="11"/>
        <color theme="1"/>
        <rFont val="微软雅黑"/>
        <family val="2"/>
        <charset val="134"/>
      </rPr>
      <t>状态ID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theme="1"/>
        <rFont val="微软雅黑"/>
        <family val="2"/>
        <charset val="134"/>
      </rPr>
      <t>FinishStatus</t>
    </r>
    <r>
      <rPr>
        <sz val="11"/>
        <color theme="1"/>
        <rFont val="微软雅黑"/>
        <family val="2"/>
        <charset val="134"/>
      </rPr>
      <t>配置该环任务完成后的点</t>
    </r>
    <r>
      <rPr>
        <b/>
        <sz val="11"/>
        <color theme="1"/>
        <rFont val="微软雅黑"/>
        <family val="2"/>
        <charset val="134"/>
      </rPr>
      <t xml:space="preserve">状态ID，配置statusID
</t>
    </r>
    <r>
      <rPr>
        <sz val="11"/>
        <color theme="1"/>
        <rFont val="微软雅黑"/>
        <family val="2"/>
        <charset val="134"/>
      </rPr>
      <t>&gt;</t>
    </r>
    <r>
      <rPr>
        <b/>
        <sz val="11"/>
        <color theme="1"/>
        <rFont val="微软雅黑"/>
        <family val="2"/>
        <charset val="134"/>
      </rPr>
      <t>ExtendChain</t>
    </r>
    <r>
      <rPr>
        <sz val="11"/>
        <color theme="1"/>
        <rFont val="微软雅黑"/>
        <family val="2"/>
        <charset val="134"/>
      </rPr>
      <t>配置该环任务完成后额外激活的</t>
    </r>
    <r>
      <rPr>
        <b/>
        <sz val="11"/>
        <color theme="1"/>
        <rFont val="微软雅黑"/>
        <family val="2"/>
        <charset val="134"/>
      </rPr>
      <t>任务链ID</t>
    </r>
    <phoneticPr fontId="2" type="noConversion"/>
  </si>
  <si>
    <r>
      <t>配置世界地图上所有的点相关信息，ID段：</t>
    </r>
    <r>
      <rPr>
        <b/>
        <sz val="11"/>
        <color theme="1"/>
        <rFont val="微软雅黑"/>
        <family val="2"/>
        <charset val="134"/>
      </rPr>
      <t>11000~19999</t>
    </r>
    <r>
      <rPr>
        <sz val="11"/>
        <color theme="1"/>
        <rFont val="微软雅黑"/>
        <family val="2"/>
        <charset val="134"/>
      </rPr>
      <t xml:space="preserve">
&gt;</t>
    </r>
    <r>
      <rPr>
        <b/>
        <sz val="11"/>
        <color theme="1"/>
        <rFont val="微软雅黑"/>
        <family val="2"/>
        <charset val="134"/>
      </rPr>
      <t>LevelPoint</t>
    </r>
    <r>
      <rPr>
        <sz val="11"/>
        <color theme="1"/>
        <rFont val="微软雅黑"/>
        <family val="2"/>
        <charset val="134"/>
      </rPr>
      <t>字段配置该点对应世界地图的</t>
    </r>
    <r>
      <rPr>
        <b/>
        <sz val="11"/>
        <color theme="1"/>
        <rFont val="微软雅黑"/>
        <family val="2"/>
        <charset val="134"/>
      </rPr>
      <t>实体点ID</t>
    </r>
    <r>
      <rPr>
        <sz val="11"/>
        <color theme="1"/>
        <rFont val="微软雅黑"/>
        <family val="2"/>
        <charset val="134"/>
      </rPr>
      <t xml:space="preserve">
&gt;</t>
    </r>
    <r>
      <rPr>
        <b/>
        <sz val="11"/>
        <color theme="1"/>
        <rFont val="微软雅黑"/>
        <family val="2"/>
        <charset val="134"/>
      </rPr>
      <t>InitStatus</t>
    </r>
    <r>
      <rPr>
        <sz val="11"/>
        <color theme="1"/>
        <rFont val="微软雅黑"/>
        <family val="2"/>
        <charset val="134"/>
      </rPr>
      <t>配置该点默认状态ID，</t>
    </r>
    <r>
      <rPr>
        <b/>
        <sz val="11"/>
        <color theme="1"/>
        <rFont val="微软雅黑"/>
        <family val="2"/>
        <charset val="134"/>
      </rPr>
      <t>FinishStatus</t>
    </r>
    <r>
      <rPr>
        <sz val="11"/>
        <color theme="1"/>
        <rFont val="微软雅黑"/>
        <family val="2"/>
        <charset val="134"/>
      </rPr>
      <t>配置该环点默认结束状态ID，</t>
    </r>
    <r>
      <rPr>
        <b/>
        <sz val="11"/>
        <color theme="1"/>
        <rFont val="微软雅黑"/>
        <family val="2"/>
        <charset val="134"/>
      </rPr>
      <t>配置statusID</t>
    </r>
    <r>
      <rPr>
        <sz val="11"/>
        <color theme="1"/>
        <rFont val="微软雅黑"/>
        <family val="2"/>
        <charset val="134"/>
      </rPr>
      <t xml:space="preserve">
&gt;</t>
    </r>
    <r>
      <rPr>
        <b/>
        <sz val="11"/>
        <color theme="1"/>
        <rFont val="微软雅黑"/>
        <family val="2"/>
        <charset val="134"/>
      </rPr>
      <t>IsShowPoint</t>
    </r>
    <r>
      <rPr>
        <sz val="11"/>
        <color theme="1"/>
        <rFont val="微软雅黑"/>
        <family val="2"/>
        <charset val="134"/>
      </rPr>
      <t>字段配置该点是否默认显示，默认隐藏需要该点被激活时才会显示在世界地图上
&gt;</t>
    </r>
    <r>
      <rPr>
        <b/>
        <sz val="11"/>
        <color theme="1"/>
        <rFont val="微软雅黑"/>
        <family val="2"/>
        <charset val="134"/>
      </rPr>
      <t>Type</t>
    </r>
    <r>
      <rPr>
        <sz val="11"/>
        <color theme="1"/>
        <rFont val="微软雅黑"/>
        <family val="2"/>
        <charset val="134"/>
      </rPr>
      <t>字段配置确认该点的类型，进入世界地图时会默认定位到当前最新的主线点上</t>
    </r>
    <phoneticPr fontId="2" type="noConversion"/>
  </si>
  <si>
    <t>H-货币-货币配置-currency.xls</t>
  </si>
  <si>
    <t>货币配置</t>
    <phoneticPr fontId="3" type="noConversion"/>
  </si>
  <si>
    <t>配置游戏内的货币
包含ID属性名称描述等基本信息</t>
    <phoneticPr fontId="2" type="noConversion"/>
  </si>
  <si>
    <t xml:space="preserve">某个建筑等级     build:203&gt;=1 
某个章节点开启  chapter:1&gt;0
金币  money&gt;=1000
物资  supplies&gt;=10
钻石 diamond&gt;100
持有物品 item:id&gt;1 </t>
    <phoneticPr fontId="2" type="noConversion"/>
  </si>
  <si>
    <t>时间配置</t>
    <phoneticPr fontId="3" type="noConversion"/>
  </si>
  <si>
    <t>刷新时间配置</t>
    <phoneticPr fontId="3" type="noConversion"/>
  </si>
  <si>
    <t>K-框架-时间配置-time.xls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</si>
</sst>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4"/>
      <color theme="1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rgb="FF0000FF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u/>
      <sz val="11"/>
      <color rgb="FF0000FF"/>
      <name val="等线"/>
      <family val="3"/>
      <charset val="134"/>
      <scheme val="minor"/>
    </font>
    <font>
      <b/>
      <sz val="11"/>
      <color theme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1" applyFo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11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1" fillId="0" borderId="1" xfId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0" fontId="0" fillId="0" borderId="0" xfId="0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1" fillId="3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5" fillId="0" borderId="1" xfId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5" fillId="4" borderId="1" xfId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quip.com/WaI3Avtx62dy" TargetMode="External"/><Relationship Id="rId1" Type="http://schemas.openxmlformats.org/officeDocument/2006/relationships/hyperlink" Target="https://quip.com/WaI3Avtx62d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uip.com/WaI3Avtx62dy" TargetMode="External"/><Relationship Id="rId2" Type="http://schemas.openxmlformats.org/officeDocument/2006/relationships/hyperlink" Target="https://quip.com/6vhDAt31PCKY" TargetMode="External"/><Relationship Id="rId1" Type="http://schemas.openxmlformats.org/officeDocument/2006/relationships/hyperlink" Target="https://quip.com/WaI3Avtx62dy" TargetMode="External"/><Relationship Id="rId6" Type="http://schemas.openxmlformats.org/officeDocument/2006/relationships/hyperlink" Target="https://quip.com/6vhDAt31PCKY" TargetMode="External"/><Relationship Id="rId5" Type="http://schemas.openxmlformats.org/officeDocument/2006/relationships/hyperlink" Target="https://quip.com/WaI3Avtx62dy" TargetMode="External"/><Relationship Id="rId4" Type="http://schemas.openxmlformats.org/officeDocument/2006/relationships/hyperlink" Target="https://quip.com/QoT2AzmnjxV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uip.com/7OR9A4v29ggN" TargetMode="External"/><Relationship Id="rId13" Type="http://schemas.openxmlformats.org/officeDocument/2006/relationships/hyperlink" Target="https://quip.com/HdgQAcPkO5J5" TargetMode="External"/><Relationship Id="rId3" Type="http://schemas.openxmlformats.org/officeDocument/2006/relationships/hyperlink" Target="https://quip.com/HdgQAcPkO5J5" TargetMode="External"/><Relationship Id="rId7" Type="http://schemas.openxmlformats.org/officeDocument/2006/relationships/hyperlink" Target="https://quip.com/HdgQAcPkO5J5" TargetMode="External"/><Relationship Id="rId12" Type="http://schemas.openxmlformats.org/officeDocument/2006/relationships/hyperlink" Target="https://quip.com/7OR9A4v29ggN" TargetMode="External"/><Relationship Id="rId2" Type="http://schemas.openxmlformats.org/officeDocument/2006/relationships/hyperlink" Target="https://quip.com/HdgQAcPkO5J5" TargetMode="External"/><Relationship Id="rId1" Type="http://schemas.openxmlformats.org/officeDocument/2006/relationships/hyperlink" Target="https://quip.com/HdgQAcPkO5J5" TargetMode="External"/><Relationship Id="rId6" Type="http://schemas.openxmlformats.org/officeDocument/2006/relationships/hyperlink" Target="https://quip.com/7OR9A4v29ggN" TargetMode="External"/><Relationship Id="rId11" Type="http://schemas.openxmlformats.org/officeDocument/2006/relationships/hyperlink" Target="https://quip.com/HdgQAcPkO5J5" TargetMode="External"/><Relationship Id="rId5" Type="http://schemas.openxmlformats.org/officeDocument/2006/relationships/hyperlink" Target="https://quip.com/HdgQAcPkO5J5" TargetMode="External"/><Relationship Id="rId10" Type="http://schemas.openxmlformats.org/officeDocument/2006/relationships/hyperlink" Target="https://quip.com/7OR9A4v29ggN" TargetMode="External"/><Relationship Id="rId4" Type="http://schemas.openxmlformats.org/officeDocument/2006/relationships/hyperlink" Target="https://quip.com/7OR9A4v29ggN" TargetMode="External"/><Relationship Id="rId9" Type="http://schemas.openxmlformats.org/officeDocument/2006/relationships/hyperlink" Target="https://quip.com/HdgQAcPkO5J5" TargetMode="External"/><Relationship Id="rId14" Type="http://schemas.openxmlformats.org/officeDocument/2006/relationships/hyperlink" Target="https://quip.com/7OR9A4v29gg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quip.com/b2aRA8xGR2Ur" TargetMode="External"/><Relationship Id="rId3" Type="http://schemas.openxmlformats.org/officeDocument/2006/relationships/hyperlink" Target="https://quip.com/vga0AuuS9KMM" TargetMode="External"/><Relationship Id="rId7" Type="http://schemas.openxmlformats.org/officeDocument/2006/relationships/hyperlink" Target="https://quip.com/vga0AuuS9KMM" TargetMode="External"/><Relationship Id="rId2" Type="http://schemas.openxmlformats.org/officeDocument/2006/relationships/hyperlink" Target="https://quip.com/vga0AuuS9KMM" TargetMode="External"/><Relationship Id="rId1" Type="http://schemas.openxmlformats.org/officeDocument/2006/relationships/hyperlink" Target="https://quip.com/vga0AuuS9KMM" TargetMode="External"/><Relationship Id="rId6" Type="http://schemas.openxmlformats.org/officeDocument/2006/relationships/hyperlink" Target="https://quip.com/b2aRA8xGR2Ur" TargetMode="External"/><Relationship Id="rId5" Type="http://schemas.openxmlformats.org/officeDocument/2006/relationships/hyperlink" Target="https://quip.com/vga0AuuS9KMM" TargetMode="External"/><Relationship Id="rId4" Type="http://schemas.openxmlformats.org/officeDocument/2006/relationships/hyperlink" Target="https://quip.com/go7sAEBBUQU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Normal="100" workbookViewId="0">
      <selection activeCell="C13" sqref="C13"/>
    </sheetView>
  </sheetViews>
  <sheetFormatPr defaultRowHeight="14.25" x14ac:dyDescent="0.2"/>
  <cols>
    <col min="1" max="1" width="17.5" bestFit="1" customWidth="1"/>
    <col min="2" max="2" width="33.625" bestFit="1" customWidth="1"/>
    <col min="3" max="3" width="11" style="11" bestFit="1" customWidth="1"/>
    <col min="4" max="4" width="48.625" bestFit="1" customWidth="1"/>
    <col min="5" max="5" width="11.25" style="11" customWidth="1"/>
    <col min="6" max="6" width="48.625" bestFit="1" customWidth="1"/>
    <col min="7" max="7" width="11.25" bestFit="1" customWidth="1"/>
  </cols>
  <sheetData>
    <row r="1" spans="1:7" ht="6.75" customHeight="1" x14ac:dyDescent="0.2"/>
    <row r="2" spans="1:7" s="5" customFormat="1" ht="21" x14ac:dyDescent="0.2">
      <c r="A2" s="1" t="s">
        <v>0</v>
      </c>
      <c r="B2" s="2" t="str">
        <f ca="1">LEFT(CELL("filename",$A$2),FIND("[",CELL("filename",$A$2))-1)</f>
        <v>E:\Excel\ChessConfig\Trunk\</v>
      </c>
      <c r="D2" s="10" t="s">
        <v>10</v>
      </c>
      <c r="E2" s="2"/>
      <c r="F2" s="3"/>
      <c r="G2" s="4"/>
    </row>
    <row r="3" spans="1:7" s="5" customFormat="1" ht="16.5" x14ac:dyDescent="0.2">
      <c r="C3" s="12"/>
      <c r="E3" s="12"/>
    </row>
    <row r="4" spans="1:7" s="5" customFormat="1" ht="21" x14ac:dyDescent="0.2">
      <c r="A4" s="1" t="s">
        <v>1</v>
      </c>
      <c r="C4" s="12"/>
      <c r="E4" s="12"/>
    </row>
    <row r="5" spans="1:7" s="5" customFormat="1" ht="16.5" customHeight="1" x14ac:dyDescent="0.2">
      <c r="A5" s="6" t="s">
        <v>11</v>
      </c>
      <c r="B5" s="32" t="s">
        <v>49</v>
      </c>
      <c r="C5" s="33"/>
      <c r="D5" s="33"/>
      <c r="E5" s="33"/>
      <c r="F5" s="34"/>
    </row>
    <row r="6" spans="1:7" s="5" customFormat="1" ht="16.5" x14ac:dyDescent="0.2">
      <c r="A6" s="17" t="s">
        <v>2</v>
      </c>
      <c r="B6" s="38" t="s">
        <v>3</v>
      </c>
      <c r="C6" s="39"/>
      <c r="D6" s="17" t="s">
        <v>4</v>
      </c>
      <c r="E6" s="17" t="s">
        <v>13</v>
      </c>
      <c r="F6" s="17" t="s">
        <v>14</v>
      </c>
    </row>
    <row r="7" spans="1:7" s="5" customFormat="1" ht="33" x14ac:dyDescent="0.2">
      <c r="A7" s="16" t="s">
        <v>6</v>
      </c>
      <c r="B7" s="7" t="s">
        <v>8</v>
      </c>
      <c r="C7" s="30" t="str">
        <f ca="1">HYPERLINK(F7,"点我打开表")</f>
        <v>点我打开表</v>
      </c>
      <c r="D7" s="9" t="s">
        <v>5</v>
      </c>
      <c r="E7" s="15" t="str">
        <f ca="1">HYPERLINK(道具配置!$F$7,"物品道具表")</f>
        <v>物品道具表</v>
      </c>
      <c r="F7" s="7" t="str">
        <f ca="1">$B$2&amp;B7</f>
        <v>E:\Excel\ChessConfig\Trunk\K-框架-掉落数据-dropdata.xls</v>
      </c>
    </row>
    <row r="8" spans="1:7" s="5" customFormat="1" ht="33" x14ac:dyDescent="0.2">
      <c r="A8" s="16" t="s">
        <v>7</v>
      </c>
      <c r="B8" s="7" t="s">
        <v>9</v>
      </c>
      <c r="C8" s="13" t="str">
        <f ca="1">HYPERLINK(F8,"点我打开表")</f>
        <v>点我打开表</v>
      </c>
      <c r="D8" s="9" t="s">
        <v>24</v>
      </c>
      <c r="E8" s="14"/>
      <c r="F8" s="7" t="str">
        <f ca="1">$B$2&amp;B8</f>
        <v>E:\Excel\ChessConfig\Trunk\K-框架-掉落配置-dropgroup.xls</v>
      </c>
    </row>
    <row r="10" spans="1:7" s="5" customFormat="1" ht="16.5" x14ac:dyDescent="0.2">
      <c r="A10" s="8" t="s">
        <v>16</v>
      </c>
      <c r="B10" s="35"/>
      <c r="C10" s="36"/>
      <c r="D10" s="36"/>
      <c r="E10" s="36"/>
      <c r="F10" s="37"/>
    </row>
    <row r="11" spans="1:7" s="5" customFormat="1" ht="16.5" x14ac:dyDescent="0.2">
      <c r="A11" s="17" t="s">
        <v>2</v>
      </c>
      <c r="B11" s="38" t="s">
        <v>3</v>
      </c>
      <c r="C11" s="39"/>
      <c r="D11" s="17" t="s">
        <v>4</v>
      </c>
      <c r="E11" s="17" t="s">
        <v>13</v>
      </c>
      <c r="F11" s="17" t="s">
        <v>14</v>
      </c>
    </row>
    <row r="12" spans="1:7" s="5" customFormat="1" ht="49.5" x14ac:dyDescent="0.2">
      <c r="A12" s="16" t="s">
        <v>12</v>
      </c>
      <c r="B12" s="7" t="s">
        <v>155</v>
      </c>
      <c r="C12" s="13" t="str">
        <f ca="1">HYPERLINK(F12,"点我打开表")</f>
        <v>点我打开表</v>
      </c>
      <c r="D12" s="9" t="s">
        <v>15</v>
      </c>
      <c r="E12" s="15" t="str">
        <f ca="1">HYPERLINK($F$8,"掉落组")</f>
        <v>掉落组</v>
      </c>
      <c r="F12" s="7" t="str">
        <f ca="1">$B$2&amp;B12</f>
        <v>E:\Excel\ChessConfig\Trunk\T-探索-战斗配置-pve.xls</v>
      </c>
    </row>
    <row r="13" spans="1:7" s="5" customFormat="1" ht="49.5" x14ac:dyDescent="0.2">
      <c r="A13" s="16" t="s">
        <v>17</v>
      </c>
      <c r="B13" s="7" t="s">
        <v>18</v>
      </c>
      <c r="C13" s="13" t="str">
        <f ca="1">HYPERLINK(F13,"点我打开表")</f>
        <v>点我打开表</v>
      </c>
      <c r="D13" s="9" t="s">
        <v>15</v>
      </c>
      <c r="E13" s="15" t="str">
        <f ca="1">HYPERLINK($F$8,"掉落组")</f>
        <v>掉落组</v>
      </c>
      <c r="F13" s="7" t="str">
        <f ca="1">$B$2&amp;B13</f>
        <v>E:\Excel\ChessConfig\Trunk\T-探索-探索配置-explore.xls</v>
      </c>
    </row>
    <row r="14" spans="1:7" s="5" customFormat="1" ht="45.75" customHeight="1" x14ac:dyDescent="0.2">
      <c r="A14" s="16" t="s">
        <v>19</v>
      </c>
      <c r="B14" s="7"/>
      <c r="C14" s="13" t="str">
        <f ca="1">HYPERLINK(F14,"点我打开表")</f>
        <v>点我打开表</v>
      </c>
      <c r="D14" s="9" t="s">
        <v>20</v>
      </c>
      <c r="E14" s="15" t="str">
        <f ca="1">HYPERLINK($F$8,"掉落组")</f>
        <v>掉落组</v>
      </c>
      <c r="F14" s="7" t="str">
        <f ca="1">$B$2&amp;B14</f>
        <v>E:\Excel\ChessConfig\Trunk\</v>
      </c>
    </row>
  </sheetData>
  <mergeCells count="4">
    <mergeCell ref="B5:F5"/>
    <mergeCell ref="B10:F10"/>
    <mergeCell ref="B6:C6"/>
    <mergeCell ref="B11:C11"/>
  </mergeCells>
  <phoneticPr fontId="3" type="noConversion"/>
  <hyperlinks>
    <hyperlink ref="B5" r:id="rId1" display="https://quip.com/WaI3Avtx62dy" xr:uid="{80EE9E00-B765-4C51-AE62-DB752E0AECBC}"/>
    <hyperlink ref="B5:F5" r:id="rId2" display="掉落系统说明文档（路径：quip/暗黑战棋/策划/正式版文档/外围系统/D-【核心】掉落系统）" xr:uid="{96F35C1D-1EB8-49D7-B105-6E7A34E379A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037A-D6A6-4FAD-878C-9B8FBC3F7FEB}">
  <dimension ref="A1:G43"/>
  <sheetViews>
    <sheetView workbookViewId="0">
      <selection activeCell="C7" sqref="C7"/>
    </sheetView>
  </sheetViews>
  <sheetFormatPr defaultRowHeight="14.25" x14ac:dyDescent="0.2"/>
  <cols>
    <col min="1" max="1" width="21.875" bestFit="1" customWidth="1"/>
    <col min="2" max="2" width="42.875" bestFit="1" customWidth="1"/>
    <col min="3" max="3" width="13.375" customWidth="1"/>
    <col min="4" max="4" width="45.375" customWidth="1"/>
    <col min="5" max="5" width="15.125" bestFit="1" customWidth="1"/>
    <col min="6" max="6" width="57.75" bestFit="1" customWidth="1"/>
  </cols>
  <sheetData>
    <row r="1" spans="1:7" ht="6.75" customHeight="1" x14ac:dyDescent="0.2">
      <c r="C1" s="11"/>
      <c r="E1" s="11"/>
    </row>
    <row r="2" spans="1:7" s="5" customFormat="1" ht="21" x14ac:dyDescent="0.2">
      <c r="A2" s="1" t="s">
        <v>0</v>
      </c>
      <c r="B2" s="2" t="str">
        <f ca="1">LEFT(CELL("filename",$A$2),FIND("[",CELL("filename",$A$2))-1)</f>
        <v>E:\Excel\ChessConfig\Trunk\</v>
      </c>
      <c r="C2" s="10" t="s">
        <v>10</v>
      </c>
      <c r="D2" s="3"/>
      <c r="E2" s="2"/>
      <c r="F2" s="3"/>
      <c r="G2" s="4"/>
    </row>
    <row r="3" spans="1:7" x14ac:dyDescent="0.2">
      <c r="C3" s="11"/>
      <c r="E3" s="11"/>
    </row>
    <row r="4" spans="1:7" ht="21" x14ac:dyDescent="0.2">
      <c r="A4" s="1" t="s">
        <v>127</v>
      </c>
      <c r="C4" s="11"/>
      <c r="E4" s="11"/>
    </row>
    <row r="5" spans="1:7" s="5" customFormat="1" ht="16.5" x14ac:dyDescent="0.2">
      <c r="A5" s="8" t="s">
        <v>128</v>
      </c>
      <c r="B5" s="32"/>
      <c r="C5" s="33"/>
      <c r="D5" s="33"/>
      <c r="E5" s="33"/>
      <c r="F5" s="34"/>
    </row>
    <row r="6" spans="1:7" s="5" customFormat="1" ht="16.5" x14ac:dyDescent="0.2">
      <c r="A6" s="20" t="s">
        <v>2</v>
      </c>
      <c r="B6" s="40" t="s">
        <v>3</v>
      </c>
      <c r="C6" s="40"/>
      <c r="D6" s="20" t="s">
        <v>4</v>
      </c>
      <c r="E6" s="20" t="s">
        <v>13</v>
      </c>
      <c r="F6" s="20" t="s">
        <v>14</v>
      </c>
    </row>
    <row r="7" spans="1:7" s="5" customFormat="1" ht="49.5" x14ac:dyDescent="0.2">
      <c r="A7" s="16" t="s">
        <v>129</v>
      </c>
      <c r="B7" s="7" t="s">
        <v>130</v>
      </c>
      <c r="C7" s="13" t="str">
        <f t="shared" ref="C7:C8" ca="1" si="0">HYPERLINK(F7,"点我打开表")</f>
        <v>点我打开表</v>
      </c>
      <c r="D7" s="9" t="s">
        <v>132</v>
      </c>
      <c r="E7" s="21" t="str">
        <f ca="1">HYPERLINK(文本配置!$F$13,"道具文本表")</f>
        <v>道具文本表</v>
      </c>
      <c r="F7" s="7" t="str">
        <f ca="1">角色信息和生成配置!$B$2&amp;B7</f>
        <v>E:\Excel\ChessConfig\Trunk\D-道具-公共配置-itemcommon.xls</v>
      </c>
    </row>
    <row r="8" spans="1:7" s="5" customFormat="1" ht="16.5" x14ac:dyDescent="0.2">
      <c r="A8" s="16" t="s">
        <v>133</v>
      </c>
      <c r="B8" s="7"/>
      <c r="C8" s="13" t="str">
        <f t="shared" ca="1" si="0"/>
        <v>点我打开表</v>
      </c>
      <c r="D8" s="9"/>
      <c r="E8" s="21" t="str">
        <f ca="1">HYPERLINK(文本配置!$F$13,"道具文本表")</f>
        <v>道具文本表</v>
      </c>
      <c r="F8" s="7" t="str">
        <f ca="1">角色信息和生成配置!$B$2&amp;B8</f>
        <v>E:\Excel\ChessConfig\Trunk\</v>
      </c>
    </row>
    <row r="9" spans="1:7" s="5" customFormat="1" ht="33" x14ac:dyDescent="0.2">
      <c r="A9" s="16" t="s">
        <v>152</v>
      </c>
      <c r="B9" s="7" t="s">
        <v>153</v>
      </c>
      <c r="C9" s="13" t="str">
        <f t="shared" ref="C9" ca="1" si="1">HYPERLINK(F9,"点我打开表")</f>
        <v>点我打开表</v>
      </c>
      <c r="D9" s="9" t="s">
        <v>154</v>
      </c>
      <c r="E9" s="21" t="str">
        <f ca="1">HYPERLINK(文本配置!$F$13,"道具文本表")</f>
        <v>道具文本表</v>
      </c>
      <c r="F9" s="7" t="str">
        <f ca="1">角色信息和生成配置!$B$2&amp;B9</f>
        <v>E:\Excel\ChessConfig\Trunk\D-道具-道具类型-itemtype.xls</v>
      </c>
    </row>
    <row r="10" spans="1:7" s="5" customFormat="1" ht="33" x14ac:dyDescent="0.2">
      <c r="A10" s="16" t="s">
        <v>194</v>
      </c>
      <c r="B10" s="7" t="s">
        <v>193</v>
      </c>
      <c r="C10" s="13" t="str">
        <f t="shared" ref="C10" ca="1" si="2">HYPERLINK(F10,"点我打开表")</f>
        <v>点我打开表</v>
      </c>
      <c r="D10" s="9" t="s">
        <v>195</v>
      </c>
      <c r="E10" s="21" t="str">
        <f ca="1">HYPERLINK(文本配置!$F$13,"道具文本表")</f>
        <v>道具文本表</v>
      </c>
      <c r="F10" s="7" t="str">
        <f ca="1">角色信息和生成配置!$B$2&amp;B10</f>
        <v>E:\Excel\ChessConfig\Trunk\H-货币-货币配置-currency.xls</v>
      </c>
    </row>
    <row r="12" spans="1:7" ht="21" x14ac:dyDescent="0.2">
      <c r="A12" s="1" t="s">
        <v>134</v>
      </c>
      <c r="C12" s="11"/>
      <c r="E12" s="11"/>
    </row>
    <row r="13" spans="1:7" s="5" customFormat="1" ht="16.5" x14ac:dyDescent="0.2">
      <c r="A13" s="8" t="s">
        <v>137</v>
      </c>
      <c r="B13" s="32"/>
      <c r="C13" s="33"/>
      <c r="D13" s="33"/>
      <c r="E13" s="33"/>
      <c r="F13" s="34"/>
    </row>
    <row r="14" spans="1:7" s="5" customFormat="1" ht="16.5" x14ac:dyDescent="0.2">
      <c r="A14" s="20" t="s">
        <v>2</v>
      </c>
      <c r="B14" s="40" t="s">
        <v>3</v>
      </c>
      <c r="C14" s="40"/>
      <c r="D14" s="20" t="s">
        <v>4</v>
      </c>
      <c r="E14" s="20" t="s">
        <v>13</v>
      </c>
      <c r="F14" s="20" t="s">
        <v>14</v>
      </c>
    </row>
    <row r="15" spans="1:7" s="5" customFormat="1" ht="16.5" x14ac:dyDescent="0.2">
      <c r="A15" s="16" t="s">
        <v>136</v>
      </c>
      <c r="B15" s="7" t="s">
        <v>135</v>
      </c>
      <c r="C15" s="13" t="str">
        <f t="shared" ref="C15:C16" ca="1" si="3">HYPERLINK(F15,"点我打开表")</f>
        <v>点我打开表</v>
      </c>
      <c r="D15" s="9"/>
      <c r="E15" s="21"/>
      <c r="F15" s="7" t="str">
        <f ca="1">角色信息和生成配置!$B$2&amp;B15</f>
        <v>E:\Excel\ChessConfig\Trunk\D-道具-武器配置-itemequip.xls</v>
      </c>
    </row>
    <row r="16" spans="1:7" s="5" customFormat="1" ht="16.5" x14ac:dyDescent="0.2">
      <c r="A16" s="16" t="s">
        <v>140</v>
      </c>
      <c r="B16" s="7" t="s">
        <v>139</v>
      </c>
      <c r="C16" s="13" t="str">
        <f t="shared" ca="1" si="3"/>
        <v>点我打开表</v>
      </c>
      <c r="D16" s="9"/>
      <c r="E16" s="21"/>
      <c r="F16" s="7" t="str">
        <f ca="1">角色信息和生成配置!$B$2&amp;B16</f>
        <v>E:\Excel\ChessConfig\Trunk\D-道具-武器类型-equiptype.xls</v>
      </c>
    </row>
    <row r="18" spans="1:6" s="5" customFormat="1" ht="16.5" x14ac:dyDescent="0.2">
      <c r="A18" s="8" t="s">
        <v>138</v>
      </c>
      <c r="B18" s="32"/>
      <c r="C18" s="33"/>
      <c r="D18" s="33"/>
      <c r="E18" s="33"/>
      <c r="F18" s="34"/>
    </row>
    <row r="19" spans="1:6" s="5" customFormat="1" ht="16.5" x14ac:dyDescent="0.2">
      <c r="A19" s="16" t="s">
        <v>138</v>
      </c>
      <c r="B19" s="7" t="s">
        <v>141</v>
      </c>
      <c r="C19" s="13" t="str">
        <f t="shared" ref="C19" ca="1" si="4">HYPERLINK(F19,"点我打开表")</f>
        <v>点我打开表</v>
      </c>
      <c r="D19" s="9"/>
      <c r="E19" s="21"/>
      <c r="F19" s="7" t="str">
        <f ca="1">角色信息和生成配置!$B$2&amp;B19</f>
        <v>E:\Excel\ChessConfig\Trunk\D-道具-武器词缀-equipaffix.xls</v>
      </c>
    </row>
    <row r="20" spans="1:6" s="5" customFormat="1" ht="16.5" x14ac:dyDescent="0.2">
      <c r="A20" s="16" t="s">
        <v>143</v>
      </c>
      <c r="B20" s="7" t="s">
        <v>142</v>
      </c>
      <c r="C20" s="13" t="str">
        <f t="shared" ref="C20" ca="1" si="5">HYPERLINK(F20,"点我打开表")</f>
        <v>点我打开表</v>
      </c>
      <c r="D20" s="9"/>
      <c r="E20" s="21"/>
      <c r="F20" s="7" t="str">
        <f ca="1">角色信息和生成配置!$B$2&amp;B20</f>
        <v>E:\Excel\ChessConfig\Trunk\D-道具-武器随机权重-itemweightpool.xls</v>
      </c>
    </row>
    <row r="22" spans="1:6" ht="21" x14ac:dyDescent="0.2">
      <c r="A22" s="1" t="s">
        <v>144</v>
      </c>
      <c r="C22" s="11"/>
      <c r="E22" s="11"/>
    </row>
    <row r="23" spans="1:6" s="5" customFormat="1" ht="16.5" x14ac:dyDescent="0.2">
      <c r="A23" s="8" t="s">
        <v>131</v>
      </c>
      <c r="B23" s="32"/>
      <c r="C23" s="33"/>
      <c r="D23" s="33"/>
      <c r="E23" s="33"/>
      <c r="F23" s="34"/>
    </row>
    <row r="24" spans="1:6" s="5" customFormat="1" ht="16.5" x14ac:dyDescent="0.2">
      <c r="A24" s="20" t="s">
        <v>2</v>
      </c>
      <c r="B24" s="40" t="s">
        <v>3</v>
      </c>
      <c r="C24" s="40"/>
      <c r="D24" s="20" t="s">
        <v>4</v>
      </c>
      <c r="E24" s="20" t="s">
        <v>13</v>
      </c>
      <c r="F24" s="20" t="s">
        <v>14</v>
      </c>
    </row>
    <row r="25" spans="1:6" s="5" customFormat="1" ht="16.5" x14ac:dyDescent="0.2">
      <c r="A25" s="16" t="s">
        <v>145</v>
      </c>
      <c r="B25" s="7" t="s">
        <v>146</v>
      </c>
      <c r="C25" s="13" t="str">
        <f t="shared" ref="C25" ca="1" si="6">HYPERLINK(F25,"点我打开表")</f>
        <v>点我打开表</v>
      </c>
      <c r="D25" s="9"/>
      <c r="E25" s="21" t="str">
        <f ca="1">HYPERLINK($F$7,"道具公共配置")</f>
        <v>道具公共配置</v>
      </c>
      <c r="F25" s="7" t="str">
        <f ca="1">角色信息和生成配置!$B$2&amp;B25</f>
        <v>E:\Excel\ChessConfig\Trunk\D-道具-药品配置-itemdrug.xls</v>
      </c>
    </row>
    <row r="27" spans="1:6" ht="21" x14ac:dyDescent="0.2">
      <c r="A27" s="1" t="s">
        <v>150</v>
      </c>
      <c r="C27" s="11"/>
      <c r="E27" s="11"/>
    </row>
    <row r="28" spans="1:6" s="5" customFormat="1" ht="16.5" x14ac:dyDescent="0.2">
      <c r="A28" s="8" t="s">
        <v>131</v>
      </c>
      <c r="B28" s="32"/>
      <c r="C28" s="33"/>
      <c r="D28" s="33"/>
      <c r="E28" s="33"/>
      <c r="F28" s="34"/>
    </row>
    <row r="29" spans="1:6" s="5" customFormat="1" ht="16.5" x14ac:dyDescent="0.2">
      <c r="A29" s="20" t="s">
        <v>2</v>
      </c>
      <c r="B29" s="40" t="s">
        <v>3</v>
      </c>
      <c r="C29" s="40"/>
      <c r="D29" s="20" t="s">
        <v>4</v>
      </c>
      <c r="E29" s="20" t="s">
        <v>13</v>
      </c>
      <c r="F29" s="20" t="s">
        <v>14</v>
      </c>
    </row>
    <row r="30" spans="1:6" s="5" customFormat="1" ht="16.5" x14ac:dyDescent="0.2">
      <c r="A30" s="16" t="s">
        <v>145</v>
      </c>
      <c r="B30" s="7" t="s">
        <v>151</v>
      </c>
      <c r="C30" s="13" t="str">
        <f t="shared" ref="C30" ca="1" si="7">HYPERLINK(F30,"点我打开表")</f>
        <v>点我打开表</v>
      </c>
      <c r="D30" s="9"/>
      <c r="E30" s="21" t="str">
        <f ca="1">HYPERLINK($F$7,"道具公共配置")</f>
        <v>道具公共配置</v>
      </c>
      <c r="F30" s="7" t="str">
        <f ca="1">角色信息和生成配置!$B$2&amp;B30</f>
        <v>E:\Excel\ChessConfig\Trunk\D-道具-符文配置-itemrune.xls</v>
      </c>
    </row>
    <row r="32" spans="1:6" ht="21" x14ac:dyDescent="0.2">
      <c r="A32" s="1" t="s">
        <v>147</v>
      </c>
    </row>
    <row r="33" spans="1:6" s="5" customFormat="1" ht="16.5" customHeight="1" x14ac:dyDescent="0.2">
      <c r="A33" s="8" t="s">
        <v>147</v>
      </c>
      <c r="B33" s="32"/>
      <c r="C33" s="33"/>
      <c r="D33" s="33"/>
      <c r="E33" s="33"/>
      <c r="F33" s="34"/>
    </row>
    <row r="34" spans="1:6" s="5" customFormat="1" ht="16.5" x14ac:dyDescent="0.2">
      <c r="A34" s="20" t="s">
        <v>2</v>
      </c>
      <c r="B34" s="38" t="s">
        <v>3</v>
      </c>
      <c r="C34" s="39"/>
      <c r="D34" s="20" t="s">
        <v>4</v>
      </c>
      <c r="E34" s="20" t="s">
        <v>13</v>
      </c>
      <c r="F34" s="20" t="s">
        <v>14</v>
      </c>
    </row>
    <row r="35" spans="1:6" s="5" customFormat="1" ht="36.75" customHeight="1" x14ac:dyDescent="0.2">
      <c r="A35" s="41" t="s">
        <v>6</v>
      </c>
      <c r="B35" s="43" t="s">
        <v>148</v>
      </c>
      <c r="C35" s="45" t="str">
        <f ca="1">HYPERLINK(F35,"点我打开表")</f>
        <v>点我打开表</v>
      </c>
      <c r="D35" s="47" t="s">
        <v>149</v>
      </c>
      <c r="E35" s="21" t="str">
        <f ca="1">HYPERLINK($F$7,"道具公共配置")</f>
        <v>道具公共配置</v>
      </c>
      <c r="F35" s="43" t="str">
        <f ca="1">掉落配置!$B$2&amp;B35</f>
        <v>E:\Excel\ChessConfig\Trunk\D-道具-礼包配置-itemgift.xls</v>
      </c>
    </row>
    <row r="36" spans="1:6" s="5" customFormat="1" ht="36.75" customHeight="1" x14ac:dyDescent="0.2">
      <c r="A36" s="42"/>
      <c r="B36" s="44"/>
      <c r="C36" s="46"/>
      <c r="D36" s="48"/>
      <c r="E36" s="21" t="str">
        <f ca="1">HYPERLINK(掉落配置!$F$8,"掉落配置")</f>
        <v>掉落配置</v>
      </c>
      <c r="F36" s="44"/>
    </row>
    <row r="37" spans="1:6" ht="15" customHeight="1" x14ac:dyDescent="0.2">
      <c r="B37" s="22"/>
    </row>
    <row r="39" spans="1:6" x14ac:dyDescent="0.2">
      <c r="B39" s="22"/>
      <c r="F39" s="22"/>
    </row>
    <row r="40" spans="1:6" x14ac:dyDescent="0.2">
      <c r="F40" s="22"/>
    </row>
    <row r="41" spans="1:6" x14ac:dyDescent="0.2">
      <c r="F41" s="22"/>
    </row>
    <row r="42" spans="1:6" x14ac:dyDescent="0.2">
      <c r="F42" s="22"/>
    </row>
    <row r="43" spans="1:6" x14ac:dyDescent="0.2">
      <c r="F43" s="22"/>
    </row>
  </sheetData>
  <mergeCells count="16">
    <mergeCell ref="B13:F13"/>
    <mergeCell ref="B14:C14"/>
    <mergeCell ref="B18:F18"/>
    <mergeCell ref="B5:F5"/>
    <mergeCell ref="B6:C6"/>
    <mergeCell ref="B23:F23"/>
    <mergeCell ref="B24:C24"/>
    <mergeCell ref="B34:C34"/>
    <mergeCell ref="B33:F33"/>
    <mergeCell ref="A35:A36"/>
    <mergeCell ref="B35:B36"/>
    <mergeCell ref="C35:C36"/>
    <mergeCell ref="D35:D36"/>
    <mergeCell ref="F35:F36"/>
    <mergeCell ref="B28:F28"/>
    <mergeCell ref="B29:C2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825A-5C46-47CC-B3E1-538BE352C1DE}">
  <dimension ref="A1:G39"/>
  <sheetViews>
    <sheetView tabSelected="1" topLeftCell="D10" zoomScaleNormal="100" workbookViewId="0">
      <selection activeCell="G21" sqref="G21"/>
    </sheetView>
  </sheetViews>
  <sheetFormatPr defaultRowHeight="14.25" x14ac:dyDescent="0.2"/>
  <cols>
    <col min="1" max="1" width="17.5" bestFit="1" customWidth="1"/>
    <col min="2" max="2" width="38.75" bestFit="1" customWidth="1"/>
    <col min="3" max="3" width="11" style="11" bestFit="1" customWidth="1"/>
    <col min="4" max="4" width="64.5" customWidth="1"/>
    <col min="5" max="5" width="12.375" style="11" customWidth="1"/>
    <col min="6" max="6" width="55.75" bestFit="1" customWidth="1"/>
    <col min="7" max="7" width="27.125" customWidth="1"/>
  </cols>
  <sheetData>
    <row r="1" spans="1:7" ht="6.75" customHeight="1" x14ac:dyDescent="0.2"/>
    <row r="2" spans="1:7" s="5" customFormat="1" ht="21" x14ac:dyDescent="0.2">
      <c r="A2" s="1" t="s">
        <v>0</v>
      </c>
      <c r="B2" s="2" t="str">
        <f ca="1">LEFT(CELL("filename",$A$2),FIND("[",CELL("filename",$A$2))-1)</f>
        <v>E:\Excel\ChessConfig\Trunk\</v>
      </c>
      <c r="C2" s="10" t="s">
        <v>10</v>
      </c>
      <c r="D2" s="3"/>
      <c r="E2" s="2"/>
      <c r="F2" s="3"/>
      <c r="G2" s="4"/>
    </row>
    <row r="3" spans="1:7" s="5" customFormat="1" ht="6.75" customHeight="1" x14ac:dyDescent="0.2">
      <c r="C3" s="12"/>
      <c r="E3" s="12"/>
    </row>
    <row r="4" spans="1:7" s="5" customFormat="1" ht="21" x14ac:dyDescent="0.2">
      <c r="A4" s="1" t="s">
        <v>97</v>
      </c>
      <c r="C4" s="12"/>
      <c r="E4" s="12"/>
    </row>
    <row r="5" spans="1:7" s="5" customFormat="1" ht="16.5" customHeight="1" x14ac:dyDescent="0.2">
      <c r="A5" s="8" t="s">
        <v>101</v>
      </c>
      <c r="B5" s="32" t="s">
        <v>120</v>
      </c>
      <c r="C5" s="33"/>
      <c r="D5" s="33"/>
      <c r="E5" s="33"/>
      <c r="F5" s="34"/>
    </row>
    <row r="6" spans="1:7" s="5" customFormat="1" ht="16.5" x14ac:dyDescent="0.2">
      <c r="A6" s="19" t="s">
        <v>2</v>
      </c>
      <c r="B6" s="38" t="s">
        <v>3</v>
      </c>
      <c r="C6" s="39"/>
      <c r="D6" s="19" t="s">
        <v>4</v>
      </c>
      <c r="E6" s="19" t="s">
        <v>13</v>
      </c>
      <c r="F6" s="19" t="s">
        <v>14</v>
      </c>
    </row>
    <row r="7" spans="1:7" s="5" customFormat="1" ht="45.75" customHeight="1" x14ac:dyDescent="0.2">
      <c r="A7" s="41" t="s">
        <v>97</v>
      </c>
      <c r="B7" s="43" t="s">
        <v>98</v>
      </c>
      <c r="C7" s="51" t="str">
        <f ca="1">HYPERLINK(F7,"点我打开表")</f>
        <v>点我打开表</v>
      </c>
      <c r="D7" s="47" t="s">
        <v>182</v>
      </c>
      <c r="E7" s="15" t="str">
        <f ca="1">HYPERLINK(文本配置!$F$15,"任务文本表")</f>
        <v>任务文本表</v>
      </c>
      <c r="F7" s="49" t="str">
        <f ca="1">$B$2&amp;B7</f>
        <v>E:\Excel\ChessConfig\Trunk\R-任务-任务配置-task.xls</v>
      </c>
      <c r="G7" s="5" t="s">
        <v>187</v>
      </c>
    </row>
    <row r="8" spans="1:7" s="5" customFormat="1" ht="43.5" customHeight="1" x14ac:dyDescent="0.2">
      <c r="A8" s="42"/>
      <c r="B8" s="44"/>
      <c r="C8" s="52"/>
      <c r="D8" s="48"/>
      <c r="E8" s="15" t="str">
        <f ca="1">HYPERLINK(掉落配置!$F$7,"任务掉落-掉落表")</f>
        <v>任务掉落-掉落表</v>
      </c>
      <c r="F8" s="50"/>
    </row>
    <row r="9" spans="1:7" s="5" customFormat="1" ht="82.5" x14ac:dyDescent="0.2">
      <c r="A9" s="16" t="s">
        <v>99</v>
      </c>
      <c r="B9" s="7" t="s">
        <v>100</v>
      </c>
      <c r="C9" s="25" t="str">
        <f ca="1">HYPERLINK(F9,"点我打开表")</f>
        <v>点我打开表</v>
      </c>
      <c r="D9" s="9" t="s">
        <v>181</v>
      </c>
      <c r="E9" s="15" t="str">
        <f ca="1">HYPERLINK(文本配置!$F$15,"任务文本表")</f>
        <v>任务文本表</v>
      </c>
      <c r="F9" s="7" t="str">
        <f ca="1">$B$2&amp;B9</f>
        <v>E:\Excel\ChessConfig\Trunk\R-任务-任务条件-taskcondition.xls</v>
      </c>
      <c r="G9" s="24" t="s">
        <v>180</v>
      </c>
    </row>
    <row r="10" spans="1:7" s="5" customFormat="1" ht="31.5" x14ac:dyDescent="0.2">
      <c r="A10" s="26" t="s">
        <v>113</v>
      </c>
      <c r="B10" s="27" t="s">
        <v>114</v>
      </c>
      <c r="C10" s="53" t="str">
        <f ca="1">HYPERLINK(F10,"点我打开表")</f>
        <v>点我打开表</v>
      </c>
      <c r="D10" s="28" t="s">
        <v>183</v>
      </c>
      <c r="E10" s="29"/>
      <c r="F10" s="27" t="str">
        <f ca="1">$B$2&amp;B10</f>
        <v>E:\Excel\ChessConfig\Trunk\K-框架-条件定义-conditiondefine.xls</v>
      </c>
    </row>
    <row r="12" spans="1:7" s="5" customFormat="1" ht="21" x14ac:dyDescent="0.2">
      <c r="A12" s="1" t="s">
        <v>116</v>
      </c>
      <c r="C12" s="12"/>
      <c r="E12" s="12"/>
    </row>
    <row r="13" spans="1:7" s="5" customFormat="1" ht="16.5" customHeight="1" x14ac:dyDescent="0.2">
      <c r="A13" s="8" t="s">
        <v>102</v>
      </c>
      <c r="B13" s="32" t="s">
        <v>120</v>
      </c>
      <c r="C13" s="33"/>
      <c r="D13" s="33"/>
      <c r="E13" s="33"/>
      <c r="F13" s="34"/>
    </row>
    <row r="14" spans="1:7" s="5" customFormat="1" ht="16.5" x14ac:dyDescent="0.2">
      <c r="A14" s="19" t="s">
        <v>2</v>
      </c>
      <c r="B14" s="38" t="s">
        <v>3</v>
      </c>
      <c r="C14" s="39"/>
      <c r="D14" s="19" t="s">
        <v>4</v>
      </c>
      <c r="E14" s="19" t="s">
        <v>13</v>
      </c>
      <c r="F14" s="19" t="s">
        <v>14</v>
      </c>
    </row>
    <row r="15" spans="1:7" s="5" customFormat="1" ht="75.75" customHeight="1" x14ac:dyDescent="0.2">
      <c r="A15" s="41" t="s">
        <v>177</v>
      </c>
      <c r="B15" s="49" t="s">
        <v>188</v>
      </c>
      <c r="C15" s="51" t="str">
        <f ca="1">HYPERLINK(F15,"点我打开表")</f>
        <v>点我打开表</v>
      </c>
      <c r="D15" s="47" t="s">
        <v>191</v>
      </c>
      <c r="E15" s="15" t="str">
        <f ca="1">HYPERLINK($F$21,"世界地图点配置")</f>
        <v>世界地图点配置</v>
      </c>
      <c r="F15" s="49" t="str">
        <f ca="1">$B$2&amp;B15</f>
        <v>E:\Excel\ChessConfig\Trunk\S-世界地图-任务配置-taskchain.xls</v>
      </c>
    </row>
    <row r="16" spans="1:7" s="5" customFormat="1" ht="75.75" customHeight="1" x14ac:dyDescent="0.2">
      <c r="A16" s="42"/>
      <c r="B16" s="50"/>
      <c r="C16" s="52"/>
      <c r="D16" s="48"/>
      <c r="E16" s="15" t="str">
        <f ca="1">HYPERLINK($F$22,"点状态配置")</f>
        <v>点状态配置</v>
      </c>
      <c r="F16" s="50"/>
    </row>
    <row r="17" spans="1:6" s="5" customFormat="1" ht="66" x14ac:dyDescent="0.2">
      <c r="A17" s="16" t="s">
        <v>178</v>
      </c>
      <c r="B17" s="7" t="s">
        <v>179</v>
      </c>
      <c r="C17" s="25" t="str">
        <f ca="1">HYPERLINK(F17,"点我打开表")</f>
        <v>点我打开表</v>
      </c>
      <c r="D17" s="9" t="s">
        <v>189</v>
      </c>
      <c r="E17" s="15" t="str">
        <f ca="1">HYPERLINK(基础配置!$F$19,"刷新时间配置")</f>
        <v>刷新时间配置</v>
      </c>
      <c r="F17" s="7" t="str">
        <f ca="1">$B$2&amp;B17</f>
        <v>E:\Excel\ChessConfig\Trunk\S-世界地图-任务刷新-taskchainrefresh.xls</v>
      </c>
    </row>
    <row r="19" spans="1:6" s="5" customFormat="1" ht="16.5" customHeight="1" x14ac:dyDescent="0.2">
      <c r="A19" s="8" t="s">
        <v>115</v>
      </c>
      <c r="B19" s="32" t="s">
        <v>121</v>
      </c>
      <c r="C19" s="33"/>
      <c r="D19" s="33"/>
      <c r="E19" s="33"/>
      <c r="F19" s="34"/>
    </row>
    <row r="20" spans="1:6" s="5" customFormat="1" ht="16.5" x14ac:dyDescent="0.2">
      <c r="A20" s="19" t="s">
        <v>2</v>
      </c>
      <c r="B20" s="38" t="s">
        <v>3</v>
      </c>
      <c r="C20" s="39"/>
      <c r="D20" s="19" t="s">
        <v>4</v>
      </c>
      <c r="E20" s="19" t="s">
        <v>13</v>
      </c>
      <c r="F20" s="19" t="s">
        <v>14</v>
      </c>
    </row>
    <row r="21" spans="1:6" s="5" customFormat="1" ht="132" x14ac:dyDescent="0.2">
      <c r="A21" s="16" t="s">
        <v>176</v>
      </c>
      <c r="B21" s="7" t="s">
        <v>186</v>
      </c>
      <c r="C21" s="25" t="str">
        <f ca="1">HYPERLINK(F21,"点我打开表")</f>
        <v>点我打开表</v>
      </c>
      <c r="D21" s="9" t="s">
        <v>192</v>
      </c>
      <c r="E21" s="14"/>
      <c r="F21" s="7" t="str">
        <f ca="1">$B$2&amp;B21</f>
        <v>E:\Excel\ChessConfig\Trunk\S-世界地图-章节点配置-chapter.xls</v>
      </c>
    </row>
    <row r="22" spans="1:6" s="5" customFormat="1" ht="16.5" x14ac:dyDescent="0.2">
      <c r="A22" s="16" t="s">
        <v>117</v>
      </c>
      <c r="B22" s="7" t="s">
        <v>190</v>
      </c>
      <c r="C22" s="25" t="str">
        <f ca="1">HYPERLINK(F22,"点我打开表")</f>
        <v>点我打开表</v>
      </c>
      <c r="D22" s="9"/>
      <c r="E22" s="14"/>
      <c r="F22" s="7" t="str">
        <f ca="1">$B$2&amp;B22</f>
        <v>E:\Excel\ChessConfig\Trunk\S-世界地图-点状态配置-status.xls</v>
      </c>
    </row>
    <row r="23" spans="1:6" s="5" customFormat="1" ht="16.5" x14ac:dyDescent="0.2">
      <c r="A23" s="16" t="s">
        <v>119</v>
      </c>
      <c r="B23" s="7" t="s">
        <v>118</v>
      </c>
      <c r="C23" s="25" t="str">
        <f ca="1">HYPERLINK(F23,"点我打开表")</f>
        <v>点我打开表</v>
      </c>
      <c r="D23" s="9"/>
      <c r="E23" s="14"/>
      <c r="F23" s="7" t="str">
        <f ca="1">$B$2&amp;B23</f>
        <v>E:\Excel\ChessConfig\Trunk\S-世界地图-场景表现-appearance.xls</v>
      </c>
    </row>
    <row r="39" spans="2:2" ht="85.5" x14ac:dyDescent="0.2">
      <c r="B39" s="54" t="s">
        <v>196</v>
      </c>
    </row>
  </sheetData>
  <mergeCells count="16">
    <mergeCell ref="A7:A8"/>
    <mergeCell ref="B7:B8"/>
    <mergeCell ref="C7:C8"/>
    <mergeCell ref="D7:D8"/>
    <mergeCell ref="F7:F8"/>
    <mergeCell ref="A15:A16"/>
    <mergeCell ref="B15:B16"/>
    <mergeCell ref="C15:C16"/>
    <mergeCell ref="D15:D16"/>
    <mergeCell ref="F15:F16"/>
    <mergeCell ref="B19:F19"/>
    <mergeCell ref="B20:C20"/>
    <mergeCell ref="B5:F5"/>
    <mergeCell ref="B6:C6"/>
    <mergeCell ref="B13:F13"/>
    <mergeCell ref="B14:C14"/>
  </mergeCells>
  <phoneticPr fontId="2" type="noConversion"/>
  <hyperlinks>
    <hyperlink ref="B5" r:id="rId1" display="https://quip.com/WaI3Avtx62dy" xr:uid="{34E9254C-21BB-4ACE-81E9-7F8B0EDC9117}"/>
    <hyperlink ref="B5:F5" r:id="rId2" display="掉落系统说明文档（路径：quip/暗黑战棋/策划/正式版文档/外围系统/【核心】任务系统）" xr:uid="{38D39602-2F81-4CE2-8A05-1A627953E2CC}"/>
    <hyperlink ref="B19" r:id="rId3" display="https://quip.com/WaI3Avtx62dy" xr:uid="{E58FBE9C-15E0-4D5B-AC62-358AE041C6DB}"/>
    <hyperlink ref="B19:F19" r:id="rId4" display="掉落系统说明文档（路径：quip/暗黑战棋/策划/正式版文档/外围系统/S-世界地图）" xr:uid="{6585AAD5-9705-459A-8962-19BEB2CEB291}"/>
    <hyperlink ref="B13" r:id="rId5" display="https://quip.com/WaI3Avtx62dy" xr:uid="{B1E822AB-10E4-4C26-847C-C34EC5A56D13}"/>
    <hyperlink ref="B13:F13" r:id="rId6" display="掉落系统说明文档（路径：quip/暗黑战棋/策划/正式版文档/外围系统/【核心】任务系统）" xr:uid="{69C45E7F-C88D-4E4A-BE73-CF79481E5921}"/>
  </hyperlinks>
  <pageMargins left="0.7" right="0.7" top="0.75" bottom="0.75" header="0.3" footer="0.3"/>
  <ignoredErrors>
    <ignoredError sqref="E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3FA5-7390-45F7-8182-D4E8CCE94C9A}">
  <dimension ref="A1:G49"/>
  <sheetViews>
    <sheetView topLeftCell="A10" workbookViewId="0">
      <selection activeCell="C28" sqref="C28"/>
    </sheetView>
  </sheetViews>
  <sheetFormatPr defaultRowHeight="14.25" x14ac:dyDescent="0.2"/>
  <cols>
    <col min="1" max="1" width="17.5" bestFit="1" customWidth="1"/>
    <col min="2" max="2" width="33.625" bestFit="1" customWidth="1"/>
    <col min="3" max="3" width="11" style="11" bestFit="1" customWidth="1"/>
    <col min="4" max="4" width="57.125" bestFit="1" customWidth="1"/>
    <col min="5" max="5" width="10.5" style="11" customWidth="1"/>
    <col min="6" max="6" width="48.625" bestFit="1" customWidth="1"/>
    <col min="7" max="7" width="11.25" bestFit="1" customWidth="1"/>
  </cols>
  <sheetData>
    <row r="1" spans="1:7" ht="6.75" customHeight="1" x14ac:dyDescent="0.2"/>
    <row r="2" spans="1:7" s="5" customFormat="1" ht="21" x14ac:dyDescent="0.2">
      <c r="A2" s="1" t="s">
        <v>0</v>
      </c>
      <c r="B2" s="2" t="str">
        <f ca="1">LEFT(CELL("filename",$A$2),FIND("[",CELL("filename",$A$2))-1)</f>
        <v>E:\Excel\ChessConfig\Trunk\</v>
      </c>
      <c r="C2" s="10" t="s">
        <v>10</v>
      </c>
      <c r="D2" s="3"/>
      <c r="E2" s="2"/>
      <c r="F2" s="3"/>
      <c r="G2" s="4"/>
    </row>
    <row r="4" spans="1:7" ht="21" x14ac:dyDescent="0.2">
      <c r="A4" s="1" t="s">
        <v>21</v>
      </c>
    </row>
    <row r="5" spans="1:7" s="5" customFormat="1" ht="16.5" x14ac:dyDescent="0.2">
      <c r="A5" s="8" t="s">
        <v>28</v>
      </c>
      <c r="B5" s="32" t="s">
        <v>31</v>
      </c>
      <c r="C5" s="33"/>
      <c r="D5" s="33"/>
      <c r="E5" s="33"/>
      <c r="F5" s="34"/>
    </row>
    <row r="6" spans="1:7" s="5" customFormat="1" ht="16.5" x14ac:dyDescent="0.2">
      <c r="A6" s="17" t="s">
        <v>2</v>
      </c>
      <c r="B6" s="40" t="s">
        <v>3</v>
      </c>
      <c r="C6" s="40"/>
      <c r="D6" s="17" t="s">
        <v>4</v>
      </c>
      <c r="E6" s="17" t="s">
        <v>13</v>
      </c>
      <c r="F6" s="17" t="s">
        <v>14</v>
      </c>
    </row>
    <row r="7" spans="1:7" s="5" customFormat="1" ht="33" x14ac:dyDescent="0.2">
      <c r="A7" s="16" t="s">
        <v>22</v>
      </c>
      <c r="B7" s="7" t="s">
        <v>23</v>
      </c>
      <c r="C7" s="13" t="str">
        <f ca="1">HYPERLINK(F7,"点我打开表")</f>
        <v>点我打开表</v>
      </c>
      <c r="D7" s="9" t="s">
        <v>39</v>
      </c>
      <c r="E7" s="14"/>
      <c r="F7" s="7" t="str">
        <f ca="1">$B$2&amp;B7</f>
        <v>E:\Excel\ChessConfig\Trunk\J-角色-生成配置-herogenerate.xls</v>
      </c>
    </row>
    <row r="8" spans="1:7" s="5" customFormat="1" ht="33" x14ac:dyDescent="0.2">
      <c r="A8" s="16" t="s">
        <v>25</v>
      </c>
      <c r="B8" s="7" t="s">
        <v>26</v>
      </c>
      <c r="C8" s="13" t="str">
        <f ca="1">HYPERLINK(F8,"点我打开表")</f>
        <v>点我打开表</v>
      </c>
      <c r="D8" s="9" t="s">
        <v>27</v>
      </c>
      <c r="E8" s="14"/>
      <c r="F8" s="7" t="str">
        <f ca="1">$B$2&amp;B8</f>
        <v>E:\Excel\ChessConfig\Trunk\J-角色-随机权重-heroweightpool.xls</v>
      </c>
    </row>
    <row r="10" spans="1:7" ht="21" x14ac:dyDescent="0.2">
      <c r="A10" s="1" t="s">
        <v>29</v>
      </c>
    </row>
    <row r="11" spans="1:7" s="5" customFormat="1" ht="16.5" x14ac:dyDescent="0.2">
      <c r="A11" s="8" t="s">
        <v>29</v>
      </c>
      <c r="B11" s="32" t="s">
        <v>30</v>
      </c>
      <c r="C11" s="33"/>
      <c r="D11" s="33"/>
      <c r="E11" s="33"/>
      <c r="F11" s="34"/>
    </row>
    <row r="12" spans="1:7" s="5" customFormat="1" ht="16.5" x14ac:dyDescent="0.2">
      <c r="A12" s="17" t="s">
        <v>2</v>
      </c>
      <c r="B12" s="40" t="s">
        <v>3</v>
      </c>
      <c r="C12" s="40"/>
      <c r="D12" s="17" t="s">
        <v>4</v>
      </c>
      <c r="E12" s="17" t="s">
        <v>13</v>
      </c>
      <c r="F12" s="17" t="s">
        <v>14</v>
      </c>
    </row>
    <row r="13" spans="1:7" s="5" customFormat="1" ht="33" x14ac:dyDescent="0.2">
      <c r="A13" s="16" t="s">
        <v>35</v>
      </c>
      <c r="B13" s="7" t="s">
        <v>32</v>
      </c>
      <c r="C13" s="13" t="str">
        <f ca="1">HYPERLINK(F13,"点我打开表")</f>
        <v>点我打开表</v>
      </c>
      <c r="D13" s="9" t="s">
        <v>36</v>
      </c>
      <c r="E13" s="14"/>
      <c r="F13" s="7" t="str">
        <f ca="1">$B$2&amp;B13</f>
        <v>E:\Excel\ChessConfig\Trunk\J-角色-种族配置-herorace.xls</v>
      </c>
    </row>
    <row r="14" spans="1:7" s="5" customFormat="1" ht="33" x14ac:dyDescent="0.2">
      <c r="A14" s="16" t="s">
        <v>34</v>
      </c>
      <c r="B14" s="7" t="s">
        <v>33</v>
      </c>
      <c r="C14" s="13" t="str">
        <f ca="1">HYPERLINK(F14,"点我打开表")</f>
        <v>点我打开表</v>
      </c>
      <c r="D14" s="9" t="s">
        <v>37</v>
      </c>
      <c r="E14" s="14"/>
      <c r="F14" s="7" t="str">
        <f ca="1">$B$2&amp;B14</f>
        <v>E:\Excel\ChessConfig\Trunk\J-角色-职业配置-heroprofession.xls</v>
      </c>
    </row>
    <row r="15" spans="1:7" s="5" customFormat="1" ht="66" x14ac:dyDescent="0.2">
      <c r="A15" s="16" t="s">
        <v>41</v>
      </c>
      <c r="B15" s="7" t="s">
        <v>38</v>
      </c>
      <c r="C15" s="13" t="str">
        <f ca="1">HYPERLINK(F15,"点我打开表")</f>
        <v>点我打开表</v>
      </c>
      <c r="D15" s="9" t="s">
        <v>40</v>
      </c>
      <c r="E15" s="15" t="str">
        <f ca="1">HYPERLINK($F$7,"角色生成池")</f>
        <v>角色生成池</v>
      </c>
      <c r="F15" s="7" t="str">
        <f ca="1">$B$2&amp;B15</f>
        <v>E:\Excel\ChessConfig\Trunk\J-角色-属性配置-heroattribute.xls</v>
      </c>
    </row>
    <row r="17" spans="1:6" ht="21" x14ac:dyDescent="0.2">
      <c r="A17" s="1" t="s">
        <v>157</v>
      </c>
    </row>
    <row r="18" spans="1:6" s="5" customFormat="1" ht="16.5" x14ac:dyDescent="0.2">
      <c r="A18" s="8" t="s">
        <v>156</v>
      </c>
      <c r="B18" s="32" t="s">
        <v>31</v>
      </c>
      <c r="C18" s="33"/>
      <c r="D18" s="33"/>
      <c r="E18" s="33"/>
      <c r="F18" s="34"/>
    </row>
    <row r="19" spans="1:6" s="5" customFormat="1" ht="16.5" x14ac:dyDescent="0.2">
      <c r="A19" s="23" t="s">
        <v>2</v>
      </c>
      <c r="B19" s="40" t="s">
        <v>3</v>
      </c>
      <c r="C19" s="40"/>
      <c r="D19" s="23" t="s">
        <v>4</v>
      </c>
      <c r="E19" s="23" t="s">
        <v>13</v>
      </c>
      <c r="F19" s="23" t="s">
        <v>14</v>
      </c>
    </row>
    <row r="20" spans="1:6" s="5" customFormat="1" ht="16.5" x14ac:dyDescent="0.2">
      <c r="A20" s="16" t="s">
        <v>156</v>
      </c>
      <c r="B20" s="7" t="s">
        <v>32</v>
      </c>
      <c r="C20" s="13" t="str">
        <f ca="1">HYPERLINK(F20,"点我打开表")</f>
        <v>点我打开表</v>
      </c>
      <c r="D20" s="9"/>
      <c r="E20" s="14"/>
      <c r="F20" s="7" t="str">
        <f ca="1">$B$2&amp;B20</f>
        <v>E:\Excel\ChessConfig\Trunk\J-角色-种族配置-herorace.xls</v>
      </c>
    </row>
    <row r="22" spans="1:6" s="5" customFormat="1" ht="16.5" x14ac:dyDescent="0.2">
      <c r="A22" s="8" t="s">
        <v>166</v>
      </c>
      <c r="B22" s="32" t="s">
        <v>31</v>
      </c>
      <c r="C22" s="33"/>
      <c r="D22" s="33"/>
      <c r="E22" s="33"/>
      <c r="F22" s="34"/>
    </row>
    <row r="23" spans="1:6" s="5" customFormat="1" ht="16.5" x14ac:dyDescent="0.2">
      <c r="A23" s="23" t="s">
        <v>2</v>
      </c>
      <c r="B23" s="40" t="s">
        <v>3</v>
      </c>
      <c r="C23" s="40"/>
      <c r="D23" s="23" t="s">
        <v>4</v>
      </c>
      <c r="E23" s="23" t="s">
        <v>13</v>
      </c>
      <c r="F23" s="23" t="s">
        <v>14</v>
      </c>
    </row>
    <row r="24" spans="1:6" s="5" customFormat="1" ht="16.5" x14ac:dyDescent="0.2">
      <c r="A24" s="16" t="s">
        <v>167</v>
      </c>
      <c r="B24" s="7" t="s">
        <v>168</v>
      </c>
      <c r="C24" s="13" t="str">
        <f ca="1">HYPERLINK(F24,"点我打开表")</f>
        <v>点我打开表</v>
      </c>
      <c r="D24" s="9"/>
      <c r="E24" s="14"/>
      <c r="F24" s="7" t="str">
        <f ca="1">$B$2&amp;B24</f>
        <v>E:\Excel\ChessConfig\Trunk\J-角色-等级经验-herolevel.xls</v>
      </c>
    </row>
    <row r="26" spans="1:6" s="5" customFormat="1" ht="16.5" x14ac:dyDescent="0.2">
      <c r="A26" s="8" t="s">
        <v>160</v>
      </c>
      <c r="B26" s="32" t="s">
        <v>31</v>
      </c>
      <c r="C26" s="33"/>
      <c r="D26" s="33"/>
      <c r="E26" s="33"/>
      <c r="F26" s="34"/>
    </row>
    <row r="27" spans="1:6" s="5" customFormat="1" ht="16.5" x14ac:dyDescent="0.2">
      <c r="A27" s="23" t="s">
        <v>2</v>
      </c>
      <c r="B27" s="40" t="s">
        <v>3</v>
      </c>
      <c r="C27" s="40"/>
      <c r="D27" s="23" t="s">
        <v>4</v>
      </c>
      <c r="E27" s="23" t="s">
        <v>13</v>
      </c>
      <c r="F27" s="23" t="s">
        <v>14</v>
      </c>
    </row>
    <row r="28" spans="1:6" s="5" customFormat="1" ht="16.5" x14ac:dyDescent="0.2">
      <c r="A28" s="16" t="s">
        <v>160</v>
      </c>
      <c r="B28" s="7" t="s">
        <v>33</v>
      </c>
      <c r="C28" s="13" t="str">
        <f ca="1">HYPERLINK(F28,"点我打开表")</f>
        <v>点我打开表</v>
      </c>
      <c r="D28" s="9"/>
      <c r="E28" s="14"/>
      <c r="F28" s="7" t="str">
        <f ca="1">$B$2&amp;B28</f>
        <v>E:\Excel\ChessConfig\Trunk\J-角色-职业配置-heroprofession.xls</v>
      </c>
    </row>
    <row r="29" spans="1:6" s="5" customFormat="1" ht="16.5" x14ac:dyDescent="0.2">
      <c r="A29" s="16" t="s">
        <v>162</v>
      </c>
      <c r="B29" s="7" t="s">
        <v>161</v>
      </c>
      <c r="C29" s="13" t="str">
        <f ca="1">HYPERLINK(F29,"点我打开表")</f>
        <v>点我打开表</v>
      </c>
      <c r="D29" s="9"/>
      <c r="E29" s="14"/>
      <c r="F29" s="7" t="str">
        <f ca="1">$B$2&amp;B29</f>
        <v>E:\Excel\ChessConfig\Trunk\J-角色-转职配置-herotransfer.xls</v>
      </c>
    </row>
    <row r="31" spans="1:6" s="5" customFormat="1" ht="16.5" x14ac:dyDescent="0.2">
      <c r="A31" s="8" t="s">
        <v>163</v>
      </c>
      <c r="B31" s="32" t="s">
        <v>31</v>
      </c>
      <c r="C31" s="33"/>
      <c r="D31" s="33"/>
      <c r="E31" s="33"/>
      <c r="F31" s="34"/>
    </row>
    <row r="32" spans="1:6" s="5" customFormat="1" ht="16.5" x14ac:dyDescent="0.2">
      <c r="A32" s="23" t="s">
        <v>2</v>
      </c>
      <c r="B32" s="40" t="s">
        <v>3</v>
      </c>
      <c r="C32" s="40"/>
      <c r="D32" s="23" t="s">
        <v>4</v>
      </c>
      <c r="E32" s="23" t="s">
        <v>13</v>
      </c>
      <c r="F32" s="23" t="s">
        <v>14</v>
      </c>
    </row>
    <row r="33" spans="1:6" s="5" customFormat="1" ht="16.5" x14ac:dyDescent="0.2">
      <c r="A33" s="16" t="s">
        <v>164</v>
      </c>
      <c r="B33" s="7" t="s">
        <v>165</v>
      </c>
      <c r="C33" s="13" t="str">
        <f ca="1">HYPERLINK(F33,"点我打开表")</f>
        <v>点我打开表</v>
      </c>
      <c r="D33" s="9"/>
      <c r="E33" s="14"/>
      <c r="F33" s="7" t="str">
        <f ca="1">$B$2&amp;B33</f>
        <v>E:\Excel\ChessConfig\Trunk\J-角色-技能配置-heroskill.xls</v>
      </c>
    </row>
    <row r="35" spans="1:6" s="5" customFormat="1" ht="16.5" x14ac:dyDescent="0.2">
      <c r="A35" s="8" t="s">
        <v>169</v>
      </c>
      <c r="B35" s="32" t="s">
        <v>31</v>
      </c>
      <c r="C35" s="33"/>
      <c r="D35" s="33"/>
      <c r="E35" s="33"/>
      <c r="F35" s="34"/>
    </row>
    <row r="36" spans="1:6" s="5" customFormat="1" ht="16.5" x14ac:dyDescent="0.2">
      <c r="A36" s="23" t="s">
        <v>2</v>
      </c>
      <c r="B36" s="40" t="s">
        <v>3</v>
      </c>
      <c r="C36" s="40"/>
      <c r="D36" s="23" t="s">
        <v>4</v>
      </c>
      <c r="E36" s="23" t="s">
        <v>13</v>
      </c>
      <c r="F36" s="23" t="s">
        <v>14</v>
      </c>
    </row>
    <row r="37" spans="1:6" s="5" customFormat="1" ht="16.5" x14ac:dyDescent="0.2">
      <c r="A37" s="16" t="s">
        <v>169</v>
      </c>
      <c r="B37" s="7" t="s">
        <v>170</v>
      </c>
      <c r="C37" s="13" t="str">
        <f ca="1">HYPERLINK(F37,"点我打开表")</f>
        <v>点我打开表</v>
      </c>
      <c r="D37" s="9"/>
      <c r="E37" s="14"/>
      <c r="F37" s="7" t="str">
        <f ca="1">$B$2&amp;B37</f>
        <v>E:\Excel\ChessConfig\Trunk\J-角色-性格配置-herocharacter.xls</v>
      </c>
    </row>
    <row r="39" spans="1:6" ht="21" x14ac:dyDescent="0.2">
      <c r="A39" s="1" t="s">
        <v>45</v>
      </c>
    </row>
    <row r="40" spans="1:6" s="5" customFormat="1" ht="16.5" x14ac:dyDescent="0.2">
      <c r="A40" s="8" t="s">
        <v>45</v>
      </c>
      <c r="B40" s="32"/>
      <c r="C40" s="33"/>
      <c r="D40" s="33"/>
      <c r="E40" s="33"/>
      <c r="F40" s="34"/>
    </row>
    <row r="41" spans="1:6" s="5" customFormat="1" ht="16.5" x14ac:dyDescent="0.2">
      <c r="A41" s="17" t="s">
        <v>2</v>
      </c>
      <c r="B41" s="40" t="s">
        <v>3</v>
      </c>
      <c r="C41" s="40"/>
      <c r="D41" s="17" t="s">
        <v>4</v>
      </c>
      <c r="E41" s="17" t="s">
        <v>13</v>
      </c>
      <c r="F41" s="17" t="s">
        <v>14</v>
      </c>
    </row>
    <row r="42" spans="1:6" s="5" customFormat="1" ht="33" x14ac:dyDescent="0.2">
      <c r="A42" s="16" t="s">
        <v>42</v>
      </c>
      <c r="B42" s="7" t="s">
        <v>43</v>
      </c>
      <c r="C42" s="13" t="str">
        <f ca="1">HYPERLINK(F42,"点我打开表")</f>
        <v>点我打开表</v>
      </c>
      <c r="D42" s="9" t="s">
        <v>44</v>
      </c>
      <c r="E42" s="14"/>
      <c r="F42" s="7" t="str">
        <f ca="1">$B$2&amp;B42</f>
        <v>E:\Excel\ChessConfig\Trunk\J-角色-名字随机-heroname.xls</v>
      </c>
    </row>
    <row r="43" spans="1:6" s="5" customFormat="1" ht="16.5" x14ac:dyDescent="0.2">
      <c r="A43" s="16" t="s">
        <v>47</v>
      </c>
      <c r="B43" s="7" t="s">
        <v>46</v>
      </c>
      <c r="C43" s="13" t="str">
        <f ca="1">HYPERLINK(F43,"点我打开表")</f>
        <v>点我打开表</v>
      </c>
      <c r="D43" s="9" t="s">
        <v>48</v>
      </c>
      <c r="E43" s="14"/>
      <c r="F43" s="7" t="str">
        <f ca="1">$B$2&amp;B43</f>
        <v>E:\Excel\ChessConfig\Trunk\J-角色-捏脸配置-heropinchface.xls</v>
      </c>
    </row>
    <row r="44" spans="1:6" s="5" customFormat="1" ht="16.5" x14ac:dyDescent="0.2">
      <c r="A44" s="16" t="s">
        <v>158</v>
      </c>
      <c r="B44" s="7" t="s">
        <v>159</v>
      </c>
      <c r="C44" s="13" t="str">
        <f ca="1">HYPERLINK(F44,"点我打开表")</f>
        <v>点我打开表</v>
      </c>
      <c r="D44" s="9"/>
      <c r="E44" s="14"/>
      <c r="F44" s="7" t="str">
        <f ca="1">$B$2&amp;B44</f>
        <v>E:\Excel\ChessConfig\Trunk\J-角色-背景配置-herobackground.xls</v>
      </c>
    </row>
    <row r="45" spans="1:6" s="5" customFormat="1" ht="15.75" customHeight="1" x14ac:dyDescent="0.2">
      <c r="A45" s="16" t="s">
        <v>171</v>
      </c>
      <c r="B45" s="7" t="s">
        <v>172</v>
      </c>
      <c r="C45" s="13" t="str">
        <f ca="1">HYPERLINK(F45,"点我打开表")</f>
        <v>点我打开表</v>
      </c>
      <c r="D45" s="9"/>
      <c r="E45" s="14"/>
      <c r="F45" s="7" t="str">
        <f ca="1">$B$2&amp;B45</f>
        <v>E:\Excel\ChessConfig\Trunk\J-角色-角色生平-role_life.xls</v>
      </c>
    </row>
    <row r="47" spans="1:6" s="5" customFormat="1" ht="16.5" x14ac:dyDescent="0.2">
      <c r="A47" s="8" t="s">
        <v>173</v>
      </c>
      <c r="B47" s="32"/>
      <c r="C47" s="33"/>
      <c r="D47" s="33"/>
      <c r="E47" s="33"/>
      <c r="F47" s="34"/>
    </row>
    <row r="48" spans="1:6" s="5" customFormat="1" ht="16.5" x14ac:dyDescent="0.2">
      <c r="A48" s="23" t="s">
        <v>2</v>
      </c>
      <c r="B48" s="40" t="s">
        <v>3</v>
      </c>
      <c r="C48" s="40"/>
      <c r="D48" s="23" t="s">
        <v>4</v>
      </c>
      <c r="E48" s="23" t="s">
        <v>13</v>
      </c>
      <c r="F48" s="23" t="s">
        <v>14</v>
      </c>
    </row>
    <row r="49" spans="1:6" s="5" customFormat="1" ht="16.5" x14ac:dyDescent="0.2">
      <c r="A49" s="16" t="s">
        <v>174</v>
      </c>
      <c r="B49" s="7" t="s">
        <v>175</v>
      </c>
      <c r="C49" s="13" t="str">
        <f ca="1">HYPERLINK(F49,"点我打开表")</f>
        <v>点我打开表</v>
      </c>
      <c r="D49" s="9"/>
      <c r="E49" s="14"/>
      <c r="F49" s="7" t="str">
        <f ca="1">$B$2&amp;B49</f>
        <v>E:\Excel\ChessConfig\Trunk\C-常量-角色常量-heroment.xls</v>
      </c>
    </row>
  </sheetData>
  <mergeCells count="18">
    <mergeCell ref="B19:C19"/>
    <mergeCell ref="B26:F26"/>
    <mergeCell ref="B27:C27"/>
    <mergeCell ref="B31:F31"/>
    <mergeCell ref="B32:C32"/>
    <mergeCell ref="B22:F22"/>
    <mergeCell ref="B23:C23"/>
    <mergeCell ref="B5:F5"/>
    <mergeCell ref="B11:F11"/>
    <mergeCell ref="B6:C6"/>
    <mergeCell ref="B12:C12"/>
    <mergeCell ref="B18:F18"/>
    <mergeCell ref="B35:F35"/>
    <mergeCell ref="B36:C36"/>
    <mergeCell ref="B47:F47"/>
    <mergeCell ref="B48:C48"/>
    <mergeCell ref="B40:F40"/>
    <mergeCell ref="B41:C41"/>
  </mergeCells>
  <phoneticPr fontId="2" type="noConversion"/>
  <hyperlinks>
    <hyperlink ref="B11" r:id="rId1" display="https://quip.com/HdgQAcPkO5J5" xr:uid="{2E3C74B5-46D7-441D-BA4C-D22D0146810C}"/>
    <hyperlink ref="B11:F11" r:id="rId2" display="角色属性说明文档（路径：quip/暗黑战棋/策划/正式版文档/外围系统/角色基础/J-【角色基础】-2-角色属性）" xr:uid="{E6098C7B-2332-43FB-A61D-AA1488AEEC9F}"/>
    <hyperlink ref="B5" r:id="rId3" display="https://quip.com/HdgQAcPkO5J5" xr:uid="{E31319EE-A655-4E68-992D-82CFBD8185BA}"/>
    <hyperlink ref="B5:F5" r:id="rId4" display="角色属性说明文档（路径：quip/暗黑战棋/策划/正式版文档/外围系统/J-【角色基础】角色生成）" xr:uid="{10B1E78D-B758-45B9-849B-28D0748EE96B}"/>
    <hyperlink ref="B18" r:id="rId5" display="https://quip.com/HdgQAcPkO5J5" xr:uid="{94584DAD-C028-4C12-B52E-A8FFA4B0AF8E}"/>
    <hyperlink ref="B18:F18" r:id="rId6" display="角色属性说明文档（路径：quip/暗黑战棋/策划/正式版文档/外围系统/J-【角色基础】角色生成）" xr:uid="{D38E9D26-F207-4528-A3D8-C4E3B50F417B}"/>
    <hyperlink ref="B26" r:id="rId7" display="https://quip.com/HdgQAcPkO5J5" xr:uid="{4040A32C-3386-471C-8121-7496606ECF20}"/>
    <hyperlink ref="B26:F26" r:id="rId8" display="角色属性说明文档（路径：quip/暗黑战棋/策划/正式版文档/外围系统/J-【角色基础】角色生成）" xr:uid="{66BA1CEB-4EA0-4579-BD82-3EB782C51C5E}"/>
    <hyperlink ref="B31" r:id="rId9" display="https://quip.com/HdgQAcPkO5J5" xr:uid="{9FF99BE7-653D-48DC-B719-04BC342DF0BD}"/>
    <hyperlink ref="B31:F31" r:id="rId10" display="角色属性说明文档（路径：quip/暗黑战棋/策划/正式版文档/外围系统/J-【角色基础】角色生成）" xr:uid="{2E418E6D-41DC-46FC-8C7F-5DC4408CD516}"/>
    <hyperlink ref="B22" r:id="rId11" display="https://quip.com/HdgQAcPkO5J5" xr:uid="{64F30A0F-846B-4C55-AD5C-4E836FE9ED35}"/>
    <hyperlink ref="B22:F22" r:id="rId12" display="角色属性说明文档（路径：quip/暗黑战棋/策划/正式版文档/外围系统/J-【角色基础】角色生成）" xr:uid="{079CC728-6FCB-4A27-A593-D328CA72A424}"/>
    <hyperlink ref="B35" r:id="rId13" display="https://quip.com/HdgQAcPkO5J5" xr:uid="{92AB0273-B45A-45A6-B0BF-3DCB5F155C7E}"/>
    <hyperlink ref="B35:F35" r:id="rId14" display="角色属性说明文档（路径：quip/暗黑战棋/策划/正式版文档/外围系统/J-【角色基础】角色生成）" xr:uid="{F62D8264-3F18-4087-A25A-4D9D26F6D0A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FC8F-CA86-4867-87C3-A7ECD891DD39}">
  <dimension ref="A1:G23"/>
  <sheetViews>
    <sheetView workbookViewId="0">
      <selection activeCell="C23" sqref="C23"/>
    </sheetView>
  </sheetViews>
  <sheetFormatPr defaultRowHeight="14.25" x14ac:dyDescent="0.2"/>
  <cols>
    <col min="1" max="1" width="16.625" bestFit="1" customWidth="1"/>
    <col min="2" max="2" width="34.25" bestFit="1" customWidth="1"/>
    <col min="3" max="3" width="11" bestFit="1" customWidth="1"/>
    <col min="4" max="4" width="38.375" customWidth="1"/>
    <col min="5" max="5" width="11" style="11" bestFit="1" customWidth="1"/>
    <col min="6" max="6" width="49.25" bestFit="1" customWidth="1"/>
  </cols>
  <sheetData>
    <row r="1" spans="1:7" ht="6.75" customHeight="1" x14ac:dyDescent="0.2">
      <c r="C1" s="11"/>
    </row>
    <row r="2" spans="1:7" s="5" customFormat="1" ht="21" x14ac:dyDescent="0.2">
      <c r="A2" s="1" t="s">
        <v>0</v>
      </c>
      <c r="B2" s="2" t="str">
        <f ca="1">LEFT(CELL("filename",$A$2),FIND("[",CELL("filename",$A$2))-1)</f>
        <v>E:\Excel\ChessConfig\Trunk\</v>
      </c>
      <c r="C2" s="10" t="s">
        <v>10</v>
      </c>
      <c r="D2" s="3"/>
      <c r="E2" s="2"/>
      <c r="F2" s="3"/>
      <c r="G2" s="4"/>
    </row>
    <row r="3" spans="1:7" x14ac:dyDescent="0.2">
      <c r="C3" s="11"/>
    </row>
    <row r="4" spans="1:7" ht="21" x14ac:dyDescent="0.2">
      <c r="A4" s="1" t="s">
        <v>50</v>
      </c>
      <c r="C4" s="11"/>
    </row>
    <row r="5" spans="1:7" s="5" customFormat="1" ht="16.5" x14ac:dyDescent="0.2">
      <c r="A5" s="8" t="s">
        <v>51</v>
      </c>
      <c r="B5" s="32" t="s">
        <v>59</v>
      </c>
      <c r="C5" s="33"/>
      <c r="D5" s="33"/>
      <c r="E5" s="33"/>
      <c r="F5" s="34"/>
    </row>
    <row r="6" spans="1:7" s="5" customFormat="1" ht="16.5" x14ac:dyDescent="0.2">
      <c r="A6" s="18" t="s">
        <v>2</v>
      </c>
      <c r="B6" s="40" t="s">
        <v>3</v>
      </c>
      <c r="C6" s="40"/>
      <c r="D6" s="18" t="s">
        <v>4</v>
      </c>
      <c r="E6" s="18" t="s">
        <v>13</v>
      </c>
      <c r="F6" s="18" t="s">
        <v>14</v>
      </c>
    </row>
    <row r="7" spans="1:7" s="5" customFormat="1" ht="49.5" x14ac:dyDescent="0.2">
      <c r="A7" s="16" t="s">
        <v>55</v>
      </c>
      <c r="B7" s="7" t="s">
        <v>56</v>
      </c>
      <c r="C7" s="13" t="str">
        <f ca="1">HYPERLINK(F7,"点我打开表")</f>
        <v>点我打开表</v>
      </c>
      <c r="D7" s="9" t="s">
        <v>57</v>
      </c>
      <c r="E7" s="15" t="str">
        <f ca="1">HYPERLINK(角色信息和生成配置!$F$7,"角色生成池")</f>
        <v>角色生成池</v>
      </c>
      <c r="F7" s="7" t="str">
        <f ca="1">角色信息和生成配置!$B$2&amp;B7</f>
        <v>E:\Excel\ChessConfig\Trunk\J-角色-招募刷新-recruitrefresh.xls</v>
      </c>
    </row>
    <row r="8" spans="1:7" s="5" customFormat="1" ht="16.5" x14ac:dyDescent="0.2">
      <c r="A8" s="16" t="s">
        <v>52</v>
      </c>
      <c r="B8" s="7" t="s">
        <v>53</v>
      </c>
      <c r="C8" s="13" t="str">
        <f ca="1">HYPERLINK(F8,"点我打开表")</f>
        <v>点我打开表</v>
      </c>
      <c r="D8" s="9" t="s">
        <v>54</v>
      </c>
      <c r="E8" s="15" t="str">
        <f ca="1">HYPERLINK(文本配置!$F$8,"UI文本表")</f>
        <v>UI文本表</v>
      </c>
      <c r="F8" s="7" t="str">
        <f ca="1">角色信息和生成配置!$B$2&amp;B8</f>
        <v>E:\Excel\ChessConfig\Trunk\J-角色-招募偏好-recruitdivisor.xls</v>
      </c>
    </row>
    <row r="10" spans="1:7" ht="21" x14ac:dyDescent="0.2">
      <c r="A10" s="1" t="s">
        <v>58</v>
      </c>
    </row>
    <row r="11" spans="1:7" s="5" customFormat="1" ht="16.5" x14ac:dyDescent="0.2">
      <c r="A11" s="8" t="s">
        <v>94</v>
      </c>
      <c r="B11" s="32" t="s">
        <v>60</v>
      </c>
      <c r="C11" s="33"/>
      <c r="D11" s="33"/>
      <c r="E11" s="33"/>
      <c r="F11" s="34"/>
    </row>
    <row r="12" spans="1:7" s="5" customFormat="1" ht="16.5" x14ac:dyDescent="0.2">
      <c r="A12" s="18" t="s">
        <v>2</v>
      </c>
      <c r="B12" s="40" t="s">
        <v>3</v>
      </c>
      <c r="C12" s="40"/>
      <c r="D12" s="18" t="s">
        <v>4</v>
      </c>
      <c r="E12" s="18" t="s">
        <v>13</v>
      </c>
      <c r="F12" s="18" t="s">
        <v>14</v>
      </c>
    </row>
    <row r="13" spans="1:7" s="5" customFormat="1" ht="49.5" x14ac:dyDescent="0.2">
      <c r="A13" s="16" t="s">
        <v>93</v>
      </c>
      <c r="B13" s="7" t="s">
        <v>61</v>
      </c>
      <c r="C13" s="13" t="str">
        <f ca="1">HYPERLINK(F13,"点我打开表")</f>
        <v>点我打开表</v>
      </c>
      <c r="D13" s="9" t="s">
        <v>62</v>
      </c>
      <c r="E13" s="15"/>
      <c r="F13" s="7" t="str">
        <f ca="1">角色信息和生成配置!$B$2&amp;B13</f>
        <v>E:\Excel\ChessConfig\Trunk\J-建筑-医疗所-clinic.xls</v>
      </c>
    </row>
    <row r="15" spans="1:7" ht="21" x14ac:dyDescent="0.2">
      <c r="A15" s="1" t="s">
        <v>89</v>
      </c>
    </row>
    <row r="16" spans="1:7" s="5" customFormat="1" ht="16.5" x14ac:dyDescent="0.2">
      <c r="A16" s="8" t="s">
        <v>95</v>
      </c>
      <c r="B16" s="32" t="s">
        <v>90</v>
      </c>
      <c r="C16" s="33"/>
      <c r="D16" s="33"/>
      <c r="E16" s="33"/>
      <c r="F16" s="34"/>
    </row>
    <row r="17" spans="1:6" s="5" customFormat="1" ht="16.5" x14ac:dyDescent="0.2">
      <c r="A17" s="18" t="s">
        <v>2</v>
      </c>
      <c r="B17" s="40" t="s">
        <v>3</v>
      </c>
      <c r="C17" s="40"/>
      <c r="D17" s="18" t="s">
        <v>4</v>
      </c>
      <c r="E17" s="18" t="s">
        <v>13</v>
      </c>
      <c r="F17" s="18" t="s">
        <v>14</v>
      </c>
    </row>
    <row r="18" spans="1:6" s="5" customFormat="1" ht="33" x14ac:dyDescent="0.2">
      <c r="A18" s="16" t="s">
        <v>92</v>
      </c>
      <c r="B18" s="7" t="s">
        <v>91</v>
      </c>
      <c r="C18" s="13" t="str">
        <f ca="1">HYPERLINK(F18,"点我打开表")</f>
        <v>点我打开表</v>
      </c>
      <c r="D18" s="9" t="s">
        <v>96</v>
      </c>
      <c r="E18" s="15"/>
      <c r="F18" s="7" t="str">
        <f ca="1">角色信息和生成配置!$B$2&amp;B18</f>
        <v>E:\Excel\ChessConfig\Trunk\J-建筑-训练所-traincamp.xls</v>
      </c>
    </row>
    <row r="20" spans="1:6" ht="21" x14ac:dyDescent="0.2">
      <c r="A20" s="1" t="s">
        <v>122</v>
      </c>
    </row>
    <row r="21" spans="1:6" s="5" customFormat="1" ht="16.5" x14ac:dyDescent="0.2">
      <c r="A21" s="8" t="s">
        <v>123</v>
      </c>
      <c r="B21" s="32" t="s">
        <v>90</v>
      </c>
      <c r="C21" s="33"/>
      <c r="D21" s="33"/>
      <c r="E21" s="33"/>
      <c r="F21" s="34"/>
    </row>
    <row r="22" spans="1:6" s="5" customFormat="1" ht="16.5" x14ac:dyDescent="0.2">
      <c r="A22" s="18" t="s">
        <v>2</v>
      </c>
      <c r="B22" s="40" t="s">
        <v>3</v>
      </c>
      <c r="C22" s="40"/>
      <c r="D22" s="18" t="s">
        <v>4</v>
      </c>
      <c r="E22" s="18" t="s">
        <v>13</v>
      </c>
      <c r="F22" s="18" t="s">
        <v>14</v>
      </c>
    </row>
    <row r="23" spans="1:6" s="5" customFormat="1" ht="66" x14ac:dyDescent="0.2">
      <c r="A23" s="16" t="s">
        <v>125</v>
      </c>
      <c r="B23" s="7" t="s">
        <v>124</v>
      </c>
      <c r="C23" s="13" t="str">
        <f ca="1">HYPERLINK(F23,"点我打开表")</f>
        <v>点我打开表</v>
      </c>
      <c r="D23" s="9" t="s">
        <v>126</v>
      </c>
      <c r="E23" s="15"/>
      <c r="F23" s="7" t="str">
        <f ca="1">角色信息和生成配置!$B$2&amp;B23</f>
        <v>E:\Excel\ChessConfig\Trunk\J-建筑-建筑基础-buildbasics.xls</v>
      </c>
    </row>
  </sheetData>
  <mergeCells count="8">
    <mergeCell ref="B21:F21"/>
    <mergeCell ref="B22:C22"/>
    <mergeCell ref="B5:F5"/>
    <mergeCell ref="B6:C6"/>
    <mergeCell ref="B11:F11"/>
    <mergeCell ref="B12:C12"/>
    <mergeCell ref="B16:F16"/>
    <mergeCell ref="B17:C17"/>
  </mergeCells>
  <phoneticPr fontId="2" type="noConversion"/>
  <hyperlinks>
    <hyperlink ref="B5" r:id="rId1" display="https://quip.com/vga0AuuS9KMM" xr:uid="{EC1DD706-0834-4730-9C07-5CF1490822B4}"/>
    <hyperlink ref="B5:F5" r:id="rId2" display="角色属性说明文档（路径：quip/暗黑战棋/策划/正式版文档/外围系统/Z-【外围】招募所系统）" xr:uid="{63E01587-3F48-4475-8C91-6BE319AD09E0}"/>
    <hyperlink ref="B11" r:id="rId3" display="https://quip.com/vga0AuuS9KMM" xr:uid="{5E38D1E2-581F-457B-87D0-80376ABCB25B}"/>
    <hyperlink ref="B11:F11" r:id="rId4" display="角色属性说明文档（路径：quip/暗黑战棋/策划/正式版文档/外围系统/Y-【外围】医疗所）" xr:uid="{F1451D51-18FF-4E93-BB20-4A42B731727B}"/>
    <hyperlink ref="B16" r:id="rId5" display="https://quip.com/vga0AuuS9KMM" xr:uid="{FD1F3851-269C-4177-A1AB-11EAFBC527A5}"/>
    <hyperlink ref="B16:F16" r:id="rId6" display="角色属性说明文档（路径：quip/暗黑战棋/策划/正式版文档/外围系统/X-【外围】训练所系统）" xr:uid="{C2E9C780-B94D-4F2A-8114-2394588347CC}"/>
    <hyperlink ref="B21" r:id="rId7" display="https://quip.com/vga0AuuS9KMM" xr:uid="{0AD1281E-B2C2-4298-8AE8-4FE0AD732B4C}"/>
    <hyperlink ref="B21:F21" r:id="rId8" display="角色属性说明文档（路径：quip/暗黑战棋/策划/正式版文档/外围系统/X-【外围】训练所系统）" xr:uid="{B0CA5223-1500-4C02-B529-62BA2E1A28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1587-4890-4CF9-9AA4-ADBF2BF0630E}">
  <dimension ref="A1:G15"/>
  <sheetViews>
    <sheetView workbookViewId="0">
      <selection activeCell="C10" sqref="C10"/>
    </sheetView>
  </sheetViews>
  <sheetFormatPr defaultRowHeight="14.25" x14ac:dyDescent="0.2"/>
  <cols>
    <col min="1" max="1" width="14" bestFit="1" customWidth="1"/>
    <col min="2" max="2" width="42.875" bestFit="1" customWidth="1"/>
    <col min="3" max="3" width="13.375" customWidth="1"/>
    <col min="4" max="4" width="38.25" bestFit="1" customWidth="1"/>
    <col min="6" max="6" width="57.75" bestFit="1" customWidth="1"/>
  </cols>
  <sheetData>
    <row r="1" spans="1:7" ht="6.75" customHeight="1" x14ac:dyDescent="0.2">
      <c r="C1" s="11"/>
      <c r="E1" s="11"/>
    </row>
    <row r="2" spans="1:7" s="5" customFormat="1" ht="21" x14ac:dyDescent="0.2">
      <c r="A2" s="1" t="s">
        <v>0</v>
      </c>
      <c r="B2" s="2" t="str">
        <f ca="1">LEFT(CELL("filename",$A$2),FIND("[",CELL("filename",$A$2))-1)</f>
        <v>E:\Excel\ChessConfig\Trunk\</v>
      </c>
      <c r="C2" s="10" t="s">
        <v>10</v>
      </c>
      <c r="D2" s="3"/>
      <c r="E2" s="2"/>
      <c r="F2" s="3"/>
      <c r="G2" s="4"/>
    </row>
    <row r="3" spans="1:7" x14ac:dyDescent="0.2">
      <c r="C3" s="11"/>
      <c r="E3" s="11"/>
    </row>
    <row r="4" spans="1:7" ht="21" x14ac:dyDescent="0.2">
      <c r="A4" s="1" t="s">
        <v>65</v>
      </c>
      <c r="C4" s="11"/>
      <c r="E4" s="11"/>
    </row>
    <row r="5" spans="1:7" s="5" customFormat="1" ht="16.5" x14ac:dyDescent="0.2">
      <c r="A5" s="8" t="s">
        <v>64</v>
      </c>
      <c r="B5" s="32"/>
      <c r="C5" s="33"/>
      <c r="D5" s="33"/>
      <c r="E5" s="33"/>
      <c r="F5" s="34"/>
    </row>
    <row r="6" spans="1:7" s="5" customFormat="1" ht="16.5" x14ac:dyDescent="0.2">
      <c r="A6" s="18" t="s">
        <v>2</v>
      </c>
      <c r="B6" s="40" t="s">
        <v>3</v>
      </c>
      <c r="C6" s="40"/>
      <c r="D6" s="18" t="s">
        <v>4</v>
      </c>
      <c r="E6" s="18" t="s">
        <v>13</v>
      </c>
      <c r="F6" s="18" t="s">
        <v>14</v>
      </c>
    </row>
    <row r="7" spans="1:7" s="5" customFormat="1" ht="16.5" x14ac:dyDescent="0.2">
      <c r="A7" s="16" t="s">
        <v>78</v>
      </c>
      <c r="B7" s="7" t="s">
        <v>63</v>
      </c>
      <c r="C7" s="13" t="str">
        <f t="shared" ref="C7:C14" ca="1" si="0">HYPERLINK(F7,"点我打开表")</f>
        <v>点我打开表</v>
      </c>
      <c r="D7" s="9" t="s">
        <v>81</v>
      </c>
      <c r="E7" s="15"/>
      <c r="F7" s="7" t="str">
        <f ca="1">角色信息和生成配置!$B$2&amp;B7</f>
        <v>E:\Excel\ChessConfig\Trunk\WB-tips文本-文本表-prompttext.xls</v>
      </c>
    </row>
    <row r="8" spans="1:7" s="5" customFormat="1" ht="16.5" x14ac:dyDescent="0.2">
      <c r="A8" s="16" t="s">
        <v>73</v>
      </c>
      <c r="B8" s="7" t="s">
        <v>66</v>
      </c>
      <c r="C8" s="13" t="str">
        <f t="shared" ca="1" si="0"/>
        <v>点我打开表</v>
      </c>
      <c r="D8" s="9" t="s">
        <v>82</v>
      </c>
      <c r="E8" s="14"/>
      <c r="F8" s="7" t="str">
        <f ca="1">角色信息和生成配置!$B$2&amp;B8</f>
        <v>E:\Excel\ChessConfig\Trunk\WB-UI文本-文本表-uitext.xls</v>
      </c>
    </row>
    <row r="9" spans="1:7" s="5" customFormat="1" ht="16.5" x14ac:dyDescent="0.2">
      <c r="A9" s="16" t="s">
        <v>74</v>
      </c>
      <c r="B9" s="7" t="s">
        <v>67</v>
      </c>
      <c r="C9" s="13" t="str">
        <f t="shared" ca="1" si="0"/>
        <v>点我打开表</v>
      </c>
      <c r="D9" s="9" t="s">
        <v>83</v>
      </c>
      <c r="E9" s="14"/>
      <c r="F9" s="7" t="str">
        <f ca="1">角色信息和生成配置!$B$2&amp;B9</f>
        <v>E:\Excel\ChessConfig\Trunk\WB-角色基础-文本表-rolebasetext.xls</v>
      </c>
    </row>
    <row r="10" spans="1:7" s="5" customFormat="1" ht="16.5" x14ac:dyDescent="0.2">
      <c r="A10" s="16" t="s">
        <v>75</v>
      </c>
      <c r="B10" s="7" t="s">
        <v>68</v>
      </c>
      <c r="C10" s="13" t="str">
        <f t="shared" ca="1" si="0"/>
        <v>点我打开表</v>
      </c>
      <c r="D10" s="9" t="s">
        <v>84</v>
      </c>
      <c r="E10" s="14"/>
      <c r="F10" s="7" t="str">
        <f ca="1">角色信息和生成配置!$B$2&amp;B10</f>
        <v>E:\Excel\ChessConfig\Trunk\WB-世界地图文本-文本表-worldmaptext.xls</v>
      </c>
    </row>
    <row r="11" spans="1:7" s="5" customFormat="1" ht="16.5" x14ac:dyDescent="0.2">
      <c r="A11" s="16" t="s">
        <v>76</v>
      </c>
      <c r="B11" s="7" t="s">
        <v>69</v>
      </c>
      <c r="C11" s="13" t="str">
        <f t="shared" ca="1" si="0"/>
        <v>点我打开表</v>
      </c>
      <c r="D11" s="9" t="s">
        <v>85</v>
      </c>
      <c r="E11" s="14"/>
      <c r="F11" s="7" t="str">
        <f ca="1">角色信息和生成配置!$B$2&amp;B11</f>
        <v>E:\Excel\ChessConfig\Trunk\WB-探索日志-文本表-explorerecord.xls</v>
      </c>
    </row>
    <row r="12" spans="1:7" s="5" customFormat="1" ht="16.5" x14ac:dyDescent="0.2">
      <c r="A12" s="16" t="s">
        <v>77</v>
      </c>
      <c r="B12" s="7" t="s">
        <v>70</v>
      </c>
      <c r="C12" s="13" t="str">
        <f t="shared" ca="1" si="0"/>
        <v>点我打开表</v>
      </c>
      <c r="D12" s="9" t="s">
        <v>86</v>
      </c>
      <c r="E12" s="14"/>
      <c r="F12" s="7" t="str">
        <f ca="1">角色信息和生成配置!$B$2&amp;B12</f>
        <v>E:\Excel\ChessConfig\Trunk\WB-提示语-文本表-tipstext.xls</v>
      </c>
    </row>
    <row r="13" spans="1:7" s="5" customFormat="1" ht="16.5" x14ac:dyDescent="0.2">
      <c r="A13" s="16" t="s">
        <v>79</v>
      </c>
      <c r="B13" s="7" t="s">
        <v>71</v>
      </c>
      <c r="C13" s="13" t="str">
        <f t="shared" ca="1" si="0"/>
        <v>点我打开表</v>
      </c>
      <c r="D13" s="9" t="s">
        <v>87</v>
      </c>
      <c r="E13" s="14"/>
      <c r="F13" s="7" t="str">
        <f ca="1">角色信息和生成配置!$B$2&amp;B13</f>
        <v>E:\Excel\ChessConfig\Trunk\WB-物品道具-文本表-itemtext.xls</v>
      </c>
    </row>
    <row r="14" spans="1:7" s="5" customFormat="1" ht="16.5" x14ac:dyDescent="0.2">
      <c r="A14" s="16" t="s">
        <v>80</v>
      </c>
      <c r="B14" s="7" t="s">
        <v>72</v>
      </c>
      <c r="C14" s="13" t="str">
        <f t="shared" ca="1" si="0"/>
        <v>点我打开表</v>
      </c>
      <c r="D14" s="9" t="s">
        <v>88</v>
      </c>
      <c r="E14" s="14"/>
      <c r="F14" s="7" t="str">
        <f ca="1">角色信息和生成配置!$B$2&amp;B14</f>
        <v>E:\Excel\ChessConfig\Trunk\WB-主营地-文本表-camptext.xls</v>
      </c>
    </row>
    <row r="15" spans="1:7" s="5" customFormat="1" ht="16.5" x14ac:dyDescent="0.2">
      <c r="A15" s="16" t="s">
        <v>184</v>
      </c>
      <c r="B15" s="7" t="s">
        <v>185</v>
      </c>
      <c r="C15" s="13" t="str">
        <f t="shared" ref="C15" ca="1" si="1">HYPERLINK(F15,"点我打开表")</f>
        <v>点我打开表</v>
      </c>
      <c r="D15" s="9" t="s">
        <v>88</v>
      </c>
      <c r="E15" s="14"/>
      <c r="F15" s="7" t="str">
        <f ca="1">角色信息和生成配置!$B$2&amp;B15</f>
        <v>E:\Excel\ChessConfig\Trunk\WB-任务-文本表-tasktext.xls</v>
      </c>
    </row>
  </sheetData>
  <mergeCells count="2">
    <mergeCell ref="B5:F5"/>
    <mergeCell ref="B6:C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F248-8B15-4AE7-AB0C-75252C1303D8}">
  <dimension ref="A1:G19"/>
  <sheetViews>
    <sheetView topLeftCell="E1" workbookViewId="0">
      <selection activeCell="C19" sqref="C19"/>
    </sheetView>
  </sheetViews>
  <sheetFormatPr defaultRowHeight="14.25" x14ac:dyDescent="0.2"/>
  <cols>
    <col min="1" max="1" width="21.875" bestFit="1" customWidth="1"/>
    <col min="2" max="2" width="42.875" bestFit="1" customWidth="1"/>
    <col min="3" max="3" width="13.375" customWidth="1"/>
    <col min="4" max="4" width="42.75" customWidth="1"/>
    <col min="5" max="5" width="15.125" bestFit="1" customWidth="1"/>
    <col min="6" max="6" width="57.75" bestFit="1" customWidth="1"/>
  </cols>
  <sheetData>
    <row r="1" spans="1:7" ht="6.75" customHeight="1" x14ac:dyDescent="0.2">
      <c r="C1" s="11"/>
      <c r="E1" s="11"/>
    </row>
    <row r="2" spans="1:7" s="5" customFormat="1" ht="21" x14ac:dyDescent="0.2">
      <c r="A2" s="1" t="s">
        <v>0</v>
      </c>
      <c r="B2" s="2" t="str">
        <f ca="1">LEFT(CELL("filename",$A$2),FIND("[",CELL("filename",$A$2))-1)</f>
        <v>E:\Excel\ChessConfig\Trunk\</v>
      </c>
      <c r="C2" s="10" t="s">
        <v>10</v>
      </c>
      <c r="D2" s="3"/>
      <c r="E2" s="2"/>
      <c r="F2" s="3"/>
      <c r="G2" s="4"/>
    </row>
    <row r="3" spans="1:7" x14ac:dyDescent="0.2">
      <c r="C3" s="11"/>
      <c r="E3" s="11"/>
    </row>
    <row r="4" spans="1:7" ht="21" x14ac:dyDescent="0.2">
      <c r="A4" s="1" t="s">
        <v>103</v>
      </c>
      <c r="C4" s="11"/>
      <c r="E4" s="11"/>
    </row>
    <row r="5" spans="1:7" s="5" customFormat="1" ht="16.5" x14ac:dyDescent="0.2">
      <c r="A5" s="8" t="s">
        <v>103</v>
      </c>
      <c r="B5" s="32"/>
      <c r="C5" s="33"/>
      <c r="D5" s="33"/>
      <c r="E5" s="33"/>
      <c r="F5" s="34"/>
    </row>
    <row r="6" spans="1:7" s="5" customFormat="1" ht="16.5" x14ac:dyDescent="0.2">
      <c r="A6" s="19" t="s">
        <v>2</v>
      </c>
      <c r="B6" s="40" t="s">
        <v>3</v>
      </c>
      <c r="C6" s="40"/>
      <c r="D6" s="19" t="s">
        <v>4</v>
      </c>
      <c r="E6" s="19" t="s">
        <v>13</v>
      </c>
      <c r="F6" s="19" t="s">
        <v>14</v>
      </c>
    </row>
    <row r="7" spans="1:7" s="5" customFormat="1" ht="33" x14ac:dyDescent="0.2">
      <c r="A7" s="16" t="s">
        <v>103</v>
      </c>
      <c r="B7" s="7" t="s">
        <v>104</v>
      </c>
      <c r="C7" s="13" t="str">
        <f t="shared" ref="C7" ca="1" si="0">HYPERLINK(F7,"点我打开表")</f>
        <v>点我打开表</v>
      </c>
      <c r="D7" s="9" t="s">
        <v>107</v>
      </c>
      <c r="E7" s="15"/>
      <c r="F7" s="7" t="str">
        <f ca="1">角色信息和生成配置!$B$2&amp;B7</f>
        <v>E:\Excel\ChessConfig\Trunk\W-玩家-新建角色-player.xls</v>
      </c>
    </row>
    <row r="9" spans="1:7" ht="21" x14ac:dyDescent="0.2">
      <c r="A9" s="1" t="s">
        <v>105</v>
      </c>
      <c r="C9" s="11"/>
      <c r="E9" s="11"/>
    </row>
    <row r="10" spans="1:7" s="5" customFormat="1" ht="16.5" x14ac:dyDescent="0.2">
      <c r="A10" s="8" t="s">
        <v>106</v>
      </c>
      <c r="B10" s="32"/>
      <c r="C10" s="33"/>
      <c r="D10" s="33"/>
      <c r="E10" s="33"/>
      <c r="F10" s="34"/>
    </row>
    <row r="11" spans="1:7" s="5" customFormat="1" ht="16.5" x14ac:dyDescent="0.2">
      <c r="A11" s="19" t="s">
        <v>2</v>
      </c>
      <c r="B11" s="40" t="s">
        <v>3</v>
      </c>
      <c r="C11" s="40"/>
      <c r="D11" s="19" t="s">
        <v>4</v>
      </c>
      <c r="E11" s="19" t="s">
        <v>13</v>
      </c>
      <c r="F11" s="19" t="s">
        <v>14</v>
      </c>
    </row>
    <row r="12" spans="1:7" s="5" customFormat="1" ht="57.75" customHeight="1" x14ac:dyDescent="0.2">
      <c r="A12" s="41" t="s">
        <v>105</v>
      </c>
      <c r="B12" s="49" t="s">
        <v>110</v>
      </c>
      <c r="C12" s="45" t="str">
        <f t="shared" ref="C12:C14" ca="1" si="1">HYPERLINK(F12,"点我打开表")</f>
        <v>点我打开表</v>
      </c>
      <c r="D12" s="47" t="s">
        <v>111</v>
      </c>
      <c r="E12" s="21" t="str">
        <f>HYPERLINK($F$8,"建筑列表")</f>
        <v>建筑列表</v>
      </c>
      <c r="F12" s="49" t="str">
        <f ca="1">角色信息和生成配置!$B$2&amp;B12</f>
        <v>E:\Excel\ChessConfig\Trunk\K-框架-解锁配置-unlock.xls</v>
      </c>
    </row>
    <row r="13" spans="1:7" s="5" customFormat="1" ht="48" customHeight="1" x14ac:dyDescent="0.2">
      <c r="A13" s="42"/>
      <c r="B13" s="50"/>
      <c r="C13" s="46"/>
      <c r="D13" s="48"/>
      <c r="E13" s="21" t="str">
        <f ca="1">HYPERLINK(文本配置!F14,"未解锁提示文本")</f>
        <v>未解锁提示文本</v>
      </c>
      <c r="F13" s="50"/>
    </row>
    <row r="14" spans="1:7" s="5" customFormat="1" ht="49.5" x14ac:dyDescent="0.2">
      <c r="A14" s="16" t="s">
        <v>109</v>
      </c>
      <c r="B14" s="7" t="s">
        <v>108</v>
      </c>
      <c r="C14" s="13" t="str">
        <f t="shared" ca="1" si="1"/>
        <v>点我打开表</v>
      </c>
      <c r="D14" s="9" t="s">
        <v>112</v>
      </c>
      <c r="E14" s="21" t="str">
        <f ca="1">HYPERLINK('任务配置（含世界地图）'!F10,"条件定义")</f>
        <v>条件定义</v>
      </c>
      <c r="F14" s="7" t="str">
        <f ca="1">角色信息和生成配置!$B$2&amp;B14</f>
        <v>E:\Excel\ChessConfig\Trunk\K-框架-解锁条件-unlockcondition.xls</v>
      </c>
    </row>
    <row r="16" spans="1:7" ht="21" x14ac:dyDescent="0.2">
      <c r="A16" s="1" t="s">
        <v>197</v>
      </c>
      <c r="C16" s="11"/>
      <c r="E16" s="11"/>
    </row>
    <row r="17" spans="1:6" s="5" customFormat="1" ht="16.5" x14ac:dyDescent="0.2">
      <c r="A17" s="8" t="s">
        <v>198</v>
      </c>
      <c r="B17" s="32"/>
      <c r="C17" s="33"/>
      <c r="D17" s="33"/>
      <c r="E17" s="33"/>
      <c r="F17" s="34"/>
    </row>
    <row r="18" spans="1:6" s="5" customFormat="1" ht="16.5" x14ac:dyDescent="0.2">
      <c r="A18" s="31" t="s">
        <v>2</v>
      </c>
      <c r="B18" s="40" t="s">
        <v>3</v>
      </c>
      <c r="C18" s="40"/>
      <c r="D18" s="31" t="s">
        <v>4</v>
      </c>
      <c r="E18" s="31" t="s">
        <v>13</v>
      </c>
      <c r="F18" s="31" t="s">
        <v>14</v>
      </c>
    </row>
    <row r="19" spans="1:6" s="5" customFormat="1" ht="33" x14ac:dyDescent="0.2">
      <c r="A19" s="16" t="s">
        <v>198</v>
      </c>
      <c r="B19" s="7" t="s">
        <v>199</v>
      </c>
      <c r="C19" s="13" t="str">
        <f t="shared" ref="C19" ca="1" si="2">HYPERLINK(F19,"点我打开表")</f>
        <v>点我打开表</v>
      </c>
      <c r="D19" s="9" t="s">
        <v>107</v>
      </c>
      <c r="E19" s="15"/>
      <c r="F19" s="7" t="str">
        <f ca="1">角色信息和生成配置!$B$2&amp;B19</f>
        <v>E:\Excel\ChessConfig\Trunk\K-框架-时间配置-time.xls</v>
      </c>
    </row>
  </sheetData>
  <mergeCells count="11">
    <mergeCell ref="B17:F17"/>
    <mergeCell ref="B18:C18"/>
    <mergeCell ref="B5:F5"/>
    <mergeCell ref="B6:C6"/>
    <mergeCell ref="B10:F10"/>
    <mergeCell ref="B11:C11"/>
    <mergeCell ref="A12:A13"/>
    <mergeCell ref="B12:B13"/>
    <mergeCell ref="D12:D13"/>
    <mergeCell ref="C12:C13"/>
    <mergeCell ref="F12:F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9D0A-BCF8-4039-822C-C7D6030AE645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掉落配置</vt:lpstr>
      <vt:lpstr>道具配置</vt:lpstr>
      <vt:lpstr>任务配置（含世界地图）</vt:lpstr>
      <vt:lpstr>角色信息和生成配置</vt:lpstr>
      <vt:lpstr>建筑配置</vt:lpstr>
      <vt:lpstr>文本配置</vt:lpstr>
      <vt:lpstr>基础配置</vt:lpstr>
      <vt:lpstr>关卡配置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xiejiayin</dc:creator>
  <cp:lastModifiedBy>xiejiayin</cp:lastModifiedBy>
  <dcterms:created xsi:type="dcterms:W3CDTF">2015-06-05T18:19:34Z</dcterms:created>
  <dcterms:modified xsi:type="dcterms:W3CDTF">2019-11-20T13:27:47Z</dcterms:modified>
</cp:coreProperties>
</file>