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ri/Desktop/UCB_Bootcamp/Homework/HW01_KickstartMyChart/"/>
    </mc:Choice>
  </mc:AlternateContent>
  <xr:revisionPtr revIDLastSave="0" documentId="13_ncr:1_{4666D943-C0AE-C143-97BD-C5C5B771AF57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Data" sheetId="1" r:id="rId1"/>
    <sheet name="Pivot_Category" sheetId="2" r:id="rId2"/>
    <sheet name="Pivot_SubCategory" sheetId="5" r:id="rId3"/>
    <sheet name="Pivot_Dates" sheetId="6" r:id="rId4"/>
    <sheet name="Pivot_Goal" sheetId="4" r:id="rId5"/>
  </sheets>
  <definedNames>
    <definedName name="_xlnm._FilterDatabase" localSheetId="0" hidden="1">Data!$A$1:$T$4115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 l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D13" i="4" l="1"/>
  <c r="D12" i="4"/>
  <c r="D11" i="4"/>
  <c r="D10" i="4"/>
  <c r="D9" i="4"/>
  <c r="D8" i="4"/>
  <c r="D7" i="4"/>
  <c r="D6" i="4"/>
  <c r="D5" i="4"/>
  <c r="D4" i="4"/>
  <c r="D3" i="4"/>
  <c r="C13" i="4"/>
  <c r="C12" i="4"/>
  <c r="C11" i="4"/>
  <c r="C10" i="4"/>
  <c r="C9" i="4"/>
  <c r="C8" i="4"/>
  <c r="C7" i="4"/>
  <c r="C6" i="4"/>
  <c r="C5" i="4"/>
  <c r="C4" i="4"/>
  <c r="B13" i="4"/>
  <c r="B12" i="4"/>
  <c r="B11" i="4"/>
  <c r="B10" i="4"/>
  <c r="B9" i="4"/>
  <c r="B8" i="4"/>
  <c r="B7" i="4"/>
  <c r="B6" i="4"/>
  <c r="B5" i="4"/>
  <c r="B4" i="4"/>
  <c r="B3" i="4"/>
  <c r="C3" i="4"/>
  <c r="D2" i="4"/>
  <c r="C2" i="4"/>
  <c r="B2" i="4"/>
  <c r="E2" i="4" l="1"/>
  <c r="F2" i="4" s="1"/>
  <c r="E10" i="4"/>
  <c r="H10" i="4" s="1"/>
  <c r="E9" i="4"/>
  <c r="G9" i="4" s="1"/>
  <c r="E8" i="4"/>
  <c r="G8" i="4" s="1"/>
  <c r="E7" i="4"/>
  <c r="G7" i="4" s="1"/>
  <c r="E6" i="4"/>
  <c r="H6" i="4" s="1"/>
  <c r="E5" i="4"/>
  <c r="G5" i="4" s="1"/>
  <c r="E4" i="4"/>
  <c r="G4" i="4" s="1"/>
  <c r="E11" i="4"/>
  <c r="G11" i="4" s="1"/>
  <c r="E12" i="4"/>
  <c r="G12" i="4" s="1"/>
  <c r="E13" i="4"/>
  <c r="H13" i="4" s="1"/>
  <c r="E3" i="4"/>
  <c r="F3" i="4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H4" i="4" l="1"/>
  <c r="G2" i="4"/>
  <c r="H2" i="4"/>
  <c r="F4" i="4"/>
  <c r="F10" i="4"/>
  <c r="F6" i="4"/>
  <c r="F11" i="4"/>
  <c r="H11" i="4"/>
  <c r="H9" i="4"/>
  <c r="H8" i="4"/>
  <c r="F8" i="4"/>
  <c r="G13" i="4"/>
  <c r="F13" i="4"/>
  <c r="H12" i="4"/>
  <c r="F12" i="4"/>
  <c r="G10" i="4"/>
  <c r="F9" i="4"/>
  <c r="F7" i="4"/>
  <c r="H7" i="4"/>
  <c r="G6" i="4"/>
  <c r="H5" i="4"/>
  <c r="F5" i="4"/>
  <c r="G3" i="4"/>
  <c r="H3" i="4"/>
</calcChain>
</file>

<file path=xl/sharedStrings.xml><?xml version="1.0" encoding="utf-8"?>
<sst xmlns="http://schemas.openxmlformats.org/spreadsheetml/2006/main" count="24818" uniqueCount="8401">
  <si>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</si>
  <si>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</si>
  <si>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</si>
  <si>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</si>
  <si>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</si>
  <si>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</si>
  <si>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</si>
  <si>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</si>
  <si>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</si>
  <si>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</si>
  <si>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</si>
  <si>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</si>
  <si>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</si>
  <si>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</si>
  <si>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</si>
  <si>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</si>
  <si>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</si>
  <si>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</si>
  <si>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</si>
  <si>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</si>
  <si>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</si>
  <si>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</si>
  <si>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</si>
  <si>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</si>
  <si>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</si>
  <si>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</si>
  <si>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</si>
  <si>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</si>
  <si>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</si>
  <si>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</si>
  <si>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</si>
  <si>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</si>
  <si>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</si>
  <si>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</si>
  <si>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</si>
  <si>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</si>
  <si>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</si>
  <si>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</si>
  <si>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</si>
  <si>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</si>
  <si>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</si>
  <si>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</si>
  <si>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</si>
  <si>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</si>
  <si>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</si>
  <si>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</si>
  <si>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</si>
  <si>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</si>
  <si>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</si>
  <si>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</si>
  <si>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</si>
  <si>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</si>
  <si>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</si>
  <si>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</si>
  <si>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</si>
  <si>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</si>
  <si>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</si>
  <si>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</si>
  <si>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</si>
  <si>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</si>
  <si>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</si>
  <si>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</si>
  <si>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</si>
  <si>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</si>
  <si>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</si>
  <si>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</si>
  <si>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</si>
  <si>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</si>
  <si>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</si>
  <si>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</si>
  <si>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</si>
  <si>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</si>
  <si>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</si>
  <si>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</si>
  <si>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</si>
  <si>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</si>
  <si>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</si>
  <si>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</si>
  <si>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</si>
  <si>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</si>
  <si>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</si>
  <si>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</si>
  <si>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</si>
  <si>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</si>
  <si>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</si>
  <si>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</si>
  <si>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</si>
  <si>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</si>
  <si>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</si>
  <si>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</si>
  <si>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</si>
  <si>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</si>
  <si>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</si>
  <si>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</si>
  <si>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</si>
  <si>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</si>
  <si>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</si>
  <si>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</si>
  <si>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</si>
  <si>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</si>
  <si>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</si>
  <si>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</si>
  <si>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</si>
  <si>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</si>
  <si>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</si>
  <si>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</si>
  <si>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</si>
  <si>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</si>
  <si>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</si>
  <si>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</si>
  <si>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</si>
  <si>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</si>
  <si>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</si>
  <si>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</si>
  <si>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</si>
  <si>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</si>
  <si>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</si>
  <si>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</si>
  <si>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</si>
  <si>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</si>
  <si>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</si>
  <si>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</si>
  <si>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</si>
  <si>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</si>
  <si>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</si>
  <si>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</si>
  <si>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</si>
  <si>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</si>
  <si>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</si>
  <si>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</si>
  <si>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</si>
  <si>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</si>
  <si>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</si>
  <si>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</si>
  <si>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</si>
  <si>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</si>
  <si>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</si>
  <si>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</si>
  <si>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</si>
  <si>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</si>
  <si>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</si>
  <si>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</si>
  <si>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</si>
  <si>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</si>
  <si>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</si>
  <si>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</si>
  <si>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</si>
  <si>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</si>
  <si>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</si>
  <si>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</si>
  <si>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</si>
  <si>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</si>
  <si>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</si>
  <si>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</si>
  <si>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</si>
  <si>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</si>
  <si>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</si>
  <si>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</si>
  <si>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</si>
  <si>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</si>
  <si>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</si>
  <si>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</si>
  <si>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</si>
  <si>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</si>
  <si>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</si>
  <si>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</si>
  <si>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</si>
  <si>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</si>
  <si>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</si>
  <si>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</si>
  <si>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</si>
  <si>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</si>
  <si>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</si>
  <si>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</si>
  <si>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</si>
  <si>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</si>
  <si>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</si>
  <si>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</si>
  <si>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</si>
  <si>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</si>
  <si>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</si>
  <si>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</si>
  <si>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</si>
  <si>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</si>
  <si>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</si>
  <si>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</si>
  <si>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</si>
  <si>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</si>
  <si>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</si>
  <si>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</si>
  <si>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</si>
  <si>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</si>
  <si>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</si>
  <si>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</si>
  <si>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</si>
  <si>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</si>
  <si>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</si>
  <si>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</si>
  <si>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</si>
  <si>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</si>
  <si>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</si>
  <si>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</si>
  <si>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</si>
  <si>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</si>
  <si>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</si>
  <si>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</si>
  <si>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</si>
  <si>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</si>
  <si>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</si>
  <si>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</si>
  <si>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</si>
  <si>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</si>
  <si>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</si>
  <si>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</si>
  <si>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</si>
  <si>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</si>
  <si>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</si>
  <si>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</si>
  <si>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</si>
  <si>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</si>
  <si>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</si>
  <si>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</si>
  <si>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</si>
  <si>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</si>
  <si>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</si>
  <si>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</si>
  <si>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</si>
  <si>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</si>
  <si>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</si>
  <si>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</si>
  <si>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</si>
  <si>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</si>
  <si>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</si>
  <si>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</si>
  <si>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</si>
  <si>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</si>
  <si>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</si>
  <si>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</si>
  <si>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</si>
  <si>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</si>
  <si>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</si>
  <si>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</si>
  <si>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</si>
  <si>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</si>
  <si>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</si>
  <si>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</si>
  <si>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</si>
  <si>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</si>
  <si>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</si>
  <si>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</si>
  <si>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</si>
  <si>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</si>
  <si>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</si>
  <si>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</si>
  <si>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</si>
  <si>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</si>
  <si>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</si>
  <si>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</si>
  <si>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</si>
  <si>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</si>
  <si>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</si>
  <si>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</si>
  <si>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</si>
  <si>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</si>
  <si>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</si>
  <si>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</si>
  <si>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</si>
  <si>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</si>
  <si>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</si>
  <si>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</si>
  <si>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</si>
  <si>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</si>
  <si>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</si>
  <si>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</si>
  <si>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</si>
  <si>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</si>
  <si>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</si>
  <si>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</si>
  <si>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</si>
  <si>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</si>
  <si>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</si>
  <si>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</si>
  <si>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</si>
  <si>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</si>
  <si>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</si>
  <si>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</si>
  <si>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</si>
  <si>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</si>
  <si>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</si>
  <si>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</si>
  <si>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</si>
  <si>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</si>
  <si>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</si>
  <si>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</si>
  <si>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</si>
  <si>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</si>
  <si>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</si>
  <si>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</si>
  <si>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</si>
  <si>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</si>
  <si>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</si>
  <si>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</si>
  <si>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</si>
  <si>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</si>
  <si>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</si>
  <si>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</si>
  <si>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</si>
  <si>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</si>
  <si>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</si>
  <si>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</si>
  <si>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</si>
  <si>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</si>
  <si>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</si>
  <si>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</si>
  <si>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</si>
  <si>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</si>
  <si>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</si>
  <si>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</si>
  <si>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</si>
  <si>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</si>
  <si>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</si>
  <si>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</si>
  <si>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</si>
  <si>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</si>
  <si>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</si>
  <si>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</si>
  <si>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</si>
  <si>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</si>
  <si>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</si>
  <si>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</si>
  <si>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</si>
  <si>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</si>
  <si>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</si>
  <si>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</si>
  <si>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</si>
  <si>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</si>
  <si>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</si>
  <si>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</si>
  <si>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</si>
  <si>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</si>
  <si>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</si>
  <si>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</si>
  <si>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</si>
  <si>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</si>
  <si>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</si>
  <si>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</si>
  <si>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</si>
  <si>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</si>
  <si>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</si>
  <si>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</si>
  <si>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</si>
  <si>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</si>
  <si>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</si>
  <si>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</si>
  <si>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</si>
  <si>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</si>
  <si>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</si>
  <si>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</si>
  <si>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</si>
  <si>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</si>
  <si>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</si>
  <si>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</si>
  <si>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</si>
  <si>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</si>
  <si>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</si>
  <si>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</si>
  <si>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</si>
  <si>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</si>
  <si>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</si>
  <si>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</si>
  <si>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</si>
  <si>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</si>
  <si>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</si>
  <si>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</si>
  <si>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</si>
  <si>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</si>
  <si>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</si>
  <si>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</si>
  <si>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</si>
  <si>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</si>
  <si>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</si>
  <si>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</si>
  <si>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</si>
  <si>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</si>
  <si>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</si>
  <si>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</si>
  <si>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</si>
  <si>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</si>
  <si>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</si>
  <si>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</si>
  <si>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</si>
  <si>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</si>
  <si>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</si>
  <si>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</si>
  <si>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</si>
  <si>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</si>
  <si>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</si>
  <si>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</si>
  <si>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</si>
  <si>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</si>
  <si>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</si>
  <si>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</si>
  <si>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</si>
  <si>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</si>
  <si>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</si>
  <si>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</si>
  <si>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</si>
  <si>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</si>
  <si>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</si>
  <si>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</si>
  <si>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</si>
  <si>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</si>
  <si>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</si>
  <si>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</si>
  <si>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</si>
  <si>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</si>
  <si>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</si>
  <si>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</si>
  <si>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</si>
  <si>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</si>
  <si>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</si>
  <si>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</si>
  <si>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</si>
  <si>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</si>
  <si>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</si>
  <si>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</si>
  <si>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</si>
  <si>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</si>
  <si>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</si>
  <si>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</si>
  <si>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</si>
  <si>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</si>
  <si>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</si>
  <si>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</si>
  <si>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</si>
  <si>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</si>
  <si>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</si>
  <si>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</si>
  <si>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</si>
  <si>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</si>
  <si>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</si>
  <si>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</si>
  <si>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</si>
  <si>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</si>
  <si>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</si>
  <si>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</si>
  <si>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</si>
  <si>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</si>
  <si>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</si>
  <si>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</si>
  <si>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</si>
  <si>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</si>
  <si>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</si>
  <si>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</si>
  <si>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</si>
  <si>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</si>
  <si>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</si>
  <si>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</si>
  <si>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</si>
  <si>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</si>
  <si>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</si>
  <si>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</si>
  <si>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</si>
  <si>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</si>
  <si>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</si>
  <si>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</si>
  <si>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</si>
  <si>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</si>
  <si>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</si>
  <si>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</si>
  <si>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</si>
  <si>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</si>
  <si>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</si>
  <si>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</si>
  <si>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</si>
  <si>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</si>
  <si>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</si>
  <si>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</si>
  <si>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</si>
  <si>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</si>
  <si>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</si>
  <si>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</si>
  <si>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</si>
  <si>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</si>
  <si>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</si>
  <si>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</si>
  <si>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</si>
  <si>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</si>
  <si>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</si>
  <si>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</si>
  <si>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</si>
  <si>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</si>
  <si>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</si>
  <si>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</si>
  <si>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</si>
  <si>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</si>
  <si>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</si>
  <si>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</si>
  <si>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</si>
  <si>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</si>
  <si>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</si>
  <si>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</si>
  <si>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</si>
  <si>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</si>
  <si>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</si>
  <si>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</si>
  <si>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</si>
  <si>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</si>
  <si>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</si>
  <si>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</si>
  <si>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</si>
  <si>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</si>
  <si>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</si>
  <si>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</si>
  <si>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</si>
  <si>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</si>
  <si>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</si>
  <si>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</si>
  <si>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</si>
  <si>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</si>
  <si>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</si>
  <si>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</si>
  <si>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</si>
  <si>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</si>
  <si>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</si>
  <si>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</si>
  <si>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</si>
  <si>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</si>
  <si>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</si>
  <si>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</si>
  <si>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</si>
  <si>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</si>
  <si>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</si>
  <si>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</si>
  <si>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</si>
  <si>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</si>
  <si>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</si>
  <si>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</si>
  <si>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</si>
  <si>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</si>
  <si>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</si>
  <si>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</si>
  <si>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</si>
  <si>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</si>
  <si>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</si>
  <si>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</si>
  <si>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</si>
  <si>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</si>
  <si>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</si>
  <si>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</si>
  <si>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</si>
  <si>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</si>
  <si>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</si>
  <si>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</si>
  <si>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</si>
  <si>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</si>
  <si>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</si>
  <si>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</si>
  <si>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</si>
  <si>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</si>
  <si>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</si>
  <si>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</si>
  <si>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</si>
  <si>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</si>
  <si>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</si>
  <si>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</si>
  <si>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</si>
  <si>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</si>
  <si>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</si>
  <si>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</si>
  <si>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</si>
  <si>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</si>
  <si>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</si>
  <si>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</si>
  <si>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</si>
  <si>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</si>
  <si>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</si>
  <si>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</si>
  <si>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</si>
  <si>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</si>
  <si>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</si>
  <si>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</si>
  <si>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</si>
  <si>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</si>
  <si>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</si>
  <si>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</si>
  <si>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</si>
  <si>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</si>
  <si>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</si>
  <si>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</si>
  <si>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</si>
  <si>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</si>
  <si>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</si>
  <si>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</si>
  <si>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</si>
  <si>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</si>
  <si>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</si>
  <si>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</si>
  <si>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</si>
  <si>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</si>
  <si>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</si>
  <si>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</si>
  <si>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</si>
  <si>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</si>
  <si>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</si>
  <si>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</si>
  <si>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</si>
  <si>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</si>
  <si>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</si>
  <si>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</si>
  <si>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</si>
  <si>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</si>
  <si>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</si>
  <si>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</si>
  <si>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</si>
  <si>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</si>
  <si>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</si>
  <si>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</si>
  <si>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</si>
  <si>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</si>
  <si>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</si>
  <si>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</si>
  <si>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</si>
  <si>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</si>
  <si>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</si>
  <si>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</si>
  <si>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</si>
  <si>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</si>
  <si>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</si>
  <si>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</si>
  <si>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</si>
  <si>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</si>
  <si>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</si>
  <si>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</si>
  <si>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</si>
  <si>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</si>
  <si>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</si>
  <si>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</si>
  <si>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</si>
  <si>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</si>
  <si>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</si>
  <si>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</si>
  <si>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</si>
  <si>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</si>
  <si>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</si>
  <si>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</si>
  <si>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</si>
  <si>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</si>
  <si>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</si>
  <si>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</si>
  <si>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</si>
  <si>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</si>
  <si>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</si>
  <si>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</si>
  <si>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</si>
  <si>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</si>
  <si>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</si>
  <si>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</si>
  <si>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</si>
  <si>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</si>
  <si>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</si>
  <si>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</si>
  <si>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</si>
  <si>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</si>
  <si>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</si>
  <si>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</si>
  <si>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</si>
  <si>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</si>
  <si>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</si>
  <si>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</si>
  <si>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</si>
  <si>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</si>
  <si>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</si>
  <si>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</si>
  <si>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</si>
  <si>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</si>
  <si>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</si>
  <si>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</si>
  <si>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</si>
  <si>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</si>
  <si>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</si>
  <si>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</si>
  <si>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</si>
  <si>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</si>
  <si>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</si>
  <si>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</si>
  <si>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</si>
  <si>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</si>
  <si>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</si>
  <si>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</si>
  <si>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</si>
  <si>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</si>
  <si>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</si>
  <si>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</si>
  <si>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</si>
  <si>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</si>
  <si>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</si>
  <si>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</si>
  <si>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</si>
  <si>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</si>
  <si>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</si>
  <si>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</si>
  <si>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</si>
  <si>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</si>
  <si>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</si>
  <si>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</si>
  <si>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</si>
  <si>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</si>
  <si>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</si>
  <si>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</si>
  <si>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</si>
  <si>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</si>
  <si>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</si>
  <si>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</si>
  <si>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</si>
  <si>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</si>
  <si>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</si>
  <si>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</si>
  <si>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</si>
  <si>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</si>
  <si>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</si>
  <si>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</si>
  <si>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</si>
  <si>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</si>
  <si>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</si>
  <si>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</si>
  <si>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</si>
  <si>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</si>
  <si>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</si>
  <si>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</si>
  <si>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</si>
  <si>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</si>
  <si>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</si>
  <si>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</si>
  <si>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</si>
  <si>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</si>
  <si>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</si>
  <si>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</si>
  <si>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</si>
  <si>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</si>
  <si>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</si>
  <si>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</si>
  <si>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</si>
  <si>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</si>
  <si>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</si>
  <si>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</si>
  <si>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</si>
  <si>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</si>
  <si>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</si>
  <si>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</si>
  <si>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</si>
  <si>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</si>
  <si>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</si>
  <si>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</si>
  <si>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</si>
  <si>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</si>
  <si>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</si>
  <si>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</si>
  <si>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</si>
  <si>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</si>
  <si>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</si>
  <si>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</si>
  <si>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</si>
  <si>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</si>
  <si>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</si>
  <si>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</si>
  <si>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</si>
  <si>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</si>
  <si>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</si>
  <si>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</si>
  <si>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</si>
  <si>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</si>
  <si>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</si>
  <si>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</si>
  <si>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</si>
  <si>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</si>
  <si>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</si>
  <si>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</si>
  <si>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</si>
  <si>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</si>
  <si>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</si>
  <si>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</si>
  <si>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</si>
  <si>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</si>
  <si>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</si>
  <si>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</si>
  <si>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</si>
  <si>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</si>
  <si>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</si>
  <si>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</si>
  <si>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</si>
  <si>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</si>
  <si>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</si>
  <si>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</si>
  <si>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</si>
  <si>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</si>
  <si>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</si>
  <si>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</si>
  <si>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</si>
  <si>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</si>
  <si>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</si>
  <si>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</si>
  <si>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</si>
  <si>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</si>
  <si>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</si>
  <si>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</si>
  <si>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</si>
  <si>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</si>
  <si>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</si>
  <si>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</si>
  <si>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</si>
  <si>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</si>
  <si>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</si>
  <si>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</si>
  <si>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</si>
  <si>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</si>
  <si>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</si>
  <si>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</si>
  <si>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</si>
  <si>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</si>
  <si>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</si>
  <si>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</si>
  <si>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</si>
  <si>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</si>
  <si>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</si>
  <si>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</si>
  <si>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</si>
  <si>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</si>
  <si>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</si>
  <si>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</si>
  <si>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</si>
  <si>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</si>
  <si>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</si>
  <si>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</si>
  <si>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</si>
  <si>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</si>
  <si>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</si>
  <si>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</si>
  <si>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</si>
  <si>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</si>
  <si>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</si>
  <si>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</si>
  <si>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</si>
  <si>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</si>
  <si>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</si>
  <si>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</si>
  <si>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</si>
  <si>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</si>
  <si>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</si>
  <si>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</si>
  <si>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</si>
  <si>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</si>
  <si>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</si>
  <si>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</si>
  <si>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</si>
  <si>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</si>
  <si>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</si>
  <si>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</si>
  <si>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</si>
  <si>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</si>
  <si>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</si>
  <si>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</si>
  <si>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</si>
  <si>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</si>
  <si>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</si>
  <si>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</si>
  <si>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</si>
  <si>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</si>
  <si>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</si>
  <si>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</si>
  <si>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</si>
  <si>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</si>
  <si>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</si>
  <si>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</si>
  <si>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</si>
  <si>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</si>
  <si>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</si>
  <si>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</si>
  <si>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</si>
  <si>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</si>
  <si>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</si>
  <si>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</si>
  <si>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</si>
  <si>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</si>
  <si>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</si>
  <si>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</si>
  <si>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</si>
  <si>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</si>
  <si>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</si>
  <si>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</si>
  <si>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</si>
  <si>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</si>
  <si>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</si>
  <si>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</si>
  <si>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</si>
  <si>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</si>
  <si>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</si>
  <si>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</si>
  <si>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</si>
  <si>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</si>
  <si>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</si>
  <si>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</si>
  <si>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</si>
  <si>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</si>
  <si>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</si>
  <si>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</si>
  <si>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</si>
  <si>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</si>
  <si>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</si>
  <si>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</si>
  <si>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</si>
  <si>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</si>
  <si>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</si>
  <si>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</si>
  <si>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</si>
  <si>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</si>
  <si>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</si>
  <si>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</si>
  <si>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</si>
  <si>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</si>
  <si>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</si>
  <si>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</si>
  <si>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</si>
  <si>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</si>
  <si>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</si>
  <si>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</si>
  <si>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</si>
  <si>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</si>
  <si>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</si>
  <si>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</si>
  <si>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</si>
  <si>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</si>
  <si>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</si>
  <si>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</si>
  <si>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</si>
  <si>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</si>
  <si>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</si>
  <si>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</si>
  <si>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</si>
  <si>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</si>
  <si>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</si>
  <si>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</si>
  <si>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</si>
  <si>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</si>
  <si>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</si>
  <si>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</si>
  <si>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</si>
  <si>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</si>
  <si>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</si>
  <si>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</si>
  <si>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</si>
  <si>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</si>
  <si>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</si>
  <si>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</si>
  <si>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</si>
  <si>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</si>
  <si>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</si>
  <si>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</si>
  <si>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</si>
  <si>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</si>
  <si>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</si>
  <si>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</si>
  <si>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</si>
  <si>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</si>
  <si>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</si>
  <si>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</si>
  <si>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</si>
  <si>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</si>
  <si>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</si>
  <si>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</si>
  <si>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</si>
  <si>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</si>
  <si>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</si>
  <si>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</si>
  <si>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</si>
  <si>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</si>
  <si>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</si>
  <si>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</si>
  <si>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</si>
  <si>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</si>
  <si>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</si>
  <si>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</si>
  <si>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</si>
  <si>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</si>
  <si>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</si>
  <si>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</si>
  <si>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</si>
  <si>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</si>
  <si>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</si>
  <si>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</si>
  <si>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</si>
  <si>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</si>
  <si>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</si>
  <si>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</si>
  <si>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</si>
  <si>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</si>
  <si>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</si>
  <si>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</si>
  <si>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</si>
  <si>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</si>
  <si>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</si>
  <si>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</si>
  <si>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</si>
  <si>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</si>
  <si>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</si>
  <si>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</si>
  <si>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</si>
  <si>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</si>
  <si>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</si>
  <si>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</si>
  <si>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</si>
  <si>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</si>
  <si>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</si>
  <si>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</si>
  <si>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</si>
  <si>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</si>
  <si>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</si>
  <si>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</si>
  <si>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</si>
  <si>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</si>
  <si>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</si>
  <si>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</si>
  <si>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</si>
  <si>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</si>
  <si>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</si>
  <si>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</si>
  <si>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</si>
  <si>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</si>
  <si>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</si>
  <si>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</si>
  <si>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</si>
  <si>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</si>
  <si>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</si>
  <si>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</si>
  <si>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</si>
  <si>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</si>
  <si>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</si>
  <si>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</si>
  <si>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</si>
  <si>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</si>
  <si>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</si>
  <si>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</si>
  <si>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</si>
  <si>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</si>
  <si>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</si>
  <si>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</si>
  <si>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</si>
  <si>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</si>
  <si>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</si>
  <si>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</si>
  <si>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</si>
  <si>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</si>
  <si>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</si>
  <si>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</si>
  <si>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</si>
  <si>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</si>
  <si>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</si>
  <si>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</si>
  <si>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</si>
  <si>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</si>
  <si>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</si>
  <si>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</si>
  <si>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</si>
  <si>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</si>
  <si>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</si>
  <si>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</si>
  <si>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</si>
  <si>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</si>
  <si>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</si>
  <si>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</si>
  <si>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</si>
  <si>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</si>
  <si>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</si>
  <si>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</si>
  <si>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</si>
  <si>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</si>
  <si>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</si>
  <si>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</si>
  <si>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</si>
  <si>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</si>
  <si>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</si>
  <si>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</si>
  <si>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</si>
  <si>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</si>
  <si>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</si>
  <si>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</si>
  <si>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</si>
  <si>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</si>
  <si>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</si>
  <si>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</si>
  <si>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</si>
  <si>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</si>
  <si>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</si>
  <si>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</si>
  <si>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</si>
  <si>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</si>
  <si>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</si>
  <si>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</si>
  <si>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</si>
  <si>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</si>
  <si>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</si>
  <si>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</si>
  <si>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</si>
  <si>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</si>
  <si>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</si>
  <si>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</si>
  <si>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</si>
  <si>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</si>
  <si>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</si>
  <si>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</si>
  <si>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</si>
  <si>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</si>
  <si>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</si>
  <si>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</si>
  <si>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</si>
  <si>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</si>
  <si>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</si>
  <si>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</si>
  <si>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</si>
  <si>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</si>
  <si>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</si>
  <si>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</si>
  <si>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</si>
  <si>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</si>
  <si>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</si>
  <si>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</si>
  <si>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</si>
  <si>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</si>
  <si>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</si>
  <si>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</si>
  <si>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</si>
  <si>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</si>
  <si>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</si>
  <si>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</si>
  <si>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</si>
  <si>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</si>
  <si>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</si>
  <si>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</si>
  <si>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</si>
  <si>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</si>
  <si>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</si>
  <si>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</si>
  <si>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</si>
  <si>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</si>
  <si>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</si>
  <si>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</si>
  <si>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</si>
  <si>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</si>
  <si>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</si>
  <si>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</si>
  <si>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</si>
  <si>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</si>
  <si>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</si>
  <si>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</si>
  <si>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</si>
  <si>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</si>
  <si>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</si>
  <si>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</si>
  <si>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</si>
  <si>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</si>
  <si>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</si>
  <si>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</si>
  <si>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</si>
  <si>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</si>
  <si>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</si>
  <si>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</si>
  <si>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</si>
  <si>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</si>
  <si>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</si>
  <si>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</si>
  <si>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</si>
  <si>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</si>
  <si>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</si>
  <si>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</si>
  <si>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</si>
  <si>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</si>
  <si>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</si>
  <si>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</si>
  <si>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</si>
  <si>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</si>
  <si>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</si>
  <si>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</si>
  <si>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</si>
  <si>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</si>
  <si>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</si>
  <si>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</si>
  <si>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</si>
  <si>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</si>
  <si>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</si>
  <si>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</si>
  <si>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</si>
  <si>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</si>
  <si>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</si>
  <si>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</si>
  <si>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</si>
  <si>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</si>
  <si>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</si>
  <si>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</si>
  <si>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</si>
  <si>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</si>
  <si>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</si>
  <si>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</si>
  <si>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</si>
  <si>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</si>
  <si>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</si>
  <si>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</si>
  <si>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</si>
  <si>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</si>
  <si>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</si>
  <si>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</si>
  <si>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</si>
  <si>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</si>
  <si>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</si>
  <si>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</si>
  <si>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</si>
  <si>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</si>
  <si>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</si>
  <si>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</si>
  <si>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</si>
  <si>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</si>
  <si>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</si>
  <si>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</si>
  <si>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</si>
  <si>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</si>
  <si>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</si>
  <si>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</si>
  <si>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</si>
  <si>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</si>
  <si>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</si>
  <si>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</si>
  <si>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</si>
  <si>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</si>
  <si>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</si>
  <si>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</si>
  <si>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</si>
  <si>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</si>
  <si>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</si>
  <si>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</si>
  <si>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</si>
  <si>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</si>
  <si>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</si>
  <si>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</si>
  <si>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</si>
  <si>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</si>
  <si>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</si>
  <si>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</si>
  <si>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</si>
  <si>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</si>
  <si>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</si>
  <si>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</si>
  <si>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</si>
  <si>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</si>
  <si>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</si>
  <si>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</si>
  <si>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</si>
  <si>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</si>
  <si>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</si>
  <si>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</si>
  <si>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</si>
  <si>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</si>
  <si>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</si>
  <si>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</si>
  <si>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</si>
  <si>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</si>
  <si>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</si>
  <si>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</si>
  <si>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</si>
  <si>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</si>
  <si>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</si>
  <si>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</si>
  <si>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</si>
  <si>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</si>
  <si>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</si>
  <si>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</si>
  <si>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</si>
  <si>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</si>
  <si>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</si>
  <si>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</si>
  <si>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</si>
  <si>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</si>
  <si>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</si>
  <si>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</si>
  <si>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</si>
  <si>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</si>
  <si>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</si>
  <si>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</si>
  <si>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</si>
  <si>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</si>
  <si>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</si>
  <si>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</si>
  <si>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</si>
  <si>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</si>
  <si>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</si>
  <si>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</si>
  <si>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</si>
  <si>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</si>
  <si>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</si>
  <si>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</si>
  <si>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</si>
  <si>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</si>
  <si>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</si>
  <si>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</si>
  <si>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</si>
  <si>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</si>
  <si>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</si>
  <si>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</si>
  <si>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</si>
  <si>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</si>
  <si>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</si>
  <si>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</si>
  <si>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</si>
  <si>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</si>
  <si>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</si>
  <si>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</si>
  <si>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</si>
  <si>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</si>
  <si>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</si>
  <si>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</si>
  <si>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</si>
  <si>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</si>
  <si>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</si>
  <si>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</si>
  <si>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</si>
  <si>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</si>
  <si>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</si>
  <si>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</si>
  <si>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</si>
  <si>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</si>
  <si>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</si>
  <si>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</si>
  <si>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</si>
  <si>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</si>
  <si>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</si>
  <si>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</si>
  <si>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</si>
  <si>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</si>
  <si>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</si>
  <si>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</si>
  <si>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</si>
  <si>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</si>
  <si>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</si>
  <si>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</si>
  <si>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</si>
  <si>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</si>
  <si>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</si>
  <si>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</si>
  <si>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</si>
  <si>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</si>
  <si>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</si>
  <si>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</si>
  <si>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</si>
  <si>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</si>
  <si>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</si>
  <si>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</si>
  <si>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</si>
  <si>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</si>
  <si>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</si>
  <si>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</si>
  <si>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</si>
  <si>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</si>
  <si>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</si>
  <si>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</si>
  <si>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</si>
  <si>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</si>
  <si>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</si>
  <si>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</si>
  <si>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</si>
  <si>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</si>
  <si>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</si>
  <si>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</si>
  <si>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</si>
  <si>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</si>
  <si>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</si>
  <si>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</si>
  <si>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</si>
  <si>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</si>
  <si>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</si>
  <si>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</si>
  <si>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</si>
  <si>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</si>
  <si>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</si>
  <si>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</si>
  <si>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</si>
  <si>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</si>
  <si>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</si>
  <si>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</si>
  <si>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</si>
  <si>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</si>
  <si>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</si>
  <si>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</si>
  <si>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</si>
  <si>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</si>
  <si>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</si>
  <si>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</si>
  <si>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</si>
  <si>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</si>
  <si>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</si>
  <si>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</si>
  <si>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</si>
  <si>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</si>
  <si>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</si>
  <si>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</si>
  <si>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</si>
  <si>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</si>
  <si>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</si>
  <si>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</si>
  <si>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</si>
  <si>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</si>
  <si>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</si>
  <si>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</si>
  <si>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</si>
  <si>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</si>
  <si>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</si>
  <si>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</si>
  <si>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</si>
  <si>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</si>
  <si>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</si>
  <si>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</si>
  <si>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</si>
  <si>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</si>
  <si>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</si>
  <si>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</si>
  <si>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</si>
  <si>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</si>
  <si>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</si>
  <si>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</si>
  <si>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</si>
  <si>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</si>
  <si>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</si>
  <si>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</si>
  <si>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</si>
  <si>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</si>
  <si>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</si>
  <si>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</si>
  <si>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</si>
  <si>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</si>
  <si>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</si>
  <si>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</si>
  <si>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</si>
  <si>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</si>
  <si>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</si>
  <si>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</si>
  <si>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</si>
  <si>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</si>
  <si>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</si>
  <si>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</si>
  <si>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</si>
  <si>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</si>
  <si>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</si>
  <si>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</si>
  <si>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</si>
  <si>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</si>
  <si>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</si>
  <si>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</si>
  <si>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</si>
  <si>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</si>
  <si>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</si>
  <si>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</si>
  <si>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</si>
  <si>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</si>
  <si>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</si>
  <si>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</si>
  <si>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</si>
  <si>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</si>
  <si>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</si>
  <si>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</si>
  <si>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</si>
  <si>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</si>
  <si>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</si>
  <si>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</si>
  <si>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</si>
  <si>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</si>
  <si>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</si>
  <si>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</si>
  <si>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</si>
  <si>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</si>
  <si>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</si>
  <si>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</si>
  <si>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</si>
  <si>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</si>
  <si>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</si>
  <si>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</si>
  <si>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</si>
  <si>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</si>
  <si>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</si>
  <si>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</si>
  <si>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</si>
  <si>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</si>
  <si>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</si>
  <si>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</si>
  <si>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</si>
  <si>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</si>
  <si>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</si>
  <si>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</si>
  <si>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</si>
  <si>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</si>
  <si>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</si>
  <si>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</si>
  <si>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</si>
  <si>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</si>
  <si>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</si>
  <si>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</si>
  <si>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</si>
  <si>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</si>
  <si>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</si>
  <si>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</si>
  <si>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</si>
  <si>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</si>
  <si>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</si>
  <si>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</si>
  <si>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</si>
  <si>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</si>
  <si>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</si>
  <si>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</si>
  <si>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</si>
  <si>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</si>
  <si>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</si>
  <si>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</si>
  <si>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</si>
  <si>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</si>
  <si>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</si>
  <si>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</si>
  <si>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</si>
  <si>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</si>
  <si>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</si>
  <si>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</si>
  <si>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</si>
  <si>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</si>
  <si>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</si>
  <si>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</si>
  <si>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</si>
  <si>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</si>
  <si>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</si>
  <si>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</si>
  <si>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</si>
  <si>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</si>
  <si>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</si>
  <si>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</si>
  <si>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</si>
  <si>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</si>
  <si>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</si>
  <si>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</si>
  <si>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</si>
  <si>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</si>
  <si>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</si>
  <si>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</si>
  <si>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</si>
  <si>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</si>
  <si>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</si>
  <si>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</si>
  <si>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</si>
  <si>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</si>
  <si>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</si>
  <si>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</si>
  <si>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</si>
  <si>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</si>
  <si>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</si>
  <si>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</si>
  <si>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</si>
  <si>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</si>
  <si>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</si>
  <si>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</si>
  <si>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</si>
  <si>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</si>
  <si>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</si>
  <si>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</si>
  <si>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</si>
  <si>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</si>
  <si>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</si>
  <si>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</si>
  <si>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</si>
  <si>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</si>
  <si>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</si>
  <si>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</si>
  <si>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</si>
  <si>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</si>
  <si>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</si>
  <si>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</si>
  <si>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</si>
  <si>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</si>
  <si>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</si>
  <si>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</si>
  <si>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</si>
  <si>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</si>
  <si>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</si>
  <si>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</si>
  <si>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</si>
  <si>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</si>
  <si>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</si>
  <si>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</si>
  <si>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</si>
  <si>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</si>
  <si>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</si>
  <si>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</si>
  <si>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</si>
  <si>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</si>
  <si>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</si>
  <si>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</si>
  <si>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</si>
  <si>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</si>
  <si>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</si>
  <si>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</si>
  <si>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</si>
  <si>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</si>
  <si>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</si>
  <si>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</si>
  <si>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</si>
  <si>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</si>
  <si>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</si>
  <si>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</si>
  <si>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</si>
  <si>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</si>
  <si>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</si>
  <si>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</si>
  <si>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</si>
  <si>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</si>
  <si>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</si>
  <si>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</si>
  <si>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</si>
  <si>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</si>
  <si>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</si>
  <si>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</si>
  <si>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</si>
  <si>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</si>
  <si>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</si>
  <si>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</si>
  <si>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</si>
  <si>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</si>
  <si>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</si>
  <si>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</si>
  <si>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</si>
  <si>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</si>
  <si>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</si>
  <si>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</si>
  <si>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</si>
  <si>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</si>
  <si>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</si>
  <si>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</si>
  <si>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</si>
  <si>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</si>
  <si>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</si>
  <si>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</si>
  <si>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</si>
  <si>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</si>
  <si>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</si>
  <si>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</si>
  <si>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</si>
  <si>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</si>
  <si>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</si>
  <si>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</si>
  <si>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</si>
  <si>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</si>
  <si>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</si>
  <si>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</si>
  <si>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</si>
  <si>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</si>
  <si>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</si>
  <si>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</si>
  <si>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</si>
  <si>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</si>
  <si>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</si>
  <si>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</si>
  <si>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</si>
  <si>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</si>
  <si>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</si>
  <si>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</si>
  <si>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</si>
  <si>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</si>
  <si>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</si>
  <si>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</si>
  <si>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</si>
  <si>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</si>
  <si>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</si>
  <si>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</si>
  <si>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</si>
  <si>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</si>
  <si>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</si>
  <si>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</si>
  <si>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</si>
  <si>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</si>
  <si>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</si>
  <si>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</si>
  <si>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</si>
  <si>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</si>
  <si>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</si>
  <si>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</si>
  <si>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</si>
  <si>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</si>
  <si>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</si>
  <si>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</si>
  <si>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</si>
  <si>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</si>
  <si>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</si>
  <si>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</si>
  <si>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</si>
  <si>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</si>
  <si>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</si>
  <si>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</si>
  <si>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</si>
  <si>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</si>
  <si>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</si>
  <si>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</si>
  <si>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</si>
  <si>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</si>
  <si>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</si>
  <si>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</si>
  <si>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</si>
  <si>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</si>
  <si>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</si>
  <si>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</si>
  <si>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</si>
  <si>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</si>
  <si>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</si>
  <si>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</si>
  <si>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</si>
  <si>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</si>
  <si>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</si>
  <si>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</si>
  <si>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</si>
  <si>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</si>
  <si>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</si>
  <si>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</si>
  <si>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</si>
  <si>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</si>
  <si>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</si>
  <si>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</si>
  <si>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</si>
  <si>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</si>
  <si>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</si>
  <si>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</si>
  <si>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</si>
  <si>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</si>
  <si>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</si>
  <si>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</si>
  <si>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</si>
  <si>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</si>
  <si>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</si>
  <si>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</si>
  <si>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</si>
  <si>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</si>
  <si>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</si>
  <si>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</si>
  <si>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</si>
  <si>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</si>
  <si>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</si>
  <si>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</si>
  <si>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</si>
  <si>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</si>
  <si>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</si>
  <si>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</si>
  <si>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</si>
  <si>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</si>
  <si>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</si>
  <si>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</si>
  <si>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</si>
  <si>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</si>
  <si>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</si>
  <si>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</si>
  <si>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</si>
  <si>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</si>
  <si>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</si>
  <si>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</si>
  <si>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</si>
  <si>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</si>
  <si>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</si>
  <si>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</si>
  <si>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</si>
  <si>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</si>
  <si>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</si>
  <si>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</si>
  <si>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</si>
  <si>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</si>
  <si>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</si>
  <si>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</si>
  <si>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</si>
  <si>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</si>
  <si>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</si>
  <si>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</si>
  <si>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</si>
  <si>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</si>
  <si>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</si>
  <si>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</si>
  <si>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</si>
  <si>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</si>
  <si>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</si>
  <si>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</si>
  <si>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</si>
  <si>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</si>
  <si>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</si>
  <si>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</si>
  <si>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</si>
  <si>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</si>
  <si>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</si>
  <si>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</si>
  <si>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</si>
  <si>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</si>
  <si>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</si>
  <si>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</si>
  <si>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</si>
  <si>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</si>
  <si>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</si>
  <si>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</si>
  <si>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</si>
  <si>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</si>
  <si>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</si>
  <si>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</si>
  <si>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</si>
  <si>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</si>
  <si>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</si>
  <si>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</si>
  <si>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</si>
  <si>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</si>
  <si>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</si>
  <si>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</si>
  <si>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</si>
  <si>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</si>
  <si>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</si>
  <si>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</si>
  <si>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</si>
  <si>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</si>
  <si>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</si>
  <si>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</si>
  <si>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</si>
  <si>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</si>
  <si>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</si>
  <si>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</si>
  <si>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</si>
  <si>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</si>
  <si>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</si>
  <si>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</si>
  <si>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</si>
  <si>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</si>
  <si>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</si>
  <si>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</si>
  <si>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</si>
  <si>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</si>
  <si>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</si>
  <si>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</si>
  <si>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</si>
  <si>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</si>
  <si>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</si>
  <si>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</si>
  <si>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</si>
  <si>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</si>
  <si>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</si>
  <si>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</si>
  <si>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</si>
  <si>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</si>
  <si>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</si>
  <si>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</si>
  <si>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</si>
  <si>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</si>
  <si>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</si>
  <si>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</si>
  <si>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</si>
  <si>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</si>
  <si>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</si>
  <si>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</si>
  <si>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</si>
  <si>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</si>
  <si>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</si>
  <si>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</si>
  <si>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</si>
  <si>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</si>
  <si>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</si>
  <si>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</si>
  <si>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</si>
  <si>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</si>
  <si>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</si>
  <si>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</si>
  <si>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</si>
  <si>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</si>
  <si>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</si>
  <si>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</si>
  <si>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</si>
  <si>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</si>
  <si>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</si>
  <si>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</si>
  <si>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</si>
  <si>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</si>
  <si>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</si>
  <si>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</si>
  <si>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</si>
  <si>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</si>
  <si>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</si>
  <si>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</si>
  <si>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</si>
  <si>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</si>
  <si>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</si>
  <si>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</si>
  <si>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</si>
  <si>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</si>
  <si>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</si>
  <si>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</si>
  <si>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</si>
  <si>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</si>
  <si>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</si>
  <si>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</si>
  <si>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</si>
  <si>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</si>
  <si>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</si>
  <si>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</si>
  <si>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</si>
  <si>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</si>
  <si>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</si>
  <si>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</si>
  <si>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</si>
  <si>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</si>
  <si>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</si>
  <si>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</si>
  <si>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</si>
  <si>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</si>
  <si>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</si>
  <si>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</si>
  <si>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</si>
  <si>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</si>
  <si>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</si>
  <si>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</si>
  <si>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</si>
  <si>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</si>
  <si>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</si>
  <si>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</si>
  <si>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</si>
  <si>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</si>
  <si>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</si>
  <si>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</si>
  <si>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</si>
  <si>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</si>
  <si>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</si>
  <si>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</si>
  <si>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</si>
  <si>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</si>
  <si>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</si>
  <si>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</si>
  <si>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</si>
  <si>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</si>
  <si>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</si>
  <si>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</si>
  <si>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</si>
  <si>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</si>
  <si>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</si>
  <si>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</si>
  <si>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</si>
  <si>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</si>
  <si>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</si>
  <si>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</si>
  <si>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</si>
  <si>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</si>
  <si>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</si>
  <si>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</si>
  <si>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</si>
  <si>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</si>
  <si>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</si>
  <si>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</si>
  <si>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</si>
  <si>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</si>
  <si>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</si>
  <si>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</si>
  <si>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</si>
  <si>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</si>
  <si>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</si>
  <si>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</si>
  <si>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</si>
  <si>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</si>
  <si>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</si>
  <si>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</si>
  <si>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</si>
  <si>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</si>
  <si>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</si>
  <si>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</si>
  <si>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</si>
  <si>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</si>
  <si>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</si>
  <si>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</si>
  <si>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</si>
  <si>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</si>
  <si>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</si>
  <si>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</si>
  <si>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</si>
  <si>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</si>
  <si>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</si>
  <si>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</si>
  <si>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</si>
  <si>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</si>
  <si>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</si>
  <si>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</si>
  <si>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</si>
  <si>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</si>
  <si>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</si>
  <si>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</si>
  <si>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</si>
  <si>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</si>
  <si>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</si>
  <si>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</si>
  <si>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</si>
  <si>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</si>
  <si>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</si>
  <si>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</si>
  <si>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</si>
  <si>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</si>
  <si>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</si>
  <si>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</si>
  <si>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</si>
  <si>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</si>
  <si>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</si>
  <si>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</si>
  <si>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</si>
  <si>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</si>
  <si>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</si>
  <si>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</si>
  <si>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</si>
  <si>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</si>
  <si>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</si>
  <si>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</si>
  <si>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</si>
  <si>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</si>
  <si>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</si>
  <si>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</si>
  <si>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</si>
  <si>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</si>
  <si>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</si>
  <si>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</si>
  <si>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</si>
  <si>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</si>
  <si>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</si>
  <si>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</si>
  <si>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</si>
  <si>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</si>
  <si>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</si>
  <si>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</si>
  <si>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</si>
  <si>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</si>
  <si>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</si>
  <si>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</si>
  <si>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</si>
  <si>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</si>
  <si>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</si>
  <si>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</si>
  <si>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</si>
  <si>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</si>
  <si>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</si>
  <si>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</si>
  <si>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</si>
  <si>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</si>
  <si>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</si>
  <si>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</si>
  <si>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</si>
  <si>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</si>
  <si>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</si>
  <si>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</si>
  <si>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</si>
  <si>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</si>
  <si>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</si>
  <si>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</si>
  <si>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</si>
  <si>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</si>
  <si>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</si>
  <si>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</si>
  <si>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</si>
  <si>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</si>
  <si>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</si>
  <si>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</si>
  <si>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</si>
  <si>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</si>
  <si>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</si>
  <si>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</si>
  <si>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</si>
  <si>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</si>
  <si>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</si>
  <si>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</si>
  <si>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</si>
  <si>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</si>
  <si>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</si>
  <si>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</si>
  <si>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</si>
  <si>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</si>
  <si>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</si>
  <si>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</si>
  <si>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</si>
  <si>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</si>
  <si>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</si>
  <si>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</si>
  <si>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</si>
  <si>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</si>
  <si>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</si>
  <si>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</si>
  <si>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</si>
  <si>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</si>
  <si>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</si>
  <si>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</si>
  <si>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</si>
  <si>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</si>
  <si>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</si>
  <si>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</si>
  <si>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</si>
  <si>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</si>
  <si>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</si>
  <si>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</si>
  <si>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</si>
  <si>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</si>
  <si>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</si>
  <si>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</si>
  <si>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</si>
  <si>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</si>
  <si>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</si>
  <si>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</si>
  <si>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</si>
  <si>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</si>
  <si>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</si>
  <si>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</si>
  <si>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</si>
  <si>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</si>
  <si>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</si>
  <si>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</si>
  <si>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</si>
  <si>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</si>
  <si>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</si>
  <si>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</si>
  <si>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</si>
  <si>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</si>
  <si>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</si>
  <si>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</si>
  <si>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</si>
  <si>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</si>
  <si>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</si>
  <si>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</si>
  <si>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</si>
  <si>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</si>
  <si>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</si>
  <si>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</si>
  <si>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</si>
  <si>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</si>
  <si>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</si>
  <si>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</si>
  <si>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</si>
  <si>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</si>
  <si>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</si>
  <si>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</si>
  <si>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</si>
  <si>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</si>
  <si>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</si>
  <si>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</si>
  <si>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</si>
  <si>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</si>
  <si>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</si>
  <si>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</si>
  <si>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</si>
  <si>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</si>
  <si>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</si>
  <si>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</si>
  <si>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</si>
  <si>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</si>
  <si>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</si>
  <si>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</si>
  <si>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</si>
  <si>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</si>
  <si>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</si>
  <si>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</si>
  <si>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</si>
  <si>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</si>
  <si>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</si>
  <si>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</si>
  <si>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</si>
  <si>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</si>
  <si>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</si>
  <si>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</si>
  <si>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</si>
  <si>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</si>
  <si>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</si>
  <si>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</si>
  <si>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</si>
  <si>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</si>
  <si>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</si>
  <si>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</si>
  <si>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</si>
  <si>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</si>
  <si>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</si>
  <si>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</si>
  <si>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</si>
  <si>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</si>
  <si>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</si>
  <si>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</si>
  <si>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</si>
  <si>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</si>
  <si>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</si>
  <si>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</si>
  <si>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</si>
  <si>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</si>
  <si>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</si>
  <si>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</si>
  <si>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</si>
  <si>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</si>
  <si>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</si>
  <si>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</si>
  <si>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</si>
  <si>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</si>
  <si>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</si>
  <si>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</si>
  <si>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</si>
  <si>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</si>
  <si>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</si>
  <si>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</si>
  <si>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</si>
  <si>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</si>
  <si>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</si>
  <si>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</si>
  <si>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</si>
  <si>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</si>
  <si>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</si>
  <si>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</si>
  <si>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</si>
  <si>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</si>
  <si>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</si>
  <si>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</si>
  <si>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</si>
  <si>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</si>
  <si>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</si>
  <si>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</si>
  <si>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</si>
  <si>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</si>
  <si>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</si>
  <si>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</si>
  <si>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</si>
  <si>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</si>
  <si>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</si>
  <si>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</si>
  <si>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</si>
  <si>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</si>
  <si>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</si>
  <si>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</si>
  <si>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</si>
  <si>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</si>
  <si>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</si>
  <si>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</si>
  <si>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</si>
  <si>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</si>
  <si>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</si>
  <si>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</si>
  <si>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</si>
  <si>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</si>
  <si>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</si>
  <si>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</si>
  <si>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</si>
  <si>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</si>
  <si>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</si>
  <si>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</si>
  <si>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</si>
  <si>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</si>
  <si>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</si>
  <si>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</si>
  <si>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</si>
  <si>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</si>
  <si>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</si>
  <si>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</si>
  <si>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</si>
  <si>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</si>
  <si>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</si>
  <si>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</si>
  <si>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</si>
  <si>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</si>
  <si>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</si>
  <si>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</si>
  <si>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</si>
  <si>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</si>
  <si>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</si>
  <si>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</si>
  <si>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</si>
  <si>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</si>
  <si>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</si>
  <si>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</si>
  <si>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</si>
  <si>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</si>
  <si>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</si>
  <si>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</si>
  <si>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</si>
  <si>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</si>
  <si>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</si>
  <si>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</si>
  <si>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</si>
  <si>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</si>
  <si>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</si>
  <si>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</si>
  <si>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</si>
  <si>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</si>
  <si>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</si>
  <si>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</si>
  <si>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</si>
  <si>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</si>
  <si>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</si>
  <si>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</si>
  <si>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</si>
  <si>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</si>
  <si>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</si>
  <si>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</si>
  <si>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</si>
  <si>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</si>
  <si>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</si>
  <si>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</si>
  <si>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</si>
  <si>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</si>
  <si>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</si>
  <si>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</si>
  <si>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</si>
  <si>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</si>
  <si>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</si>
  <si>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</si>
  <si>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</si>
  <si>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</si>
  <si>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</si>
  <si>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</si>
  <si>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</si>
  <si>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</si>
  <si>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</si>
  <si>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</si>
  <si>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</si>
  <si>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</si>
  <si>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</si>
  <si>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</si>
  <si>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</si>
  <si>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</si>
  <si>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</si>
  <si>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</si>
  <si>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</si>
  <si>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</si>
  <si>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</si>
  <si>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</si>
  <si>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</si>
  <si>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</si>
  <si>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</si>
  <si>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</si>
  <si>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</si>
  <si>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</si>
  <si>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</si>
  <si>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</si>
  <si>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</si>
  <si>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</si>
  <si>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</si>
  <si>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</si>
  <si>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</si>
  <si>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</si>
  <si>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</si>
  <si>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</si>
  <si>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</si>
  <si>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</si>
  <si>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</si>
  <si>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</si>
  <si>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</si>
  <si>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</si>
  <si>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</si>
  <si>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</si>
  <si>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</si>
  <si>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</si>
  <si>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</si>
  <si>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</si>
  <si>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</si>
  <si>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</si>
  <si>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</si>
  <si>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</si>
  <si>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</si>
  <si>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</si>
  <si>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</si>
  <si>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</si>
  <si>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</si>
  <si>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</si>
  <si>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</si>
  <si>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</si>
  <si>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</si>
  <si>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</si>
  <si>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</si>
  <si>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</si>
  <si>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</si>
  <si>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</si>
  <si>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</si>
  <si>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</si>
  <si>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</si>
  <si>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</si>
  <si>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</si>
  <si>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</si>
  <si>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</si>
  <si>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</si>
  <si>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</si>
  <si>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</si>
  <si>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</si>
  <si>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</si>
  <si>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</si>
  <si>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</si>
  <si>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</si>
  <si>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</si>
  <si>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</si>
  <si>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</si>
  <si>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</si>
  <si>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</si>
  <si>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</si>
  <si>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</si>
  <si>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</si>
  <si>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</si>
  <si>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</si>
  <si>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</si>
  <si>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</si>
  <si>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</si>
  <si>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</si>
  <si>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</si>
  <si>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</si>
  <si>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</si>
  <si>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</si>
  <si>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</si>
  <si>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</si>
  <si>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</si>
  <si>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</si>
  <si>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</si>
  <si>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</si>
  <si>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</si>
  <si>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</si>
  <si>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</si>
  <si>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</si>
  <si>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</si>
  <si>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</si>
  <si>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</si>
  <si>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</si>
  <si>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</si>
  <si>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</si>
  <si>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</si>
  <si>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</si>
  <si>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</si>
  <si>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</si>
  <si>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</si>
  <si>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</si>
  <si>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</si>
  <si>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</si>
  <si>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</si>
  <si>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</si>
  <si>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</si>
  <si>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</si>
  <si>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</si>
  <si>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</si>
  <si>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</si>
  <si>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</si>
  <si>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</si>
  <si>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</si>
  <si>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</si>
  <si>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</si>
  <si>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</si>
  <si>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</si>
  <si>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</si>
  <si>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</si>
  <si>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</si>
  <si>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</si>
  <si>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</si>
  <si>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</si>
  <si>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</si>
  <si>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</si>
  <si>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</si>
  <si>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</si>
  <si>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</si>
  <si>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</si>
  <si>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</si>
  <si>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</si>
  <si>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</si>
  <si>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</si>
  <si>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</si>
  <si>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</si>
  <si>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</si>
  <si>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</si>
  <si>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</si>
  <si>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</si>
  <si>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</si>
  <si>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</si>
  <si>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</si>
  <si>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</si>
  <si>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</si>
  <si>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</si>
  <si>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</si>
  <si>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</si>
  <si>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</si>
  <si>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</si>
  <si>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</si>
  <si>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</si>
  <si>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</si>
  <si>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</si>
  <si>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</si>
  <si>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</si>
  <si>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</si>
  <si>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</si>
  <si>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</si>
  <si>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</si>
  <si>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</si>
  <si>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</si>
  <si>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</si>
  <si>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</si>
  <si>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</si>
  <si>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</si>
  <si>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</si>
  <si>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</si>
  <si>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</si>
  <si>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</si>
  <si>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</si>
  <si>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</si>
  <si>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</si>
  <si>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</si>
  <si>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</si>
  <si>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</si>
  <si>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</si>
  <si>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</si>
  <si>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</si>
  <si>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</si>
  <si>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</si>
  <si>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</si>
  <si>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</si>
  <si>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</si>
  <si>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</si>
  <si>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</si>
  <si>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</si>
  <si>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</si>
  <si>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</si>
  <si>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</si>
  <si>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</si>
  <si>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</si>
  <si>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</si>
  <si>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</si>
  <si>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</si>
  <si>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</si>
  <si>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</si>
  <si>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</si>
  <si>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</si>
  <si>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</si>
  <si>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</si>
  <si>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</si>
  <si>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</si>
  <si>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</si>
  <si>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</si>
  <si>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</si>
  <si>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</si>
  <si>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</si>
  <si>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</si>
  <si>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</si>
  <si>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</si>
  <si>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</si>
  <si>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</si>
  <si>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</si>
  <si>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</si>
  <si>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</si>
  <si>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</si>
  <si>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</si>
  <si>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</si>
  <si>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</si>
  <si>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</si>
  <si>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</si>
  <si>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</si>
  <si>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</si>
  <si>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</si>
  <si>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</si>
  <si>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</si>
  <si>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</si>
  <si>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</si>
  <si>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</si>
  <si>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</si>
  <si>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</si>
  <si>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</si>
  <si>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</si>
  <si>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</si>
  <si>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</si>
  <si>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</si>
  <si>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</si>
  <si>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</si>
  <si>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</si>
  <si>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</si>
  <si>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</si>
  <si>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</si>
  <si>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</si>
  <si>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</si>
  <si>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</si>
  <si>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</si>
  <si>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</si>
  <si>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</si>
  <si>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</si>
  <si>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</si>
  <si>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</si>
  <si>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</si>
  <si>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</si>
  <si>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</si>
  <si>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</si>
  <si>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</si>
  <si>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</si>
  <si>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</si>
  <si>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</si>
  <si>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</si>
  <si>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</si>
  <si>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</si>
  <si>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</si>
  <si>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</si>
  <si>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</si>
  <si>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</si>
  <si>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</si>
  <si>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</si>
  <si>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</si>
  <si>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</si>
  <si>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</si>
  <si>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</si>
  <si>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</si>
  <si>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</si>
  <si>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</si>
  <si>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</si>
  <si>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</si>
  <si>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</si>
  <si>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</si>
  <si>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</si>
  <si>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</si>
  <si>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</si>
  <si>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</si>
  <si>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</si>
  <si>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</si>
  <si>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</si>
  <si>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</si>
  <si>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</si>
  <si>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</si>
  <si>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</si>
  <si>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</si>
  <si>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</si>
  <si>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</si>
  <si>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</si>
  <si>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</si>
  <si>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</si>
  <si>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</si>
  <si>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</si>
  <si>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</si>
  <si>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</si>
  <si>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</si>
  <si>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</si>
  <si>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</si>
  <si>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</si>
  <si>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</si>
  <si>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</si>
  <si>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</si>
  <si>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</si>
  <si>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</si>
  <si>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</si>
  <si>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</si>
  <si>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</si>
  <si>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</si>
  <si>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</si>
  <si>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</si>
  <si>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</si>
  <si>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</si>
  <si>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</si>
  <si>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</si>
  <si>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</si>
  <si>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</si>
  <si>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</si>
  <si>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</si>
  <si>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</si>
  <si>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</si>
  <si>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</si>
  <si>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</si>
  <si>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</si>
  <si>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</si>
  <si>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</si>
  <si>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</si>
  <si>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</si>
  <si>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</si>
  <si>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</si>
  <si>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</si>
  <si>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</si>
  <si>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</si>
  <si>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</si>
  <si>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</si>
  <si>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</si>
  <si>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</si>
  <si>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</si>
  <si>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</si>
  <si>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</si>
  <si>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</si>
  <si>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</si>
  <si>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</si>
  <si>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</si>
  <si>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</si>
  <si>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</si>
  <si>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</si>
  <si>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</si>
  <si>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</si>
  <si>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</si>
  <si>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</si>
  <si>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</si>
  <si>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</si>
  <si>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</si>
  <si>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</si>
  <si>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</si>
  <si>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</si>
  <si>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</si>
  <si>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</si>
  <si>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</si>
  <si>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</si>
  <si>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</si>
  <si>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</si>
  <si>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</si>
  <si>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</si>
  <si>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</si>
  <si>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</si>
  <si>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</si>
  <si>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</si>
  <si>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</si>
  <si>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</si>
  <si>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</si>
  <si>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</si>
  <si>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</si>
  <si>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</si>
  <si>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</si>
  <si>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</si>
  <si>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</si>
  <si>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</si>
  <si>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</si>
  <si>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</si>
  <si>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</si>
  <si>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</si>
  <si>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</si>
  <si>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</si>
  <si>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</si>
  <si>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</si>
  <si>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</si>
  <si>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</si>
  <si>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</si>
  <si>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</si>
  <si>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</si>
  <si>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</si>
  <si>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</si>
  <si>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</si>
  <si>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</si>
  <si>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</si>
  <si>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</si>
  <si>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</si>
  <si>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</si>
  <si>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</si>
  <si>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</si>
  <si>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</si>
  <si>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</si>
  <si>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</si>
  <si>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</si>
  <si>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</si>
  <si>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</si>
  <si>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</si>
  <si>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</si>
  <si>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</si>
  <si>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</si>
  <si>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</si>
  <si>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</si>
  <si>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</si>
  <si>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</si>
  <si>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</si>
  <si>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</si>
  <si>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</si>
  <si>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</si>
  <si>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</si>
  <si>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</si>
  <si>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</si>
  <si>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</si>
  <si>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</si>
  <si>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</si>
  <si>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</si>
  <si>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</si>
  <si>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</si>
  <si>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</si>
  <si>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</si>
  <si>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</si>
  <si>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</si>
  <si>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</si>
  <si>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</si>
  <si>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</si>
  <si>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</si>
  <si>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</si>
  <si>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</si>
  <si>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</si>
  <si>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</si>
  <si>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</si>
  <si>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</si>
  <si>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</si>
  <si>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</si>
  <si>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</si>
  <si>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</si>
  <si>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</si>
  <si>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</si>
  <si>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</si>
  <si>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</si>
  <si>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</si>
  <si>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</si>
  <si>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</si>
  <si>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</si>
  <si>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</si>
  <si>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</si>
  <si>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</si>
  <si>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</si>
  <si>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</si>
  <si>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</si>
  <si>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</si>
  <si>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</si>
  <si>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</si>
  <si>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</si>
  <si>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</si>
  <si>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</si>
  <si>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</si>
  <si>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</si>
  <si>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</si>
  <si>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</si>
  <si>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</si>
  <si>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</si>
  <si>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</si>
  <si>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</si>
  <si>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</si>
  <si>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</si>
  <si>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</si>
  <si>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</si>
  <si>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</si>
  <si>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</si>
  <si>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</si>
  <si>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</si>
  <si>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</si>
  <si>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</si>
  <si>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</si>
  <si>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</si>
  <si>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</si>
  <si>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</si>
  <si>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</si>
  <si>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</si>
  <si>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</si>
  <si>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</si>
  <si>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</si>
  <si>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</si>
  <si>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</si>
  <si>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</si>
  <si>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</si>
  <si>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</si>
  <si>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</si>
  <si>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</si>
  <si>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</si>
  <si>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</si>
  <si>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</si>
  <si>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</si>
  <si>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</si>
  <si>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</si>
  <si>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</si>
  <si>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</si>
  <si>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</si>
  <si>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</si>
  <si>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</si>
  <si>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</si>
  <si>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</si>
  <si>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</si>
  <si>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</si>
  <si>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</si>
  <si>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</si>
  <si>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</si>
  <si>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</si>
  <si>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</si>
  <si>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</si>
  <si>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</si>
  <si>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</si>
  <si>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</si>
  <si>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</si>
  <si>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</si>
  <si>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</si>
  <si>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</si>
  <si>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</si>
  <si>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</si>
  <si>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</si>
  <si>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</si>
  <si>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</si>
  <si>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</si>
  <si>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</si>
  <si>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</si>
  <si>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</si>
  <si>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</si>
  <si>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</si>
  <si>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</si>
  <si>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</si>
  <si>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</si>
  <si>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</si>
  <si>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</si>
  <si>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</si>
  <si>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</si>
  <si>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</si>
  <si>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</si>
  <si>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</si>
  <si>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</si>
  <si>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</si>
  <si>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</si>
  <si>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</si>
  <si>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</si>
  <si>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</si>
  <si>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</si>
  <si>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</si>
  <si>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</si>
  <si>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</si>
  <si>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</si>
  <si>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</si>
  <si>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</si>
  <si>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</si>
  <si>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</si>
  <si>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</si>
  <si>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</si>
  <si>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</si>
  <si>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</si>
  <si>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</si>
  <si>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</si>
  <si>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</si>
  <si>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</si>
  <si>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</si>
  <si>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</si>
  <si>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</si>
  <si>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</si>
  <si>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</si>
  <si>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</si>
  <si>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</si>
  <si>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</si>
  <si>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</si>
  <si>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</si>
  <si>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</si>
  <si>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</si>
  <si>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</si>
  <si>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</si>
  <si>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</si>
  <si>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</si>
  <si>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</si>
  <si>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</si>
  <si>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</si>
  <si>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</si>
  <si>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</si>
  <si>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</si>
  <si>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</si>
  <si>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</si>
  <si>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</si>
  <si>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</si>
  <si>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</si>
  <si>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</si>
  <si>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</si>
  <si>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</si>
  <si>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</si>
  <si>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</si>
  <si>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</si>
  <si>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</si>
  <si>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</si>
  <si>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</si>
  <si>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</si>
  <si>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</si>
  <si>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</si>
  <si>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</si>
  <si>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</si>
  <si>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</si>
  <si>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</si>
  <si>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</si>
  <si>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</si>
  <si>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</si>
  <si>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</si>
  <si>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</si>
  <si>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</si>
  <si>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</si>
  <si>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</si>
  <si>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</si>
  <si>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</si>
  <si>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</si>
  <si>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</si>
  <si>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</si>
  <si>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</si>
  <si>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</si>
  <si>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</si>
  <si>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</si>
  <si>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</si>
  <si>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</si>
  <si>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</si>
  <si>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</si>
  <si>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</si>
  <si>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</si>
  <si>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</si>
  <si>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</si>
  <si>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</si>
  <si>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</si>
  <si>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</si>
  <si>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</si>
  <si>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</si>
  <si>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</si>
  <si>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</si>
  <si>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</si>
  <si>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</si>
  <si>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</si>
  <si>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</si>
  <si>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</si>
  <si>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</si>
  <si>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</si>
  <si>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</si>
  <si>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</si>
  <si>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</si>
  <si>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</si>
  <si>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</si>
  <si>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</si>
  <si>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</si>
  <si>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</si>
  <si>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</si>
  <si>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</si>
  <si>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</si>
  <si>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</si>
  <si>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</si>
  <si>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</si>
  <si>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</si>
  <si>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</si>
  <si>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</si>
  <si>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</si>
  <si>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</si>
  <si>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</si>
  <si>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</si>
  <si>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</si>
  <si>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</si>
  <si>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</si>
  <si>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</si>
  <si>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</si>
  <si>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</si>
  <si>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</si>
  <si>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</si>
  <si>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</si>
  <si>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</si>
  <si>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</si>
  <si>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</si>
  <si>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</si>
  <si>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</si>
  <si>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</si>
  <si>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</si>
  <si>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</si>
  <si>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</si>
  <si>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</si>
  <si>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</si>
  <si>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</si>
  <si>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</si>
  <si>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</si>
  <si>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</si>
  <si>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</si>
  <si>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</si>
  <si>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</si>
  <si>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</si>
  <si>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</si>
  <si>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</si>
  <si>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</si>
  <si>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</si>
  <si>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</si>
  <si>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</si>
  <si>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</si>
  <si>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</si>
  <si>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</si>
  <si>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</si>
  <si>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</si>
  <si>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</si>
  <si>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</si>
  <si>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</si>
  <si>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</si>
  <si>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</si>
  <si>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</si>
  <si>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</si>
  <si>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</si>
  <si>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</si>
  <si>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</si>
  <si>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</si>
  <si>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</si>
  <si>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</si>
  <si>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</si>
  <si>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</si>
  <si>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</si>
  <si>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</si>
  <si>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</si>
  <si>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</si>
  <si>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</si>
  <si>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</si>
  <si>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</si>
  <si>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</si>
  <si>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</si>
  <si>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</si>
  <si>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</si>
  <si>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</si>
  <si>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</si>
  <si>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</si>
  <si>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</si>
  <si>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</si>
  <si>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</si>
  <si>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</si>
  <si>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</si>
  <si>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</si>
  <si>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</si>
  <si>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</si>
  <si>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</si>
  <si>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</si>
  <si>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</si>
  <si>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</si>
  <si>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</si>
  <si>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</si>
  <si>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</si>
  <si>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</si>
  <si>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</si>
  <si>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</si>
  <si>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</si>
  <si>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</si>
  <si>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</si>
  <si>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</si>
  <si>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</si>
  <si>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</si>
  <si>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</si>
  <si>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</si>
  <si>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</si>
  <si>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</si>
  <si>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</si>
  <si>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</si>
  <si>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</si>
  <si>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</si>
  <si>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</si>
  <si>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</si>
  <si>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</si>
  <si>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</si>
  <si>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</si>
  <si>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</si>
  <si>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</si>
  <si>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</si>
  <si>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</si>
  <si>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</si>
  <si>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</si>
  <si>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</si>
  <si>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</si>
  <si>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</si>
  <si>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</si>
  <si>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</si>
  <si>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</si>
  <si>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</si>
  <si>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</si>
  <si>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</si>
  <si>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</si>
  <si>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</si>
  <si>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</si>
  <si>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</si>
  <si>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</si>
  <si>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</si>
  <si>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</si>
  <si>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</si>
  <si>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</si>
  <si>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</si>
  <si>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</si>
  <si>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</si>
  <si>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</si>
  <si>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</si>
  <si>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</si>
  <si>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</si>
  <si>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</si>
  <si>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</si>
  <si>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</si>
  <si>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</si>
  <si>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</si>
  <si>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</si>
  <si>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</si>
  <si>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</si>
  <si>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</si>
  <si>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</si>
  <si>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</si>
  <si>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</si>
  <si>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</si>
  <si>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</si>
  <si>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</si>
  <si>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</si>
  <si>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</si>
  <si>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</si>
  <si>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</si>
  <si>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</si>
  <si>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</si>
  <si>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</si>
  <si>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</si>
  <si>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</si>
  <si>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</si>
  <si>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</si>
  <si>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</si>
  <si>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</si>
  <si>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</si>
  <si>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</si>
  <si>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</si>
  <si>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</si>
  <si>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</si>
  <si>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</si>
  <si>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</si>
  <si>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</si>
  <si>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</si>
  <si>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</si>
  <si>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</si>
  <si>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</si>
  <si>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</si>
  <si>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</si>
  <si>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</si>
  <si>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</si>
  <si>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</si>
  <si>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</si>
  <si>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</si>
  <si>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</si>
  <si>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</si>
  <si>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</si>
  <si>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</si>
  <si>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</si>
  <si>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</si>
  <si>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</si>
  <si>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</si>
  <si>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</si>
  <si>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</si>
  <si>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</si>
  <si>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</si>
  <si>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</si>
  <si>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</si>
  <si>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</si>
  <si>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</si>
  <si>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</si>
  <si>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</si>
  <si>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</si>
  <si>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</si>
  <si>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</si>
  <si>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</si>
  <si>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</si>
  <si>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</si>
  <si>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</si>
  <si>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</si>
  <si>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</si>
  <si>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</si>
  <si>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</si>
  <si>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</si>
  <si>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</si>
  <si>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</si>
  <si>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</si>
  <si>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</si>
  <si>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</si>
  <si>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</si>
  <si>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</si>
  <si>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</si>
  <si>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</si>
  <si>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</si>
  <si>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</si>
  <si>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</si>
  <si>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</si>
  <si>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</si>
  <si>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</si>
  <si>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</si>
  <si>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</si>
  <si>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</si>
  <si>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</si>
  <si>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</si>
  <si>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</si>
  <si>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</si>
  <si>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</si>
  <si>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</si>
  <si>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</si>
  <si>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</si>
  <si>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</si>
  <si>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</si>
  <si>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</si>
  <si>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</si>
  <si>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</si>
  <si>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</si>
  <si>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</si>
  <si>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</si>
  <si>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</si>
  <si>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</si>
  <si>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</si>
  <si>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</si>
  <si>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</si>
  <si>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</si>
  <si>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</si>
  <si>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</si>
  <si>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</si>
  <si>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</si>
  <si>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</si>
  <si>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</si>
  <si>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</si>
  <si>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</si>
  <si>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</si>
  <si>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</si>
  <si>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</si>
  <si>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</si>
  <si>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</si>
  <si>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</si>
  <si>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</si>
  <si>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</si>
  <si>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</si>
  <si>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</si>
  <si>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</si>
  <si>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</si>
  <si>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</si>
  <si>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</si>
  <si>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</si>
  <si>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</si>
  <si>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</si>
  <si>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</si>
  <si>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</si>
  <si>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</si>
  <si>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</si>
  <si>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</si>
  <si>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</si>
  <si>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</si>
  <si>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</si>
  <si>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</si>
  <si>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</si>
  <si>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</si>
  <si>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</si>
  <si>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</si>
  <si>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</si>
  <si>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</si>
  <si>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</si>
  <si>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</si>
  <si>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</si>
  <si>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</si>
  <si>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</si>
  <si>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</si>
  <si>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</si>
  <si>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</si>
  <si>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</si>
  <si>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</si>
  <si>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</si>
  <si>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</si>
  <si>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</si>
  <si>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</si>
  <si>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</si>
  <si>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</si>
  <si>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</si>
  <si>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</si>
  <si>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</si>
  <si>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</si>
  <si>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</si>
  <si>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</si>
  <si>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</si>
  <si>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</si>
  <si>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</si>
  <si>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</si>
  <si>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</si>
  <si>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</si>
  <si>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</si>
  <si>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</si>
  <si>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</si>
  <si>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</si>
  <si>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</si>
  <si>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</si>
  <si>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</si>
  <si>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</si>
  <si>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</si>
  <si>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</si>
  <si>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</si>
  <si>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</si>
  <si>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</si>
  <si>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</si>
  <si>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</si>
  <si>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</si>
  <si>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</si>
  <si>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</si>
  <si>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</si>
  <si>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</si>
  <si>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</si>
  <si>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</si>
  <si>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</si>
  <si>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</si>
  <si>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</si>
  <si>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</si>
  <si>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</si>
  <si>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</si>
  <si>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</si>
  <si>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</si>
  <si>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</si>
  <si>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</si>
  <si>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</si>
  <si>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</si>
  <si>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</si>
  <si>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</si>
  <si>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</si>
  <si>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</si>
  <si>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</si>
  <si>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</si>
  <si>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</si>
  <si>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</si>
  <si>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</si>
  <si>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</si>
  <si>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</si>
  <si>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</si>
  <si>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</si>
  <si>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</si>
  <si>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</si>
  <si>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</si>
  <si>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</si>
  <si>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</si>
  <si>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</si>
  <si>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</si>
  <si>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</si>
  <si>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</si>
  <si>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</si>
  <si>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</si>
  <si>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</si>
  <si>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</si>
  <si>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</si>
  <si>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</si>
  <si>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</si>
  <si>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</si>
  <si>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</si>
  <si>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</si>
  <si>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</si>
  <si>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</si>
  <si>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</si>
  <si>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</si>
  <si>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</si>
  <si>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</si>
  <si>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</si>
  <si>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</si>
  <si>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</si>
  <si>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</si>
  <si>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</si>
  <si>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</si>
  <si>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</si>
  <si>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</si>
  <si>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</si>
  <si>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</si>
  <si>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</si>
  <si>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</si>
  <si>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</si>
  <si>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</si>
  <si>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</si>
  <si>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</si>
  <si>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</si>
  <si>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</si>
  <si>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</si>
  <si>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</si>
  <si>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</si>
  <si>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</si>
  <si>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</si>
  <si>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</si>
  <si>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</si>
  <si>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</si>
  <si>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</si>
  <si>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</si>
  <si>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</si>
  <si>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</si>
  <si>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</si>
  <si>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</si>
  <si>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</si>
  <si>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</si>
  <si>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</si>
  <si>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</si>
  <si>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</si>
  <si>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</si>
  <si>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</si>
  <si>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</si>
  <si>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</si>
  <si>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</si>
  <si>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</si>
  <si>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</si>
  <si>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</si>
  <si>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</si>
  <si>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</si>
  <si>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</si>
  <si>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</si>
  <si>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</si>
  <si>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</si>
  <si>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</si>
  <si>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</si>
  <si>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</si>
  <si>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</si>
  <si>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</si>
  <si>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</si>
  <si>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</si>
  <si>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</si>
  <si>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</si>
  <si>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</si>
  <si>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</si>
  <si>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</si>
  <si>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</si>
  <si>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</si>
  <si>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</si>
  <si>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</si>
  <si>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</si>
  <si>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</si>
  <si>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</si>
  <si>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</si>
  <si>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</si>
  <si>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</si>
  <si>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</si>
  <si>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</si>
  <si>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</si>
  <si>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</si>
  <si>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</si>
  <si>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</si>
  <si>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</si>
  <si>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</si>
  <si>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</si>
  <si>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</si>
  <si>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</si>
  <si>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</si>
  <si>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</si>
  <si>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</si>
  <si>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</si>
  <si>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</si>
  <si>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</si>
  <si>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</si>
  <si>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</si>
  <si>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</si>
  <si>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</si>
  <si>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</si>
  <si>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</si>
  <si>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</si>
  <si>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</si>
  <si>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</si>
  <si>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</si>
  <si>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</si>
  <si>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</si>
  <si>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</si>
  <si>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</si>
  <si>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</si>
  <si>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</si>
  <si>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</si>
  <si>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</si>
  <si>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</si>
  <si>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</si>
  <si>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</si>
  <si>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</si>
  <si>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</si>
  <si>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</si>
  <si>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</si>
  <si>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</si>
  <si>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</si>
  <si>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</si>
  <si>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</si>
  <si>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</si>
  <si>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</si>
  <si>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</si>
  <si>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</si>
  <si>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</si>
  <si>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</si>
  <si>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</si>
  <si>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</si>
  <si>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</si>
  <si>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</si>
  <si>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</si>
  <si>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</si>
  <si>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</si>
  <si>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</si>
  <si>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</si>
  <si>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</si>
  <si>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</si>
  <si>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</si>
  <si>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</si>
  <si>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</si>
  <si>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</si>
  <si>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</si>
  <si>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</si>
  <si>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</si>
  <si>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</si>
  <si>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</si>
  <si>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</si>
  <si>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</si>
  <si>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</si>
  <si>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</si>
  <si>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</si>
  <si>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</si>
  <si>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</si>
  <si>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</si>
  <si>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</si>
  <si>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</si>
  <si>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</si>
  <si>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</si>
  <si>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</si>
  <si>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</si>
  <si>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</si>
  <si>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</si>
  <si>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</si>
  <si>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</si>
  <si>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</si>
  <si>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</si>
  <si>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</si>
  <si>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</si>
  <si>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</si>
  <si>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</si>
  <si>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</si>
  <si>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</si>
  <si>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</si>
  <si>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</si>
  <si>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</si>
  <si>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</si>
  <si>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</si>
  <si>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</si>
  <si>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</si>
  <si>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</si>
  <si>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</si>
  <si>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</si>
  <si>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</si>
  <si>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</si>
  <si>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</si>
  <si>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</si>
  <si>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</si>
  <si>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</si>
  <si>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</si>
  <si>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</si>
  <si>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</si>
  <si>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</si>
  <si>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</si>
  <si>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</si>
  <si>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</si>
  <si>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</si>
  <si>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</si>
  <si>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</si>
  <si>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</si>
  <si>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</si>
  <si>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</si>
  <si>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</si>
  <si>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</si>
  <si>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</si>
  <si>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</si>
  <si>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</si>
  <si>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</si>
  <si>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</si>
  <si>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</si>
  <si>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</si>
  <si>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</si>
  <si>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</si>
  <si>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</si>
  <si>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</si>
  <si>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</si>
  <si>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</si>
  <si>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</si>
  <si>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</si>
  <si>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</si>
  <si>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</si>
  <si>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</si>
  <si>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</si>
  <si>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</si>
  <si>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</si>
  <si>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</si>
  <si>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</si>
  <si>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</si>
  <si>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</si>
  <si>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</si>
  <si>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</si>
  <si>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</si>
  <si>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</si>
  <si>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</si>
  <si>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</si>
  <si>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</si>
  <si>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</si>
  <si>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</si>
  <si>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</si>
  <si>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</si>
  <si>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</si>
  <si>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</si>
  <si>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</si>
  <si>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</si>
  <si>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</si>
  <si>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</si>
  <si>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</si>
  <si>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</si>
  <si>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</si>
  <si>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</si>
  <si>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</si>
  <si>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</si>
  <si>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</si>
  <si>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</si>
  <si>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</si>
  <si>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</si>
  <si>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</si>
  <si>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</si>
  <si>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</si>
  <si>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</si>
  <si>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</si>
  <si>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</si>
  <si>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</si>
  <si>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</si>
  <si>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</si>
  <si>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</si>
  <si>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</si>
  <si>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</si>
  <si>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</si>
  <si>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</si>
  <si>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</si>
  <si>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</si>
  <si>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</si>
  <si>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</si>
  <si>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</si>
  <si>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</si>
  <si>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</si>
  <si>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</si>
  <si>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</si>
  <si>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</si>
  <si>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</si>
  <si>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</si>
  <si>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</si>
  <si>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</si>
  <si>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</si>
  <si>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</si>
  <si>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</si>
  <si>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</si>
  <si>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</si>
  <si>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</si>
  <si>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</si>
  <si>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</si>
  <si>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</si>
  <si>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</si>
  <si>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</si>
  <si>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</si>
  <si>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</si>
  <si>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</si>
  <si>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</si>
  <si>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</si>
  <si>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</si>
  <si>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</si>
  <si>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</si>
  <si>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</si>
  <si>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</si>
  <si>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</si>
  <si>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</si>
  <si>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</si>
  <si>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</si>
  <si>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</si>
  <si>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</si>
  <si>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</si>
  <si>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</si>
  <si>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</si>
  <si>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</si>
  <si>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</si>
  <si>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</si>
  <si>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</si>
  <si>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</si>
  <si>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</si>
  <si>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</si>
  <si>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</si>
  <si>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</si>
  <si>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</si>
  <si>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</si>
  <si>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</si>
  <si>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</si>
  <si>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</si>
  <si>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</si>
  <si>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</si>
  <si>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</si>
  <si>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</si>
  <si>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</si>
  <si>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</si>
  <si>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</si>
  <si>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</si>
  <si>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</si>
  <si>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</si>
  <si>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</si>
  <si>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</si>
  <si>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</si>
  <si>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</si>
  <si>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</si>
  <si>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</si>
  <si>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</si>
  <si>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</si>
  <si>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</si>
  <si>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</si>
  <si>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</si>
  <si>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</si>
  <si>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</si>
  <si>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</si>
  <si>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</si>
  <si>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</si>
  <si>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</si>
  <si>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</si>
  <si>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</si>
  <si>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</si>
  <si>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</si>
  <si>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</si>
  <si>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</si>
  <si>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</si>
  <si>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</si>
  <si>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</si>
  <si>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</si>
  <si>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</si>
  <si>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</si>
  <si>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</si>
  <si>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</si>
  <si>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</si>
  <si>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</si>
  <si>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</si>
  <si>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</si>
  <si>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</si>
  <si>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</si>
  <si>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</si>
  <si>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</si>
  <si>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</si>
  <si>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</si>
  <si>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</si>
  <si>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</si>
  <si>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</si>
  <si>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</si>
  <si>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</si>
  <si>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</si>
  <si>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</si>
  <si>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</si>
  <si>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</si>
  <si>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</si>
  <si>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</si>
  <si>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</si>
  <si>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</si>
  <si>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</si>
  <si>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</si>
  <si>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</si>
  <si>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</si>
  <si>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</si>
  <si>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</si>
  <si>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</si>
  <si>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</si>
  <si>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</si>
  <si>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</si>
  <si>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</si>
  <si>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</si>
  <si>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</si>
  <si>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</si>
  <si>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</si>
  <si>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</si>
  <si>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</si>
  <si>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</si>
  <si>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</si>
  <si>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</si>
  <si>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</si>
  <si>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</si>
  <si>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</si>
  <si>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</si>
  <si>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</si>
  <si>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</si>
  <si>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</si>
  <si>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</si>
  <si>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</si>
  <si>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</si>
  <si>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</si>
  <si>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</si>
  <si>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</si>
  <si>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</si>
  <si>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</si>
  <si>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</si>
  <si>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</si>
  <si>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</si>
  <si>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</si>
  <si>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</si>
  <si>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</si>
  <si>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</si>
  <si>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</si>
  <si>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</si>
  <si>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</si>
  <si>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</si>
  <si>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</si>
  <si>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</si>
  <si>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</si>
  <si>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</si>
  <si>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</si>
  <si>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</si>
  <si>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</si>
  <si>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</si>
  <si>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</si>
  <si>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</si>
  <si>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</si>
  <si>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</si>
  <si>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</si>
  <si>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</si>
  <si>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</si>
  <si>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</si>
  <si>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</si>
  <si>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</si>
  <si>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</si>
  <si>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</si>
  <si>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</si>
  <si>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</si>
  <si>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</si>
  <si>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</si>
  <si>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</si>
  <si>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</si>
  <si>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</si>
  <si>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</si>
  <si>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</si>
  <si>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</si>
  <si>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</si>
  <si>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</si>
  <si>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</si>
  <si>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</si>
  <si>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</si>
  <si>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</si>
  <si>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</si>
  <si>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</si>
  <si>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</si>
  <si>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</si>
  <si>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</si>
  <si>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</si>
  <si>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</si>
  <si>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</si>
  <si>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</si>
  <si>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</si>
  <si>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</si>
  <si>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</si>
  <si>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</si>
  <si>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</si>
  <si>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</si>
  <si>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</si>
  <si>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</si>
  <si>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</si>
  <si>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</si>
  <si>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</si>
  <si>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</si>
  <si>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</si>
  <si>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</si>
  <si>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</si>
  <si>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</si>
  <si>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</si>
  <si>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</si>
  <si>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</si>
  <si>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</si>
  <si>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</si>
  <si>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</si>
  <si>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</si>
  <si>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</si>
  <si>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</si>
  <si>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</si>
  <si>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</si>
  <si>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</si>
  <si>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</si>
  <si>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</si>
  <si>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</si>
  <si>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</si>
  <si>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</si>
  <si>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</si>
  <si>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</si>
  <si>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</si>
  <si>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</si>
  <si>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</si>
  <si>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</si>
  <si>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</si>
  <si>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</si>
  <si>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</si>
  <si>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</si>
  <si>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</si>
  <si>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</si>
  <si>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</si>
  <si>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</si>
  <si>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</si>
  <si>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</si>
  <si>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</si>
  <si>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</si>
  <si>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</si>
  <si>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</si>
  <si>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</si>
  <si>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</si>
  <si>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</si>
  <si>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</si>
  <si>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</si>
  <si>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</si>
  <si>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</si>
  <si>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</si>
  <si>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</si>
  <si>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</si>
  <si>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</si>
  <si>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</si>
  <si>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</si>
  <si>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</si>
  <si>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</si>
  <si>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</si>
  <si>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</si>
  <si>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</si>
  <si>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</si>
  <si>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</si>
  <si>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</si>
  <si>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</si>
  <si>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</si>
  <si>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</si>
  <si>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</si>
  <si>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</si>
  <si>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</si>
  <si>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</si>
  <si>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</si>
  <si>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</si>
  <si>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</si>
  <si>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</si>
  <si>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</si>
  <si>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</si>
  <si>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</si>
  <si>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</si>
  <si>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</si>
  <si>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</si>
  <si>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</si>
  <si>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</si>
  <si>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</si>
  <si>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</si>
  <si>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</si>
  <si>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</si>
  <si>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</si>
  <si>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</si>
  <si>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</si>
  <si>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</si>
  <si>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</si>
  <si>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</si>
  <si>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</si>
  <si>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</si>
  <si>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</si>
  <si>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</si>
  <si>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</si>
  <si>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</si>
  <si>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</si>
  <si>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</si>
  <si>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</si>
  <si>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</si>
  <si>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</si>
  <si>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</si>
  <si>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</si>
  <si>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</si>
  <si>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</si>
  <si>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</si>
  <si>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</si>
  <si>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</si>
  <si>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</si>
  <si>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</si>
  <si>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</si>
  <si>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</si>
  <si>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</si>
  <si>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</si>
  <si>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</si>
  <si>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</si>
  <si>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</si>
  <si>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</si>
  <si>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</si>
  <si>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</si>
  <si>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</si>
  <si>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</si>
  <si>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</si>
  <si>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</si>
  <si>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</si>
  <si>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</si>
  <si>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</si>
  <si>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</si>
  <si>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</si>
  <si>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</si>
  <si>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</si>
  <si>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</si>
  <si>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</si>
  <si>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</si>
  <si>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</si>
  <si>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</si>
  <si>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</si>
  <si>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</si>
  <si>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</si>
  <si>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</si>
  <si>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</si>
  <si>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</si>
  <si>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</si>
  <si>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</si>
  <si>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</si>
  <si>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</si>
  <si>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</si>
  <si>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</si>
  <si>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</si>
  <si>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</si>
  <si>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</si>
  <si>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</si>
  <si>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</si>
  <si>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</si>
  <si>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</si>
  <si>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</si>
  <si>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</si>
  <si>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</si>
  <si>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</si>
  <si>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</si>
  <si>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</si>
  <si>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</si>
  <si>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</si>
  <si>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</si>
  <si>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</si>
  <si>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</si>
  <si>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</si>
  <si>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</si>
  <si>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</si>
  <si>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</si>
  <si>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</si>
  <si>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</si>
  <si>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</si>
  <si>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</si>
  <si>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</si>
  <si>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</si>
  <si>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</si>
  <si>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</si>
  <si>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</si>
  <si>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</si>
  <si>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</si>
  <si>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</si>
  <si>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</si>
  <si>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</si>
  <si>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</si>
  <si>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</si>
  <si>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</si>
  <si>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</si>
  <si>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</si>
  <si>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</si>
  <si>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</si>
  <si>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</si>
  <si>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</si>
  <si>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</si>
  <si>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</si>
  <si>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</si>
  <si>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</si>
  <si>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</si>
  <si>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</si>
  <si>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</si>
  <si>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</si>
  <si>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</si>
  <si>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</si>
  <si>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</si>
  <si>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</si>
  <si>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</si>
  <si>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</si>
  <si>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</si>
  <si>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</si>
  <si>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</si>
  <si>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</si>
  <si>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</si>
  <si>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</si>
  <si>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</si>
  <si>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</si>
  <si>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</si>
  <si>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</si>
  <si>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</si>
  <si>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</si>
  <si>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</si>
  <si>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</si>
  <si>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</si>
  <si>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</si>
  <si>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</si>
  <si>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</si>
  <si>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</si>
  <si>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</si>
  <si>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</si>
  <si>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</si>
  <si>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</si>
  <si>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</si>
  <si>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</si>
  <si>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</si>
  <si>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</si>
  <si>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</si>
  <si>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</si>
  <si>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</si>
  <si>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</si>
  <si>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</si>
  <si>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</si>
  <si>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</si>
  <si>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</si>
  <si>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</si>
  <si>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</si>
  <si>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</si>
  <si>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</si>
  <si>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</si>
  <si>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</si>
  <si>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</si>
  <si>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</si>
  <si>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</si>
  <si>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</si>
  <si>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</si>
  <si>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</si>
  <si>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</si>
  <si>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</si>
  <si>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</si>
  <si>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</si>
  <si>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</si>
  <si>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</si>
  <si>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</si>
  <si>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</si>
  <si>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</si>
  <si>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</si>
  <si>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</si>
  <si>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</si>
  <si>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</si>
  <si>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</si>
  <si>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</si>
  <si>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</si>
  <si>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</si>
  <si>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</si>
  <si>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</si>
  <si>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</si>
  <si>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</si>
  <si>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</si>
  <si>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</si>
  <si>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</si>
  <si>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</si>
  <si>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</si>
  <si>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</si>
  <si>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</si>
  <si>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</si>
  <si>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</si>
  <si>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</si>
  <si>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</si>
  <si>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</si>
  <si>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</si>
  <si>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</si>
  <si>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</si>
  <si>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</si>
  <si>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</si>
  <si>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</si>
  <si>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</si>
  <si>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</si>
  <si>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</si>
  <si>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</si>
  <si>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</si>
  <si>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</si>
  <si>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</si>
  <si>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</si>
  <si>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</si>
  <si>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</si>
  <si>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</si>
  <si>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</si>
  <si>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</si>
  <si>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</si>
  <si>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</si>
  <si>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</si>
  <si>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</si>
  <si>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</si>
  <si>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</si>
  <si>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</si>
  <si>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</si>
  <si>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</si>
  <si>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</si>
  <si>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</si>
  <si>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</si>
  <si>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</si>
  <si>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</si>
  <si>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</si>
  <si>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</si>
  <si>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</si>
  <si>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</si>
  <si>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</si>
  <si>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</si>
  <si>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</si>
  <si>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</si>
  <si>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</si>
  <si>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</si>
  <si>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</si>
  <si>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</si>
  <si>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</si>
  <si>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</si>
  <si>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</si>
  <si>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</si>
  <si>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</si>
  <si>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</si>
  <si>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</si>
  <si>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</si>
  <si>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</si>
  <si>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</si>
  <si>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</si>
  <si>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</si>
  <si>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</si>
  <si>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</si>
  <si>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</si>
  <si>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</si>
  <si>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</si>
  <si>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</si>
  <si>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</si>
  <si>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</si>
  <si>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</si>
  <si>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</si>
  <si>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</si>
  <si>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</si>
  <si>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</si>
  <si>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</si>
  <si>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</si>
  <si>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</si>
  <si>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</si>
  <si>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</si>
  <si>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</si>
  <si>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</si>
  <si>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</si>
  <si>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</si>
  <si>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</si>
  <si>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</si>
  <si>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</si>
  <si>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</si>
  <si>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</si>
  <si>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</si>
  <si>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</si>
  <si>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</si>
  <si>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</si>
  <si>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</si>
  <si>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</si>
  <si>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</si>
  <si>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</si>
  <si>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</si>
  <si>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</si>
  <si>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</si>
  <si>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</si>
  <si>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</si>
  <si>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</si>
  <si>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</si>
  <si>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</si>
  <si>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</si>
  <si>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</si>
  <si>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</si>
  <si>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</si>
  <si>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</si>
  <si>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</si>
  <si>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</si>
  <si>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</si>
  <si>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</si>
  <si>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</si>
  <si>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</si>
  <si>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</si>
  <si>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</si>
  <si>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</si>
  <si>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</si>
  <si>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</si>
  <si>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</si>
  <si>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</si>
  <si>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</si>
  <si>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</si>
  <si>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</si>
  <si>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</si>
  <si>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</si>
  <si>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</si>
  <si>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</si>
  <si>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</si>
  <si>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</si>
  <si>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</si>
  <si>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</si>
  <si>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</si>
  <si>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</si>
  <si>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</si>
  <si>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</si>
  <si>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</si>
  <si>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</si>
  <si>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</si>
  <si>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</si>
  <si>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</si>
  <si>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</si>
  <si>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</si>
  <si>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</si>
  <si>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</si>
  <si>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</si>
  <si>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</si>
  <si>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</si>
  <si>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</si>
  <si>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</si>
  <si>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</si>
  <si>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</si>
  <si>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</si>
  <si>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</si>
  <si>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</si>
  <si>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</si>
  <si>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</si>
  <si>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</si>
  <si>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</si>
  <si>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</si>
  <si>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</si>
  <si>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</si>
  <si>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</si>
  <si>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</si>
  <si>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</si>
  <si>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</si>
  <si>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</si>
  <si>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</si>
  <si>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</si>
  <si>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</si>
  <si>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</si>
  <si>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</si>
  <si>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</si>
  <si>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</si>
  <si>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</si>
  <si>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</si>
  <si>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</si>
  <si>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</si>
  <si>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</si>
  <si>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</si>
  <si>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</si>
  <si>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</si>
  <si>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</si>
  <si>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</si>
  <si>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</si>
  <si>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</si>
  <si>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</si>
  <si>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</si>
  <si>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</si>
  <si>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</si>
  <si>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</si>
  <si>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</si>
  <si>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</si>
  <si>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</si>
  <si>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</si>
  <si>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</si>
  <si>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</si>
  <si>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</si>
  <si>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</si>
  <si>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</si>
  <si>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</si>
  <si>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</si>
  <si>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</si>
  <si>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</si>
  <si>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</si>
  <si>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</si>
  <si>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</si>
  <si>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</si>
  <si>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</si>
  <si>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</si>
  <si>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</si>
  <si>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</si>
  <si>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</si>
  <si>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</si>
  <si>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</si>
  <si>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</si>
  <si>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</si>
  <si>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</si>
  <si>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</si>
  <si>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</si>
  <si>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</si>
  <si>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</si>
  <si>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</si>
  <si>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</si>
  <si>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</si>
  <si>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</si>
  <si>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</si>
  <si>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</si>
  <si>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</si>
  <si>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</si>
  <si>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</si>
  <si>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</si>
  <si>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</si>
  <si>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</si>
  <si>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</si>
  <si>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</si>
  <si>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</si>
  <si>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</si>
  <si>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</si>
  <si>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</si>
  <si>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</si>
  <si>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</si>
  <si>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</si>
  <si>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</si>
  <si>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</si>
  <si>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</si>
  <si>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</si>
  <si>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</si>
  <si>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</si>
  <si>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</si>
  <si>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</si>
  <si>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</si>
  <si>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</si>
  <si>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</si>
  <si>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</si>
  <si>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</si>
  <si>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</si>
  <si>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</si>
  <si>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</si>
  <si>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</si>
  <si>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</si>
  <si>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</si>
  <si>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</si>
  <si>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</si>
  <si>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</si>
  <si>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</si>
  <si>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</si>
  <si>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</si>
  <si>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</si>
  <si>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</si>
  <si>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</si>
  <si>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</si>
  <si>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</si>
  <si>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</si>
  <si>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</si>
  <si>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</si>
  <si>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</si>
  <si>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</si>
  <si>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</si>
  <si>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</si>
  <si>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</si>
  <si>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</si>
  <si>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</si>
  <si>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</si>
  <si>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</si>
  <si>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</si>
  <si>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</si>
  <si>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</si>
  <si>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</si>
  <si>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</si>
  <si>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</si>
  <si>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</si>
  <si>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</si>
  <si>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</si>
  <si>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</si>
  <si>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</si>
  <si>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</si>
  <si>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</si>
  <si>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</si>
  <si>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</si>
  <si>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</si>
  <si>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</si>
  <si>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</si>
  <si>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</si>
  <si>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</si>
  <si>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</si>
  <si>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</si>
  <si>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</si>
  <si>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</si>
  <si>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</si>
  <si>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</si>
  <si>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</si>
  <si>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</si>
  <si>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</si>
  <si>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</si>
  <si>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</si>
  <si>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</si>
  <si>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</si>
  <si>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</si>
  <si>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</si>
  <si>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</si>
  <si>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</si>
  <si>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</si>
  <si>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</si>
  <si>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</si>
  <si>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</si>
  <si>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</si>
  <si>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</si>
  <si>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</si>
  <si>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</si>
  <si>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</si>
  <si>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</si>
  <si>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</si>
  <si>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</si>
  <si>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</si>
  <si>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</si>
  <si>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</si>
  <si>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</si>
  <si>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</si>
  <si>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</si>
  <si>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</si>
  <si>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</si>
  <si>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</si>
  <si>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</si>
  <si>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</si>
  <si>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</si>
  <si>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</si>
  <si>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</si>
  <si>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</si>
  <si>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</si>
  <si>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</si>
  <si>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</si>
  <si>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</si>
  <si>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</si>
  <si>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</si>
  <si>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</si>
  <si>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</si>
  <si>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</si>
  <si>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</si>
  <si>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</si>
  <si>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</si>
  <si>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</si>
  <si>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</si>
  <si>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</si>
  <si>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</si>
  <si>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</si>
  <si>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</si>
  <si>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</si>
  <si>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</si>
  <si>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</si>
  <si>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</si>
  <si>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</si>
  <si>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</si>
  <si>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</si>
  <si>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</si>
  <si>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</si>
  <si>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</si>
  <si>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</si>
  <si>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</si>
  <si>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</si>
  <si>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</si>
  <si>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</si>
  <si>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</si>
  <si>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</si>
  <si>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</si>
  <si>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</si>
  <si>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</si>
  <si>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</si>
  <si>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</si>
  <si>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</si>
  <si>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</si>
  <si>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</si>
  <si>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</si>
  <si>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</si>
  <si>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</si>
  <si>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</si>
  <si>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</si>
  <si>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</si>
  <si>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</si>
  <si>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</si>
  <si>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</si>
  <si>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</si>
  <si>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</si>
  <si>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</si>
  <si>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</si>
  <si>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</si>
  <si>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</si>
  <si>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</si>
  <si>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</si>
  <si>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</si>
  <si>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</si>
  <si>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</si>
  <si>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</si>
  <si>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</si>
  <si>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</si>
  <si>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</si>
  <si>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</si>
  <si>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</si>
  <si>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</si>
  <si>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</si>
  <si>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</si>
  <si>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</si>
  <si>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</si>
  <si>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</si>
  <si>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</si>
  <si>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</si>
  <si>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</si>
  <si>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</si>
  <si>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</si>
  <si>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</si>
  <si>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</si>
  <si>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</si>
  <si>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</si>
  <si>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</si>
  <si>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</si>
  <si>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</si>
  <si>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</si>
  <si>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</si>
  <si>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</si>
  <si>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</si>
  <si>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</si>
  <si>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</si>
  <si>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</si>
  <si>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</si>
  <si>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</si>
  <si>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</si>
  <si>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</si>
  <si>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</si>
  <si>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</si>
  <si>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</si>
  <si>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</si>
  <si>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</si>
  <si>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</si>
  <si>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</si>
  <si>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</si>
  <si>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</si>
  <si>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</si>
  <si>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</si>
  <si>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</si>
  <si>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</si>
  <si>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</si>
  <si>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</si>
  <si>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</si>
  <si>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</si>
  <si>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</si>
  <si>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</si>
  <si>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</si>
  <si>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</si>
  <si>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</si>
  <si>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</si>
  <si>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</si>
  <si>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</si>
  <si>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</si>
  <si>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</si>
  <si>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</si>
  <si>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</si>
  <si>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</si>
  <si>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</si>
  <si>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</si>
  <si>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</si>
  <si>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</si>
  <si>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</si>
  <si>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</si>
  <si>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</si>
  <si>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</si>
  <si>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</si>
  <si>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</si>
  <si>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</si>
  <si>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</si>
  <si>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</si>
  <si>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</si>
  <si>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</si>
  <si>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</si>
  <si>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</si>
  <si>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</si>
  <si>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</si>
  <si>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</si>
  <si>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</si>
  <si>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</si>
  <si>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</si>
  <si>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</si>
  <si>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</si>
  <si>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</si>
  <si>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</si>
  <si>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</si>
  <si>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</si>
  <si>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</si>
  <si>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</si>
  <si>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</si>
  <si>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</si>
  <si>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</si>
  <si>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</si>
  <si>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</si>
  <si>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</si>
  <si>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</si>
  <si>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</si>
  <si>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</si>
  <si>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</si>
  <si>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</si>
  <si>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</si>
  <si>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</si>
  <si>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</si>
  <si>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</si>
  <si>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</si>
  <si>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</si>
  <si>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</si>
  <si>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</si>
  <si>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</si>
  <si>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</si>
  <si>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</si>
  <si>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</si>
  <si>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</si>
  <si>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</si>
  <si>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</si>
  <si>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</si>
  <si>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</si>
  <si>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</si>
  <si>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</si>
  <si>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</si>
  <si>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</si>
  <si>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</si>
  <si>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</si>
  <si>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</si>
  <si>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</si>
  <si>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</si>
  <si>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</si>
  <si>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</si>
  <si>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</si>
  <si>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</si>
  <si>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</si>
  <si>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</si>
  <si>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</si>
  <si>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</si>
  <si>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</si>
  <si>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</si>
  <si>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</si>
  <si>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</si>
  <si>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</si>
  <si>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</si>
  <si>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</si>
  <si>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</si>
  <si>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</si>
  <si>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</si>
  <si>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</si>
  <si>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</si>
  <si>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</si>
  <si>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</si>
  <si>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</si>
  <si>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</si>
  <si>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</si>
  <si>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</si>
  <si>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</si>
  <si>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</si>
  <si>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</si>
  <si>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</si>
  <si>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</si>
  <si>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</si>
  <si>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</si>
  <si>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</si>
  <si>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</si>
  <si>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</si>
  <si>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</si>
  <si>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</si>
  <si>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</si>
  <si>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</si>
  <si>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</si>
  <si>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</si>
  <si>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</si>
  <si>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</si>
  <si>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</si>
  <si>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</si>
  <si>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</si>
  <si>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</si>
  <si>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</si>
  <si>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</si>
  <si>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</si>
  <si>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</si>
  <si>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</si>
  <si>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</si>
  <si>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</si>
  <si>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</si>
  <si>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</si>
  <si>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</si>
  <si>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</si>
  <si>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</si>
  <si>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</si>
  <si>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</si>
  <si>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</si>
  <si>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</si>
  <si>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</si>
  <si>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</si>
  <si>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</si>
  <si>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</si>
  <si>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</si>
  <si>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</si>
  <si>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</si>
  <si>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</si>
  <si>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</si>
  <si>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</si>
  <si>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</si>
  <si>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</si>
  <si>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</si>
  <si>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</si>
  <si>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</si>
  <si>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</si>
  <si>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</si>
  <si>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</si>
  <si>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</si>
  <si>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</si>
  <si>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</si>
  <si>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</si>
  <si>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</si>
  <si>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</si>
  <si>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</si>
  <si>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</si>
  <si>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</si>
  <si>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</si>
  <si>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</si>
  <si>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</si>
  <si>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</si>
  <si>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</si>
  <si>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</si>
  <si>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</si>
  <si>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</si>
  <si>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</si>
  <si>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</si>
  <si>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</si>
  <si>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</si>
  <si>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</si>
  <si>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</si>
  <si>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</si>
  <si>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</si>
  <si>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</si>
  <si>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</si>
  <si>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</si>
  <si>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</si>
  <si>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</si>
  <si>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</si>
  <si>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</si>
  <si>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</si>
  <si>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</si>
  <si>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</si>
  <si>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</si>
  <si>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</si>
  <si>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</si>
  <si>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</si>
  <si>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</si>
  <si>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</si>
  <si>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</si>
  <si>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</si>
  <si>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</si>
  <si>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</si>
  <si>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</si>
  <si>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</si>
  <si>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</si>
  <si>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</si>
  <si>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</si>
  <si>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</si>
  <si>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</si>
  <si>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</si>
  <si>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</si>
  <si>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</si>
  <si>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</si>
  <si>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</si>
  <si>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</si>
  <si>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</si>
  <si>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</si>
  <si>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</si>
  <si>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</si>
  <si>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</si>
  <si>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</si>
  <si>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</si>
  <si>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</si>
  <si>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</si>
  <si>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</si>
  <si>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</si>
  <si>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</si>
  <si>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</si>
  <si>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</si>
  <si>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</si>
  <si>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</si>
  <si>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</si>
  <si>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</si>
  <si>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</si>
  <si>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</si>
  <si>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</si>
  <si>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</si>
  <si>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</si>
  <si>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</si>
  <si>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</si>
  <si>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</si>
  <si>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</si>
  <si>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</si>
  <si>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</si>
  <si>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</si>
  <si>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</si>
  <si>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</si>
  <si>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</si>
  <si>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</si>
  <si>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</si>
  <si>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</si>
  <si>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</si>
  <si>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</si>
  <si>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</si>
  <si>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</si>
  <si>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</si>
  <si>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</si>
  <si>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</si>
  <si>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</si>
  <si>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</si>
  <si>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</si>
  <si>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</si>
  <si>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</si>
  <si>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</si>
  <si>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</si>
  <si>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</si>
  <si>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</si>
  <si>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</si>
  <si>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</si>
  <si>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</si>
  <si>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</si>
  <si>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</si>
  <si>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</si>
  <si>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</si>
  <si>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</si>
  <si>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</si>
  <si>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</si>
  <si>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</si>
  <si>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</si>
  <si>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</si>
  <si>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</si>
  <si>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</si>
  <si>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</si>
  <si>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</si>
  <si>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</si>
  <si>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</si>
  <si>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</si>
  <si>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</si>
  <si>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</si>
  <si>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</si>
  <si>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</si>
  <si>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</si>
  <si>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</si>
  <si>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</si>
  <si>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</si>
  <si>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</si>
  <si>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</si>
  <si>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</si>
  <si>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</si>
  <si>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</si>
  <si>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</si>
  <si>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</si>
  <si>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</si>
  <si>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</si>
  <si>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</si>
  <si>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</si>
  <si>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</si>
  <si>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</si>
  <si>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</si>
  <si>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</si>
  <si>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</si>
  <si>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</si>
  <si>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</si>
  <si>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</si>
  <si>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</si>
  <si>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</si>
  <si>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</si>
  <si>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</si>
  <si>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</si>
  <si>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</si>
  <si>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</si>
  <si>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</si>
  <si>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</si>
  <si>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</si>
  <si>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</si>
  <si>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</si>
  <si>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</si>
  <si>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</si>
  <si>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</si>
  <si>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</si>
  <si>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</si>
  <si>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</si>
  <si>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</si>
  <si>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</si>
  <si>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</si>
  <si>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</si>
  <si>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</si>
  <si>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</si>
  <si>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</si>
  <si>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</si>
  <si>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</si>
  <si>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</si>
  <si>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</si>
  <si>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</si>
  <si>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</si>
  <si>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</si>
  <si>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</si>
  <si>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</si>
  <si>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</si>
  <si>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</si>
  <si>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</si>
  <si>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</si>
  <si>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</si>
  <si>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</si>
  <si>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</si>
  <si>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</si>
  <si>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</si>
  <si>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</si>
  <si>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</si>
  <si>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</si>
  <si>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</si>
  <si>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</si>
  <si>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</si>
  <si>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</si>
  <si>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</si>
  <si>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</si>
  <si>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</si>
  <si>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</si>
  <si>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</si>
  <si>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</si>
  <si>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</si>
  <si>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</si>
  <si>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</si>
  <si>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</si>
  <si>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</si>
  <si>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</si>
  <si>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</si>
  <si>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</si>
  <si>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</si>
  <si>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</si>
  <si>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</si>
  <si>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</si>
  <si>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</si>
  <si>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</si>
  <si>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</si>
  <si>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</si>
  <si>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</si>
  <si>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</si>
  <si>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</si>
  <si>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</si>
  <si>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</si>
  <si>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</si>
  <si>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</si>
  <si>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</si>
  <si>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</si>
  <si>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</si>
  <si>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</si>
  <si>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</si>
  <si>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</si>
  <si>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</si>
  <si>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</si>
  <si>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</si>
  <si>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</si>
  <si>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</si>
  <si>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</si>
  <si>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</si>
  <si>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</si>
  <si>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</si>
  <si>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</si>
  <si>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</si>
  <si>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</si>
  <si>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</si>
  <si>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</si>
  <si>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</si>
  <si>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</si>
  <si>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</si>
  <si>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</si>
  <si>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</si>
  <si>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</si>
  <si>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</si>
  <si>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</si>
  <si>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</si>
  <si>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</si>
  <si>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</si>
  <si>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</si>
  <si>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</si>
  <si>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</si>
  <si>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</si>
  <si>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</si>
  <si>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</si>
  <si>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</si>
  <si>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</si>
  <si>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</si>
  <si>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</si>
  <si>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</si>
  <si>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</si>
  <si>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</si>
  <si>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</si>
  <si>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</si>
  <si>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</si>
  <si>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</si>
  <si>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</si>
  <si>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</si>
  <si>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</si>
  <si>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</si>
  <si>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</si>
  <si>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</si>
  <si>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</si>
  <si>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</si>
  <si>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</si>
  <si>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</si>
  <si>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</si>
  <si>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</si>
  <si>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</si>
  <si>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</si>
  <si>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</si>
  <si>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</si>
  <si>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</si>
  <si>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</si>
  <si>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</si>
  <si>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</si>
  <si>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</si>
  <si>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</si>
  <si>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</si>
  <si>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</si>
  <si>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</si>
  <si>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</si>
  <si>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</si>
  <si>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</si>
  <si>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</si>
  <si>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</si>
  <si>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</si>
  <si>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</si>
  <si>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</si>
  <si>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</si>
  <si>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</si>
  <si>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</si>
  <si>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</si>
  <si>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</si>
  <si>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</si>
  <si>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</si>
  <si>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</si>
  <si>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</si>
  <si>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</si>
  <si>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</si>
  <si>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</si>
  <si>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</si>
  <si>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</si>
  <si>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</si>
  <si>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</si>
  <si>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</si>
  <si>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</si>
  <si>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</si>
  <si>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</si>
  <si>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</si>
  <si>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</si>
  <si>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</si>
  <si>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</si>
  <si>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</si>
  <si>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</si>
  <si>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</si>
  <si>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</si>
  <si>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</si>
  <si>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</si>
  <si>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</si>
  <si>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</si>
  <si>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</si>
  <si>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</si>
  <si>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</si>
  <si>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</si>
  <si>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</si>
  <si>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</si>
  <si>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</si>
  <si>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</si>
  <si>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</si>
  <si>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</si>
  <si>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</si>
  <si>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</si>
  <si>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</si>
  <si>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</si>
  <si>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</si>
  <si>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</si>
  <si>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</si>
  <si>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</si>
  <si>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</si>
  <si>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</si>
  <si>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</si>
  <si>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</si>
  <si>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</si>
  <si>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</si>
  <si>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</si>
  <si>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</si>
  <si>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</si>
  <si>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</si>
  <si>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</si>
  <si>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</si>
  <si>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</si>
  <si>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</si>
  <si>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</si>
  <si>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</si>
  <si>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</si>
  <si>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</si>
  <si>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</si>
  <si>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</si>
  <si>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</si>
  <si>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</si>
  <si>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</si>
  <si>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</si>
  <si>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</si>
  <si>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</si>
  <si>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</si>
  <si>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</si>
  <si>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</si>
  <si>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</si>
  <si>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</si>
  <si>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</si>
  <si>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</si>
  <si>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</si>
  <si>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</si>
  <si>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</si>
  <si>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</si>
  <si>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</si>
  <si>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</si>
  <si>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</si>
  <si>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</si>
  <si>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</si>
  <si>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</si>
  <si>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</si>
  <si>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</si>
  <si>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</si>
  <si>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</si>
  <si>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</si>
  <si>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</si>
  <si>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</si>
  <si>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</si>
  <si>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</si>
  <si>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</si>
  <si>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</si>
  <si>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</si>
  <si>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</si>
  <si>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</si>
  <si>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</si>
  <si>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</si>
  <si>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</si>
  <si>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</si>
  <si>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</si>
  <si>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</si>
  <si>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</si>
  <si>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</si>
  <si>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</si>
  <si>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</si>
  <si>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</si>
  <si>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</si>
  <si>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</si>
  <si>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</si>
  <si>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</si>
  <si>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</si>
  <si>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</si>
  <si>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</si>
  <si>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</si>
  <si>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</si>
  <si>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</si>
  <si>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</si>
  <si>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</si>
  <si>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</si>
  <si>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</si>
  <si>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</si>
  <si>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</si>
  <si>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</si>
  <si>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</si>
  <si>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</si>
  <si>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</si>
  <si>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</si>
  <si>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</si>
  <si>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</si>
  <si>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</si>
  <si>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</si>
  <si>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</si>
  <si>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</si>
  <si>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</si>
  <si>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</si>
  <si>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</si>
  <si>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</si>
  <si>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</si>
  <si>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</si>
  <si>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</si>
  <si>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</si>
  <si>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</si>
  <si>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</si>
  <si>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</si>
  <si>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</si>
  <si>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</si>
  <si>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</si>
  <si>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</si>
  <si>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</si>
  <si>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</si>
  <si>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</si>
  <si>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</si>
  <si>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</si>
  <si>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</si>
  <si>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</si>
  <si>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</si>
  <si>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</si>
  <si>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</si>
  <si>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</si>
  <si>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</si>
  <si>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</si>
  <si>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</si>
  <si>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</si>
  <si>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</si>
  <si>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</si>
  <si>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</si>
  <si>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</si>
  <si>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</si>
  <si>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</si>
  <si>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</si>
  <si>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</si>
  <si>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</si>
  <si>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</si>
  <si>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</si>
  <si>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</si>
  <si>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</si>
  <si>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</si>
  <si>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</si>
  <si>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</si>
  <si>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</si>
  <si>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</si>
  <si>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</si>
  <si>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</si>
  <si>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</si>
  <si>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</si>
  <si>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</si>
  <si>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</si>
  <si>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</si>
  <si>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</si>
  <si>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</si>
  <si>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</si>
  <si>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</si>
  <si>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</si>
  <si>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</si>
  <si>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</si>
  <si>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</si>
  <si>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</si>
  <si>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</si>
  <si>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</si>
  <si>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</si>
  <si>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</si>
  <si>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</si>
  <si>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</si>
  <si>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</si>
  <si>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</si>
  <si>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</si>
  <si>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</si>
  <si>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</si>
  <si>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</si>
  <si>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</si>
  <si>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</si>
  <si>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</si>
  <si>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</si>
  <si>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</si>
  <si>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</si>
  <si>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</si>
  <si>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</si>
  <si>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</si>
  <si>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</si>
  <si>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</si>
  <si>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</si>
  <si>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</si>
  <si>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</si>
  <si>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</si>
  <si>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</si>
  <si>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</si>
  <si>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</si>
  <si>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</si>
  <si>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</si>
  <si>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</si>
  <si>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</si>
  <si>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</si>
  <si>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</si>
  <si>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</si>
  <si>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</si>
  <si>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</si>
  <si>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</si>
  <si>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</si>
  <si>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</si>
  <si>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</si>
  <si>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</si>
  <si>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</si>
  <si>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</si>
  <si>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</si>
  <si>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</si>
  <si>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</si>
  <si>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</si>
  <si>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</si>
  <si>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</si>
  <si>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</si>
  <si>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</si>
  <si>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</si>
  <si>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</si>
  <si>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</si>
  <si>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</si>
  <si>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</si>
  <si>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</si>
  <si>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</si>
  <si>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</si>
  <si>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</si>
  <si>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</si>
  <si>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</si>
  <si>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</si>
  <si>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</si>
  <si>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</si>
  <si>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</si>
  <si>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</si>
  <si>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</si>
  <si>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</si>
  <si>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</si>
  <si>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</si>
  <si>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</si>
  <si>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</si>
  <si>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</si>
  <si>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</si>
  <si>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</si>
  <si>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</si>
  <si>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</si>
  <si>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</si>
  <si>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</si>
  <si>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</si>
  <si>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</si>
  <si>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</si>
  <si>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</si>
  <si>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</si>
  <si>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</si>
  <si>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</si>
  <si>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</si>
  <si>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</si>
  <si>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</si>
  <si>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</si>
  <si>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</si>
  <si>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</si>
  <si>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</si>
  <si>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</si>
  <si>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</si>
  <si>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</si>
  <si>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</si>
  <si>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</si>
  <si>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</si>
  <si>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</si>
  <si>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</si>
  <si>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</si>
  <si>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</si>
  <si>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</si>
  <si>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</si>
  <si>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</si>
  <si>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</si>
  <si>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</si>
  <si>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</si>
  <si>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</si>
  <si>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</si>
  <si>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</si>
  <si>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</si>
  <si>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</si>
  <si>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</si>
  <si>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</si>
  <si>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</si>
  <si>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</si>
  <si>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</si>
  <si>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</si>
  <si>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</si>
  <si>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</si>
  <si>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</si>
  <si>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</si>
  <si>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</si>
  <si>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</si>
  <si>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</si>
  <si>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</si>
  <si>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</si>
  <si>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</si>
  <si>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</si>
  <si>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</si>
  <si>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</si>
  <si>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</si>
  <si>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</si>
  <si>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</si>
  <si>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</si>
  <si>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</si>
  <si>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</si>
  <si>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</si>
  <si>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</si>
  <si>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</si>
  <si>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</si>
  <si>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</si>
  <si>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</si>
  <si>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</si>
  <si>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</si>
  <si>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</si>
  <si>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</si>
  <si>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</si>
  <si>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</si>
  <si>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</si>
  <si>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</si>
  <si>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</si>
  <si>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</si>
  <si>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</si>
  <si>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</si>
  <si>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</si>
  <si>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</si>
  <si>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</si>
  <si>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</si>
  <si>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</si>
  <si>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</si>
  <si>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</si>
  <si>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</si>
  <si>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</si>
  <si>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</si>
  <si>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</si>
  <si>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</si>
  <si>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</si>
  <si>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</si>
  <si>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</si>
  <si>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</si>
  <si>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</si>
  <si>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</si>
  <si>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</si>
  <si>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</si>
  <si>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</si>
  <si>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</si>
  <si>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</si>
  <si>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</si>
  <si>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</si>
  <si>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</si>
  <si>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</si>
  <si>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</si>
  <si>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</si>
  <si>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</si>
  <si>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</si>
  <si>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</si>
  <si>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</si>
  <si>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</si>
  <si>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</si>
  <si>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</si>
  <si>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</si>
  <si>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</si>
  <si>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</si>
  <si>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</si>
  <si>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</si>
  <si>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</si>
  <si>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</si>
  <si>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</si>
  <si>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</si>
  <si>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</si>
  <si>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</si>
  <si>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</si>
  <si>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</si>
  <si>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</si>
  <si>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</si>
  <si>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</si>
  <si>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</si>
  <si>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</si>
  <si>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</si>
  <si>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</si>
  <si>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</si>
  <si>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</si>
  <si>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</si>
  <si>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</si>
  <si>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</si>
  <si>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</si>
  <si>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</si>
  <si>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</si>
  <si>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</si>
  <si>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</si>
  <si>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</si>
  <si>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</si>
  <si>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</si>
  <si>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</si>
  <si>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</si>
  <si>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</si>
  <si>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</si>
  <si>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</si>
  <si>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</si>
  <si>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</si>
  <si>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</si>
  <si>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</si>
  <si>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</si>
  <si>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</si>
  <si>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</si>
  <si>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</si>
  <si>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</si>
  <si>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</si>
  <si>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</si>
  <si>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</si>
  <si>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</si>
  <si>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</si>
  <si>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</si>
  <si>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</si>
  <si>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</si>
  <si>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</si>
  <si>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</si>
  <si>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</si>
  <si>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</si>
  <si>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</si>
  <si>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</si>
  <si>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</si>
  <si>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</si>
  <si>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</si>
  <si>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</si>
  <si>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</si>
  <si>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</si>
  <si>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</si>
  <si>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</si>
  <si>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</si>
  <si>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</si>
  <si>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</si>
  <si>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</si>
  <si>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</si>
  <si>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</si>
  <si>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</si>
  <si>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</si>
  <si>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</si>
  <si>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</si>
  <si>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</si>
  <si>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</si>
  <si>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</si>
  <si>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</si>
  <si>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</si>
  <si>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</si>
  <si>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</si>
  <si>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</si>
  <si>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</si>
  <si>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</si>
  <si>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</si>
  <si>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</si>
  <si>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</si>
  <si>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</si>
  <si>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</si>
  <si>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</si>
  <si>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</si>
  <si>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</si>
  <si>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</si>
  <si>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</si>
  <si>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</si>
  <si>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</si>
  <si>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</si>
  <si>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</si>
  <si>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</si>
  <si>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</si>
  <si>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</si>
  <si>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</si>
  <si>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</si>
  <si>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</si>
  <si>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</si>
  <si>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</si>
  <si>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</si>
  <si>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</si>
  <si>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</si>
  <si>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</si>
  <si>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</si>
  <si>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</si>
  <si>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</si>
  <si>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</si>
  <si>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</si>
  <si>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</si>
  <si>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</si>
  <si>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</si>
  <si>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</si>
  <si>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</si>
  <si>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</si>
  <si>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</si>
  <si>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</si>
  <si>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</si>
  <si>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</si>
  <si>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</si>
  <si>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</si>
  <si>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</si>
  <si>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</si>
  <si>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</si>
  <si>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</si>
  <si>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</si>
  <si>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</si>
  <si>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</si>
  <si>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</si>
  <si>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</si>
  <si>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</si>
  <si>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</si>
  <si>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</si>
  <si>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</si>
  <si>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</si>
  <si>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</si>
  <si>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</si>
  <si>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</si>
  <si>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</si>
  <si>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</si>
  <si>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</si>
  <si>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</si>
  <si>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</si>
  <si>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</si>
  <si>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</si>
  <si>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</si>
  <si>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</si>
  <si>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</si>
  <si>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</si>
  <si>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</si>
  <si>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</si>
  <si>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</si>
  <si>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</si>
  <si>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</si>
  <si>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</si>
  <si>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</si>
  <si>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</si>
  <si>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</si>
  <si>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</si>
  <si>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</si>
  <si>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</si>
  <si>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</si>
  <si>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</si>
  <si>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</si>
  <si>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</si>
  <si>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</si>
  <si>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</si>
  <si>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</si>
  <si>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</si>
  <si>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</si>
  <si>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</si>
  <si>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</si>
  <si>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</si>
  <si>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</si>
  <si>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</si>
  <si>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</si>
  <si>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</si>
  <si>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</si>
  <si>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</si>
  <si>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</si>
  <si>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</si>
  <si>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</si>
  <si>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</si>
  <si>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</si>
  <si>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</si>
  <si>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</si>
  <si>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</si>
  <si>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</si>
  <si>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</si>
  <si>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</si>
  <si>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</si>
  <si>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</si>
  <si>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</si>
  <si>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</si>
  <si>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</si>
  <si>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</si>
  <si>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</si>
  <si>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</si>
  <si>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</si>
  <si>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</si>
  <si>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</si>
  <si>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</si>
  <si>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</si>
  <si>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</si>
  <si>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</si>
  <si>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</si>
  <si>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</si>
  <si>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</si>
  <si>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</si>
  <si>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</si>
  <si>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</si>
  <si>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</si>
  <si>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</si>
  <si>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</si>
  <si>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</si>
  <si>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</si>
  <si>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</si>
  <si>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</si>
  <si>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</si>
  <si>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</si>
  <si>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</si>
  <si>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</si>
  <si>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</si>
  <si>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</si>
  <si>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</si>
  <si>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</si>
  <si>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</si>
  <si>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</si>
  <si>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</si>
  <si>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</si>
  <si>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</si>
  <si>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</si>
  <si>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</si>
  <si>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</si>
  <si>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</si>
  <si>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</si>
  <si>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</si>
  <si>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</si>
  <si>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</si>
  <si>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</si>
  <si>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</si>
  <si>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</si>
  <si>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</si>
  <si>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</si>
  <si>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</si>
  <si>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</si>
  <si>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</si>
  <si>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</si>
  <si>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</si>
  <si>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</si>
  <si>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</si>
  <si>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</si>
  <si>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</si>
  <si>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</si>
  <si>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</si>
  <si>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</si>
  <si>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</si>
  <si>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</si>
  <si>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</si>
  <si>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</si>
  <si>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</si>
  <si>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</si>
  <si>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</si>
  <si>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</si>
  <si>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</si>
  <si>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</si>
  <si>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</si>
  <si>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</si>
  <si>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</si>
  <si>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</si>
  <si>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</si>
  <si>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</si>
  <si>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</si>
  <si>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</si>
  <si>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</si>
  <si>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</si>
  <si>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</si>
  <si>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</si>
  <si>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</si>
  <si>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</si>
  <si>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</si>
  <si>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</si>
  <si>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</si>
  <si>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</si>
  <si>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</si>
  <si>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</si>
  <si>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</si>
  <si>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</si>
  <si>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</si>
  <si>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</si>
  <si>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</si>
  <si>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</si>
  <si>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</si>
  <si>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</si>
  <si>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</si>
  <si>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</si>
  <si>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</si>
  <si>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</si>
  <si>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</si>
  <si>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</si>
  <si>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</si>
  <si>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</si>
  <si>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</si>
  <si>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</si>
  <si>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</si>
  <si>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</si>
  <si>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</si>
  <si>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</si>
  <si>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</si>
  <si>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</si>
  <si>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</si>
  <si>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</si>
  <si>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</si>
  <si>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</si>
  <si>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</si>
  <si>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</si>
  <si>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</si>
  <si>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</si>
  <si>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</si>
  <si>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</si>
  <si>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</si>
  <si>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</si>
  <si>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</si>
  <si>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</si>
  <si>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</si>
  <si>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</si>
  <si>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</si>
  <si>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</si>
  <si>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</si>
  <si>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</si>
  <si>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</si>
  <si>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</si>
  <si>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</si>
  <si>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</si>
  <si>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</si>
  <si>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</si>
  <si>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</si>
  <si>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</si>
  <si>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</si>
  <si>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</si>
  <si>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</si>
  <si>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</si>
  <si>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</si>
  <si>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</si>
  <si>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</si>
  <si>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</si>
  <si>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</si>
  <si>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</si>
  <si>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</si>
  <si>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</si>
  <si>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</si>
  <si>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</si>
  <si>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</si>
  <si>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</si>
  <si>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</si>
  <si>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</si>
  <si>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</si>
  <si>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</si>
  <si>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</si>
  <si>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</si>
  <si>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</si>
  <si>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</si>
  <si>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</si>
  <si>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</si>
  <si>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</si>
  <si>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</si>
  <si>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</si>
  <si>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</si>
  <si>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</si>
  <si>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</si>
  <si>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</si>
  <si>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</si>
  <si>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</si>
  <si>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</si>
  <si>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</si>
  <si>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</si>
  <si>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</si>
  <si>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</si>
  <si>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</si>
  <si>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</si>
  <si>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</si>
  <si>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</si>
  <si>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</si>
  <si>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</si>
  <si>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</si>
  <si>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</si>
  <si>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</si>
  <si>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</si>
  <si>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</si>
  <si>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</si>
  <si>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</si>
  <si>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</si>
  <si>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</si>
  <si>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</si>
  <si>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</si>
  <si>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</si>
  <si>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</si>
  <si>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</si>
  <si>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</si>
  <si>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</si>
  <si>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</si>
  <si>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</si>
  <si>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</si>
  <si>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</si>
  <si>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</si>
  <si>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</si>
  <si>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</si>
  <si>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</si>
  <si>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</si>
  <si>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</si>
  <si>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</si>
  <si>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</si>
  <si>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</si>
  <si>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</si>
  <si>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</si>
  <si>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</si>
  <si>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</si>
  <si>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</si>
  <si>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</si>
  <si>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</si>
  <si>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</si>
  <si>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</si>
  <si>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</si>
  <si>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</si>
  <si>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</si>
  <si>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</si>
  <si>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</si>
  <si>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</si>
  <si>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</si>
  <si>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</si>
  <si>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</si>
  <si>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</si>
  <si>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</si>
  <si>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</si>
  <si>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</si>
  <si>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</si>
  <si>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</si>
  <si>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</si>
  <si>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</si>
  <si>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</si>
  <si>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</si>
  <si>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</si>
  <si>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</si>
  <si>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</si>
  <si>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</si>
  <si>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</si>
  <si>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</si>
  <si>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</si>
  <si>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</si>
  <si>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</si>
  <si>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</si>
  <si>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</si>
  <si>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</si>
  <si>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</si>
  <si>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</si>
  <si>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</si>
  <si>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</si>
  <si>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</si>
  <si>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</si>
  <si>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</si>
  <si>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</si>
  <si>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</si>
  <si>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</si>
  <si>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</si>
  <si>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</si>
  <si>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</si>
  <si>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</si>
  <si>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</si>
  <si>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</si>
  <si>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</si>
  <si>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</si>
  <si>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</si>
  <si>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</si>
  <si>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</si>
  <si>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</si>
  <si>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</si>
  <si>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</si>
  <si>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</si>
  <si>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</si>
  <si>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</si>
  <si>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</si>
  <si>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</si>
  <si>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</si>
  <si>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</si>
  <si>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</si>
  <si>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</si>
  <si>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</si>
  <si>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</si>
  <si>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</si>
  <si>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</si>
  <si>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</si>
  <si>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</si>
  <si>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</si>
  <si>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</si>
  <si>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</si>
  <si>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</si>
  <si>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</si>
  <si>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</si>
  <si>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</si>
  <si>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</si>
  <si>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</si>
  <si>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</si>
  <si>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</si>
  <si>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</si>
  <si>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</si>
  <si>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</si>
  <si>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</si>
  <si>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</si>
  <si>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</si>
  <si>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</si>
  <si>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</si>
  <si>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</si>
  <si>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</si>
  <si>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</si>
  <si>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</si>
  <si>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</si>
  <si>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</si>
  <si>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</si>
  <si>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</si>
  <si>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</si>
  <si>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</si>
  <si>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</si>
  <si>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</si>
  <si>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</si>
  <si>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</si>
  <si>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</si>
  <si>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</si>
  <si>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</si>
  <si>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</si>
  <si>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</si>
  <si>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</si>
  <si>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</si>
  <si>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</si>
  <si>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</si>
  <si>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</si>
  <si>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</si>
  <si>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</si>
  <si>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</si>
  <si>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</si>
  <si>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</si>
  <si>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</si>
  <si>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</si>
  <si>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</si>
  <si>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</si>
  <si>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</si>
  <si>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</si>
  <si>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</si>
  <si>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</si>
  <si>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</si>
  <si>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</si>
  <si>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</si>
  <si>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</si>
  <si>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</si>
  <si>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</si>
  <si>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</si>
  <si>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</si>
  <si>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</si>
  <si>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</si>
  <si>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</si>
  <si>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</si>
  <si>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</si>
  <si>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</si>
  <si>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</si>
  <si>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</si>
  <si>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</si>
  <si>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</si>
  <si>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</si>
  <si>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</si>
  <si>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</si>
  <si>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</si>
  <si>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</si>
  <si>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</si>
  <si>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</si>
  <si>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</si>
  <si>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</si>
  <si>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</si>
  <si>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</si>
  <si>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</si>
  <si>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</si>
  <si>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</si>
  <si>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</si>
  <si>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</si>
  <si>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</si>
  <si>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</si>
  <si>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</si>
  <si>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</si>
  <si>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</si>
  <si>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</si>
  <si>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</si>
  <si>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</si>
  <si>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</si>
  <si>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</si>
  <si>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</si>
  <si>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</si>
  <si>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</si>
  <si>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</si>
  <si>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</si>
  <si>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</si>
  <si>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</si>
  <si>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</si>
  <si>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</si>
  <si>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</si>
  <si>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</si>
  <si>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</si>
  <si>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</si>
  <si>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</si>
  <si>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</si>
  <si>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</si>
  <si>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</si>
  <si>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</si>
  <si>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</si>
  <si>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</si>
  <si>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</si>
  <si>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</si>
  <si>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</si>
  <si>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</si>
  <si>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</si>
  <si>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</si>
  <si>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</si>
  <si>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</si>
  <si>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</si>
  <si>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</si>
  <si>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</si>
  <si>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</si>
  <si>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</si>
  <si>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</si>
  <si>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</si>
  <si>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</si>
  <si>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</si>
  <si>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</si>
  <si>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</si>
  <si>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</si>
  <si>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</si>
  <si>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</si>
  <si>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</si>
  <si>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</si>
  <si>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</si>
  <si>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</si>
  <si>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</si>
  <si>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</si>
  <si>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</si>
  <si>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</si>
  <si>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</si>
  <si>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</si>
  <si>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</si>
  <si>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</si>
  <si>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</si>
  <si>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</si>
  <si>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</si>
  <si>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</si>
  <si>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</si>
  <si>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</si>
  <si>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</si>
  <si>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</si>
  <si>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</si>
  <si>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</si>
  <si>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</si>
  <si>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</si>
  <si>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</si>
  <si>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</si>
  <si>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</si>
  <si>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</si>
  <si>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</si>
  <si>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</si>
  <si>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</si>
  <si>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</si>
  <si>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</si>
  <si>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</si>
  <si>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</si>
  <si>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</si>
  <si>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</si>
  <si>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</si>
  <si>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</si>
  <si>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</si>
  <si>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</si>
  <si>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</si>
  <si>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</si>
  <si>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</si>
  <si>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</si>
  <si>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</si>
  <si>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</si>
  <si>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</si>
  <si>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</si>
  <si>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</si>
  <si>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</si>
  <si>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</si>
  <si>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</si>
  <si>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</si>
  <si>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</si>
  <si>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</si>
  <si>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</si>
  <si>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</si>
  <si>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</si>
  <si>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</si>
  <si>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</si>
  <si>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</si>
  <si>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</si>
  <si>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</si>
  <si>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</si>
  <si>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</si>
  <si>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</si>
  <si>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</si>
  <si>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</si>
  <si>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</si>
  <si>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</si>
  <si>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</si>
  <si>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</si>
  <si>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</si>
  <si>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</si>
  <si>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</si>
  <si>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</si>
  <si>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</si>
  <si>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</si>
  <si>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</si>
  <si>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</si>
  <si>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</si>
  <si>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</si>
  <si>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</si>
  <si>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</si>
  <si>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</si>
  <si>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</si>
  <si>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</si>
  <si>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</si>
  <si>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</si>
  <si>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</si>
  <si>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</si>
  <si>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</si>
  <si>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</si>
  <si>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</si>
  <si>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</si>
  <si>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</si>
  <si>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</si>
  <si>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</si>
  <si>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</si>
  <si>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</si>
  <si>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</si>
  <si>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</si>
  <si>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</si>
  <si>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</si>
  <si>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</si>
  <si>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</si>
  <si>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</si>
  <si>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</si>
  <si>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</si>
  <si>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</si>
  <si>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</si>
  <si>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</si>
  <si>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</si>
  <si>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</si>
  <si>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</si>
  <si>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</si>
  <si>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</si>
  <si>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</si>
  <si>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</si>
  <si>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</si>
  <si>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</si>
  <si>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</si>
  <si>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</si>
  <si>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</si>
  <si>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</si>
  <si>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</si>
  <si>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</si>
  <si>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</si>
  <si>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</si>
  <si>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</si>
  <si>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</si>
  <si>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</si>
  <si>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</si>
  <si>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</si>
  <si>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</si>
  <si>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</si>
  <si>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</si>
  <si>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</si>
  <si>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</si>
  <si>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</si>
  <si>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</si>
  <si>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</si>
  <si>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</si>
  <si>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</si>
  <si>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</si>
  <si>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</si>
  <si>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</si>
  <si>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</si>
  <si>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</si>
  <si>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</si>
  <si>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</si>
  <si>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</si>
  <si>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</si>
  <si>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</si>
  <si>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</si>
  <si>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</si>
  <si>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</si>
  <si>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</si>
  <si>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</si>
  <si>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</si>
  <si>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</si>
  <si>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</si>
  <si>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</si>
  <si>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</si>
  <si>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</si>
  <si>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</si>
  <si>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</si>
  <si>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</si>
  <si>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</si>
  <si>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</si>
  <si>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</si>
  <si>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</si>
  <si>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</si>
  <si>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</si>
  <si>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</si>
  <si>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</si>
  <si>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</si>
  <si>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</si>
  <si>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</si>
  <si>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</si>
  <si>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</si>
  <si>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</si>
  <si>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</si>
  <si>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</si>
  <si>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</si>
  <si>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</si>
  <si>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</si>
  <si>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</si>
  <si>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</si>
  <si>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</si>
  <si>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</si>
  <si>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</si>
  <si>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</si>
  <si>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</si>
  <si>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</si>
  <si>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</si>
  <si>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</si>
  <si>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</si>
  <si>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</si>
  <si>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</si>
  <si>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</si>
  <si>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</si>
  <si>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</si>
  <si>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</si>
  <si>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</si>
  <si>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</si>
  <si>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</si>
  <si>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</si>
  <si>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</si>
  <si>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</si>
  <si>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</si>
  <si>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</si>
  <si>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</si>
  <si>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</si>
  <si>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</si>
  <si>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</si>
  <si>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</si>
  <si>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</si>
  <si>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</si>
  <si>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</si>
  <si>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</si>
  <si>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</si>
  <si>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</si>
  <si>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</si>
  <si>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</si>
  <si>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</si>
  <si>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</si>
  <si>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</si>
  <si>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</si>
  <si>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</si>
  <si>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</si>
  <si>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</si>
  <si>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</si>
  <si>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</si>
  <si>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</si>
  <si>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</si>
  <si>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</si>
  <si>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</si>
  <si>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</si>
  <si>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</si>
  <si>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</si>
  <si>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</si>
  <si>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</si>
  <si>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</si>
  <si>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</si>
  <si>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</si>
  <si>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</si>
  <si>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</si>
  <si>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</si>
  <si>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</si>
  <si>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</si>
  <si>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</si>
  <si>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</si>
  <si>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</si>
  <si>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</si>
  <si>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</si>
  <si>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</si>
  <si>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</si>
  <si>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</si>
  <si>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</si>
  <si>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</si>
  <si>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</si>
  <si>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</si>
  <si>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</si>
  <si>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</si>
  <si>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</si>
  <si>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</si>
  <si>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</si>
  <si>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</si>
  <si>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</si>
  <si>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</si>
  <si>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</si>
  <si>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</si>
  <si>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</si>
  <si>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</si>
  <si>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</si>
  <si>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</si>
  <si>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</si>
  <si>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</si>
  <si>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</si>
  <si>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</si>
  <si>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</si>
  <si>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</si>
  <si>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</si>
  <si>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</si>
  <si>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</si>
  <si>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</si>
  <si>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</si>
  <si>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</si>
  <si>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</si>
  <si>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</si>
  <si>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</si>
  <si>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</si>
  <si>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</si>
  <si>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</si>
  <si>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</si>
  <si>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</si>
  <si>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</si>
  <si>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</si>
  <si>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</si>
  <si>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</si>
  <si>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</si>
  <si>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</si>
  <si>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</si>
  <si>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</si>
  <si>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</si>
  <si>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</si>
  <si>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</si>
  <si>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</si>
  <si>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</si>
  <si>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</si>
  <si>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</si>
  <si>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</si>
  <si>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</si>
  <si>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</si>
  <si>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</si>
  <si>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</si>
  <si>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</si>
  <si>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</si>
  <si>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</si>
  <si>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</si>
  <si>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</si>
  <si>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</si>
  <si>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</si>
  <si>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</si>
  <si>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</si>
  <si>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</si>
  <si>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</si>
  <si>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</si>
  <si>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</si>
  <si>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</si>
  <si>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</si>
  <si>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</si>
  <si>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</si>
  <si>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</si>
  <si>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</si>
  <si>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</si>
  <si>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</si>
  <si>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</si>
  <si>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</si>
  <si>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</si>
  <si>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</si>
  <si>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</si>
  <si>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</si>
  <si>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</si>
  <si>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</si>
  <si>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</si>
  <si>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</si>
  <si>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</si>
  <si>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</si>
  <si>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</si>
  <si>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</si>
  <si>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</si>
  <si>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</si>
  <si>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</si>
  <si>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</si>
  <si>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</si>
  <si>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</si>
  <si>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</si>
  <si>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</si>
  <si>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</si>
  <si>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</si>
  <si>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</si>
  <si>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</si>
  <si>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</si>
  <si>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</si>
  <si>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</si>
  <si>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</si>
  <si>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</si>
  <si>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</si>
  <si>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</si>
  <si>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</si>
  <si>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</si>
  <si>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</si>
  <si>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</si>
  <si>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</si>
  <si>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</si>
  <si>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</si>
  <si>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</si>
  <si>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</si>
  <si>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</si>
  <si>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</si>
  <si>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</si>
  <si>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</si>
  <si>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</si>
  <si>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</si>
  <si>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</si>
  <si>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</si>
  <si>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</si>
  <si>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</si>
  <si>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</si>
  <si>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</si>
  <si>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</si>
  <si>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</si>
  <si>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</si>
  <si>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</si>
  <si>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</si>
  <si>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</si>
  <si>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</si>
  <si>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</si>
  <si>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</si>
  <si>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</si>
  <si>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</si>
  <si>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</si>
  <si>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</si>
  <si>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</si>
  <si>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</si>
  <si>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</si>
  <si>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</si>
  <si>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</si>
  <si>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</si>
  <si>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</si>
  <si>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</si>
  <si>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</si>
  <si>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</si>
  <si>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</si>
  <si>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</si>
  <si>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</si>
  <si>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</si>
  <si>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</si>
  <si>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</si>
  <si>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</si>
  <si>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</si>
  <si>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</si>
  <si>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</si>
  <si>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</si>
  <si>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</si>
  <si>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</si>
  <si>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</si>
  <si>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</si>
  <si>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</si>
  <si>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</si>
  <si>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</si>
  <si>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</si>
  <si>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</si>
  <si>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</si>
  <si>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</si>
  <si>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</si>
  <si>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</si>
  <si>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</si>
  <si>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</si>
  <si>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</si>
  <si>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</si>
  <si>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</si>
  <si>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</si>
  <si>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</si>
  <si>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</si>
  <si>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</si>
  <si>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</si>
  <si>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</si>
  <si>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</si>
  <si>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</si>
  <si>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</si>
  <si>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</si>
  <si>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</si>
  <si>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</si>
  <si>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</si>
  <si>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</si>
  <si>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</si>
  <si>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</si>
  <si>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</si>
  <si>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</si>
  <si>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</si>
  <si>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</si>
  <si>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</si>
  <si>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</si>
  <si>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</si>
  <si>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</si>
  <si>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</si>
  <si>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</si>
  <si>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</si>
  <si>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</si>
  <si>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</si>
  <si>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</si>
  <si>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</si>
  <si>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</si>
  <si>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</si>
  <si>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</si>
  <si>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</si>
  <si>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</si>
  <si>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</si>
  <si>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</si>
  <si>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</si>
  <si>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</si>
  <si>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</si>
  <si>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</si>
  <si>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</si>
  <si>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</si>
  <si>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</si>
  <si>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</si>
  <si>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</si>
  <si>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</si>
  <si>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</si>
  <si>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</si>
  <si>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</si>
  <si>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</si>
  <si>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</si>
  <si>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</si>
  <si>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</si>
  <si>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</si>
  <si>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</si>
  <si>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</si>
  <si>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</si>
  <si>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</si>
  <si>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</si>
  <si>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</si>
  <si>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</si>
  <si>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</si>
  <si>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</si>
  <si>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</si>
  <si>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</si>
  <si>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</si>
  <si>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</si>
  <si>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</si>
  <si>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</si>
  <si>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</si>
  <si>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</si>
  <si>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</si>
  <si>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</si>
  <si>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</si>
  <si>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</si>
  <si>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</si>
  <si>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</si>
  <si>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</si>
  <si>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</si>
  <si>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</si>
  <si>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</si>
  <si>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</si>
  <si>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</si>
  <si>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</si>
  <si>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</si>
  <si>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</si>
  <si>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</si>
  <si>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</si>
  <si>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</si>
  <si>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</si>
  <si>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</si>
  <si>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</si>
  <si>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</si>
  <si>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</si>
  <si>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</si>
  <si>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</si>
  <si>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</si>
  <si>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</si>
  <si>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</si>
  <si>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</si>
  <si>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</si>
  <si>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</si>
  <si>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</si>
  <si>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</si>
  <si>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</si>
  <si>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</si>
  <si>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</si>
  <si>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</si>
  <si>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</si>
  <si>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</si>
  <si>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</si>
  <si>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</si>
  <si>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</si>
  <si>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</si>
  <si>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</si>
  <si>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</si>
  <si>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</si>
  <si>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</si>
  <si>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</si>
  <si>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</si>
  <si>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</si>
  <si>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</si>
  <si>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</si>
  <si>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</si>
  <si>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</si>
  <si>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</si>
  <si>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</si>
  <si>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</si>
  <si>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</si>
  <si>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</si>
  <si>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</si>
  <si>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</si>
  <si>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</si>
  <si>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</si>
  <si>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</si>
  <si>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</si>
  <si>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</si>
  <si>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</si>
  <si>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</si>
  <si>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</si>
  <si>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</si>
  <si>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</si>
  <si>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</si>
  <si>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</si>
  <si>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</si>
  <si>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</si>
  <si>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</si>
  <si>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</si>
  <si>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</si>
  <si>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</si>
  <si>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</si>
  <si>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</si>
  <si>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</si>
  <si>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</si>
  <si>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</si>
  <si>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</si>
  <si>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</si>
  <si>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</si>
  <si>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</si>
  <si>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</si>
  <si>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</si>
  <si>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</si>
  <si>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</si>
  <si>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</si>
  <si>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</si>
  <si>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</si>
  <si>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</si>
  <si>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</si>
  <si>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</si>
  <si>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</si>
  <si>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</si>
  <si>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</si>
  <si>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</si>
  <si>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</si>
  <si>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</si>
  <si>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</si>
  <si>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</si>
  <si>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</si>
  <si>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</si>
  <si>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</si>
  <si>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</si>
  <si>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</si>
  <si>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</si>
  <si>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</si>
  <si>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</si>
  <si>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</si>
  <si>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</si>
  <si>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</si>
  <si>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</si>
  <si>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</si>
  <si>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</si>
  <si>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</si>
  <si>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</si>
  <si>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</si>
  <si>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</si>
  <si>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</si>
  <si>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</si>
  <si>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</si>
  <si>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</si>
  <si>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</si>
  <si>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</si>
  <si>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</si>
  <si>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</si>
  <si>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</si>
  <si>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</si>
  <si>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</si>
  <si>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</si>
  <si>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</si>
  <si>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</si>
  <si>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</si>
  <si>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</si>
  <si>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</si>
  <si>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</si>
  <si>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</si>
  <si>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</si>
  <si>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</si>
  <si>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</si>
  <si>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</si>
  <si>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</si>
  <si>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</si>
  <si>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</si>
  <si>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</si>
  <si>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</si>
  <si>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</si>
  <si>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</si>
  <si>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</si>
  <si>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</si>
  <si>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</si>
  <si>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</si>
  <si>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</si>
  <si>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</si>
  <si>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</si>
  <si>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</si>
  <si>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</si>
  <si>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</si>
  <si>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</si>
  <si>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</si>
  <si>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</si>
  <si>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</si>
  <si>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</si>
  <si>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</si>
  <si>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</si>
  <si>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</si>
  <si>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</si>
  <si>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</si>
  <si>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</si>
  <si>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</si>
  <si>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</si>
  <si>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</si>
  <si>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</si>
  <si>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</si>
  <si>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</si>
  <si>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</si>
  <si>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</si>
  <si>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</si>
  <si>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</si>
  <si>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</si>
  <si>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</si>
  <si>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</si>
  <si>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</si>
  <si>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</si>
  <si>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</si>
  <si>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</si>
  <si>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</si>
  <si>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</si>
  <si>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</si>
  <si>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</si>
  <si>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</si>
  <si>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</si>
  <si>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</si>
  <si>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</si>
  <si>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</si>
  <si>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</si>
  <si>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</si>
  <si>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</si>
  <si>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</si>
  <si>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</si>
  <si>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</si>
  <si>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</si>
  <si>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</si>
  <si>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</si>
  <si>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</si>
  <si>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</si>
  <si>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</si>
  <si>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</si>
  <si>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</si>
  <si>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</si>
  <si>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</si>
  <si>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</si>
  <si>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</si>
  <si>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</si>
  <si>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</si>
  <si>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</si>
  <si>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</si>
  <si>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</si>
  <si>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</si>
  <si>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</si>
  <si>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</si>
  <si>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</si>
  <si>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</si>
  <si>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</si>
  <si>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</si>
  <si>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</si>
  <si>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</si>
  <si>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</si>
  <si>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</si>
  <si>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</si>
  <si>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</si>
  <si>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</si>
  <si>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</si>
  <si>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</si>
  <si>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</si>
  <si>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</si>
  <si>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</si>
  <si>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</si>
  <si>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</si>
  <si>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</si>
  <si>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</si>
  <si>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</si>
  <si>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</si>
  <si>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</si>
  <si>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</si>
  <si>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</si>
  <si>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</si>
  <si>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</si>
  <si>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</si>
  <si>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</si>
  <si>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</si>
  <si>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</si>
  <si>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</si>
  <si>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</si>
  <si>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</si>
  <si>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</si>
  <si>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</si>
  <si>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</si>
  <si>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</si>
  <si>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</si>
  <si>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</si>
  <si>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</si>
  <si>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</si>
  <si>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</si>
  <si>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</si>
  <si>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</si>
  <si>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</si>
  <si>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</si>
  <si>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</si>
  <si>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</si>
  <si>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</si>
  <si>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</si>
  <si>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</si>
  <si>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</si>
  <si>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</si>
  <si>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</si>
  <si>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</si>
  <si>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</si>
  <si>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</si>
  <si>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</si>
  <si>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</si>
  <si>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</si>
  <si>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</si>
  <si>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</si>
  <si>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</si>
  <si>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</si>
  <si>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</si>
  <si>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</si>
  <si>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</si>
  <si>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</si>
  <si>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</si>
  <si>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</si>
  <si>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</si>
  <si>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</si>
  <si>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</si>
  <si>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</si>
  <si>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</si>
  <si>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</si>
  <si>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</si>
  <si>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</si>
  <si>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</si>
  <si>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</si>
  <si>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</si>
  <si>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</si>
  <si>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</si>
  <si>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</si>
  <si>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</si>
  <si>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</si>
  <si>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</si>
  <si>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</si>
  <si>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</si>
  <si>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</si>
  <si>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</si>
  <si>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</si>
  <si>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</si>
  <si>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</si>
  <si>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</si>
  <si>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</si>
  <si>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</si>
  <si>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</si>
  <si>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</si>
  <si>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</si>
  <si>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</si>
  <si>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</si>
  <si>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</si>
  <si>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</si>
  <si>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</si>
  <si>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</si>
  <si>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</si>
  <si>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</si>
  <si>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</si>
  <si>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</si>
  <si>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</si>
  <si>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</si>
  <si>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</si>
  <si>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</si>
  <si>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</si>
  <si>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</si>
  <si>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</si>
  <si>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</si>
  <si>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</si>
  <si>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</si>
  <si>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</si>
  <si>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</si>
  <si>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</si>
  <si>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</si>
  <si>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</si>
  <si>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</si>
  <si>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</si>
  <si>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</si>
  <si>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</si>
  <si>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</si>
  <si>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</si>
  <si>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</si>
  <si>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</si>
  <si>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</si>
  <si>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</si>
  <si>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</si>
  <si>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</si>
  <si>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</si>
  <si>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</si>
  <si>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</si>
  <si>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</si>
  <si>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</si>
  <si>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</si>
  <si>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</si>
  <si>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</si>
  <si>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</si>
  <si>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</si>
  <si>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</si>
  <si>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</si>
  <si>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</si>
  <si>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</si>
  <si>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</si>
  <si>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</si>
  <si>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</si>
  <si>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</si>
  <si>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</si>
  <si>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</si>
  <si>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</si>
  <si>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</si>
  <si>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</si>
  <si>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</si>
  <si>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</si>
  <si>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</si>
  <si>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</si>
  <si>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</si>
  <si>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</si>
  <si>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</si>
  <si>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</si>
  <si>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</si>
  <si>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</si>
  <si>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</si>
  <si>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</si>
  <si>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</si>
  <si>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</si>
  <si>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</si>
  <si>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</si>
  <si>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</si>
  <si>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</si>
  <si>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</si>
  <si>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</si>
  <si>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</si>
  <si>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</si>
  <si>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</si>
  <si>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</si>
  <si>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</si>
  <si>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</si>
  <si>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</si>
  <si>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</si>
  <si>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</si>
  <si>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</si>
  <si>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</si>
  <si>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</si>
  <si>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</si>
  <si>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</si>
  <si>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</si>
  <si>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</si>
  <si>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</si>
  <si>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</si>
  <si>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</si>
  <si>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</si>
  <si>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</si>
  <si>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</si>
  <si>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</si>
  <si>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</si>
  <si>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</si>
  <si>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</si>
  <si>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</si>
  <si>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</si>
  <si>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</si>
  <si>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</si>
  <si>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</si>
  <si>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</si>
  <si>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</si>
  <si>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</si>
  <si>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</si>
  <si>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</si>
  <si>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</si>
  <si>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</si>
  <si>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</si>
  <si>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</si>
  <si>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</si>
  <si>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</si>
  <si>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</si>
  <si>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</si>
  <si>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</si>
  <si>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</si>
  <si>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</si>
  <si>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</si>
  <si>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</si>
  <si>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</si>
  <si>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</si>
  <si>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</si>
  <si>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</si>
  <si>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</si>
  <si>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</si>
  <si>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</si>
  <si>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</si>
  <si>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</si>
  <si>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</si>
  <si>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</si>
  <si>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</si>
  <si>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</si>
  <si>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</si>
  <si>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</si>
  <si>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</si>
  <si>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</si>
  <si>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</si>
  <si>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</si>
  <si>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</si>
  <si>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</si>
  <si>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</si>
  <si>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</si>
  <si>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</si>
  <si>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</si>
  <si>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</si>
  <si>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</si>
  <si>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</si>
  <si>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</si>
  <si>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</si>
  <si>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</si>
  <si>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</si>
  <si>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</si>
  <si>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</si>
  <si>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</si>
  <si>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</si>
  <si>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</si>
  <si>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</si>
  <si>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</si>
  <si>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</si>
  <si>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</si>
  <si>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</si>
  <si>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</si>
  <si>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</si>
  <si>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</si>
  <si>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</si>
  <si>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</si>
  <si>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</si>
  <si>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</si>
  <si>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</si>
  <si>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</si>
  <si>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</si>
  <si>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</si>
  <si>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</si>
  <si>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</si>
  <si>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</si>
  <si>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</si>
  <si>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</si>
  <si>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</si>
  <si>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</si>
  <si>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</si>
  <si>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</si>
  <si>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</si>
  <si>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</si>
  <si>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</si>
  <si>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</si>
  <si>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</si>
  <si>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</si>
  <si>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</si>
  <si>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</si>
  <si>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</si>
  <si>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</si>
  <si>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</si>
  <si>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</si>
  <si>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</si>
  <si>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</si>
  <si>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</si>
  <si>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</si>
  <si>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</si>
  <si>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</si>
  <si>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</si>
  <si>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</si>
  <si>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</si>
  <si>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</si>
  <si>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</si>
  <si>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</si>
  <si>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</si>
  <si>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</si>
  <si>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</si>
  <si>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</si>
  <si>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</si>
  <si>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</si>
  <si>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</si>
  <si>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</si>
  <si>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</si>
  <si>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</si>
  <si>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</si>
  <si>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</si>
  <si>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</si>
  <si>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</si>
  <si>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</si>
  <si>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</si>
  <si>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</si>
  <si>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</si>
  <si>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</si>
  <si>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</si>
  <si>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</si>
  <si>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</si>
  <si>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</si>
  <si>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</si>
  <si>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</si>
  <si>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</si>
  <si>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</si>
  <si>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</si>
  <si>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</si>
  <si>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</si>
  <si>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</si>
  <si>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</si>
  <si>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</si>
  <si>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</si>
  <si>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</si>
  <si>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</si>
  <si>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</si>
  <si>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</si>
  <si>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</si>
  <si>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</si>
  <si>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</si>
  <si>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</si>
  <si>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</si>
  <si>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</si>
  <si>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</si>
  <si>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</si>
  <si>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</si>
  <si>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</si>
  <si>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</si>
  <si>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</si>
  <si>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</si>
  <si>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</si>
  <si>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</si>
  <si>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</si>
  <si>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</si>
  <si>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</si>
  <si>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</si>
  <si>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</si>
  <si>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</si>
  <si>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</si>
  <si>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</si>
  <si>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</si>
  <si>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</si>
  <si>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</si>
  <si>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</si>
  <si>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</si>
  <si>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</si>
  <si>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</si>
  <si>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</si>
  <si>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</si>
  <si>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</si>
  <si>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</si>
  <si>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</si>
  <si>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</si>
  <si>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</si>
  <si>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</si>
  <si>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</si>
  <si>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</si>
  <si>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</si>
  <si>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</si>
  <si>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</si>
  <si>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</si>
  <si>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</si>
  <si>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</si>
  <si>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</si>
  <si>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</si>
  <si>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</si>
  <si>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</si>
  <si>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</si>
  <si>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</si>
  <si>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</si>
  <si>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</si>
  <si>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</si>
  <si>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</si>
  <si>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</si>
  <si>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</si>
  <si>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</si>
  <si>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</si>
  <si>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</si>
  <si>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</si>
  <si>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</si>
  <si>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</si>
  <si>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</si>
  <si>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</si>
  <si>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</si>
  <si>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</si>
  <si>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</si>
  <si>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</si>
  <si>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</si>
  <si>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</si>
  <si>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</si>
  <si>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</si>
  <si>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</si>
  <si>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</si>
  <si>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</si>
  <si>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</si>
  <si>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</si>
  <si>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</si>
  <si>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</si>
  <si>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</si>
  <si>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</si>
  <si>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</si>
  <si>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</si>
  <si>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</si>
  <si>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</si>
  <si>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</si>
  <si>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</si>
  <si>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</si>
  <si>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</si>
  <si>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</si>
  <si>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</si>
  <si>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</si>
  <si>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</si>
  <si>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</si>
  <si>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</si>
  <si>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</si>
  <si>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</si>
  <si>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</si>
  <si>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</si>
  <si>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</si>
  <si>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</si>
  <si>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</si>
  <si>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</si>
  <si>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</si>
  <si>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</si>
  <si>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</si>
  <si>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</si>
  <si>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</si>
  <si>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</si>
  <si>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</si>
  <si>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</si>
  <si>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</si>
  <si>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</si>
  <si>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</si>
  <si>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</si>
  <si>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</si>
  <si>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</si>
  <si>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</si>
  <si>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</si>
  <si>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</si>
  <si>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</si>
  <si>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</si>
  <si>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</si>
  <si>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</si>
  <si>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</si>
  <si>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</si>
  <si>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</si>
  <si>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</si>
  <si>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</si>
  <si>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</si>
  <si>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</si>
  <si>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</si>
  <si>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</si>
  <si>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</si>
  <si>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</si>
  <si>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</si>
  <si>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</si>
  <si>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</si>
  <si>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</si>
  <si>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</si>
  <si>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</si>
  <si>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</si>
  <si>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</si>
  <si>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</si>
  <si>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</si>
  <si>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</si>
  <si>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</si>
  <si>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</si>
  <si>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</si>
  <si>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</si>
  <si>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</si>
  <si>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</si>
  <si>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</si>
  <si>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</si>
  <si>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</si>
  <si>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</si>
  <si>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</si>
  <si>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</si>
  <si>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</si>
  <si>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</si>
  <si>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</si>
  <si>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</si>
  <si>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</si>
  <si>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</si>
  <si>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</si>
  <si>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</si>
  <si>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</si>
  <si>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</si>
  <si>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</si>
  <si>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</si>
  <si>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</si>
  <si>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</si>
  <si>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</si>
  <si>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</si>
  <si>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</si>
  <si>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</si>
  <si>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</si>
  <si>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</si>
  <si>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</si>
  <si>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</si>
  <si>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</si>
  <si>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</si>
  <si>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</si>
  <si>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</si>
  <si>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</si>
  <si>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</si>
  <si>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</si>
  <si>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</si>
  <si>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</si>
  <si>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</si>
  <si>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</si>
  <si>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</si>
  <si>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</si>
  <si>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</si>
  <si>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</si>
  <si>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</si>
  <si>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</si>
  <si>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</si>
  <si>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</si>
  <si>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</si>
  <si>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</si>
  <si>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</si>
  <si>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</si>
  <si>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</si>
  <si>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</si>
  <si>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</si>
  <si>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</si>
  <si>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</si>
  <si>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</si>
  <si>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</si>
  <si>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</si>
  <si>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</si>
  <si>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</si>
  <si>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</si>
  <si>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</si>
  <si>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</si>
  <si>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</si>
  <si>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</si>
  <si>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</si>
  <si>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</si>
  <si>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</si>
  <si>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</si>
  <si>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</si>
  <si>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</si>
  <si>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</si>
  <si>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</si>
  <si>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</si>
  <si>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</si>
  <si>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</si>
  <si>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</si>
  <si>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</si>
  <si>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</si>
  <si>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</si>
  <si>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</si>
  <si>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</si>
  <si>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</si>
  <si>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</si>
  <si>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</si>
  <si>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</si>
  <si>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</si>
  <si>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</si>
  <si>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</si>
  <si>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</si>
  <si>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</si>
  <si>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</si>
  <si>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</si>
  <si>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</si>
  <si>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</si>
  <si>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</si>
  <si>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</si>
  <si>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</si>
  <si>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</si>
  <si>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</si>
  <si>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</si>
  <si>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</si>
  <si>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</si>
  <si>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</si>
  <si>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</si>
  <si>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</si>
  <si>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</si>
  <si>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</si>
  <si>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</si>
  <si>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</si>
  <si>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</si>
  <si>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</si>
  <si>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</si>
  <si>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</si>
  <si>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</si>
  <si>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</si>
  <si>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</si>
  <si>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</si>
  <si>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</si>
  <si>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</si>
  <si>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</si>
  <si>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</si>
  <si>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</si>
  <si>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</si>
  <si>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</si>
  <si>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</si>
  <si>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</si>
  <si>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</si>
  <si>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</si>
  <si>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</si>
  <si>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</si>
  <si>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</si>
  <si>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</si>
  <si>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</si>
  <si>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</si>
  <si>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</si>
  <si>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</si>
  <si>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</si>
  <si>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</si>
  <si>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</si>
  <si>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</si>
  <si>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</si>
  <si>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</si>
  <si>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</si>
  <si>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</si>
  <si>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</si>
  <si>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</si>
  <si>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</si>
  <si>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</si>
  <si>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</si>
  <si>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</si>
  <si>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</si>
  <si>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</si>
  <si>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</si>
  <si>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</si>
  <si>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</si>
  <si>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</si>
  <si>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</si>
  <si>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</si>
  <si>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</si>
  <si>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</si>
  <si>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</si>
  <si>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</si>
  <si>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</si>
  <si>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</si>
  <si>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</si>
  <si>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</si>
  <si>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</si>
  <si>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</si>
  <si>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</si>
  <si>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</si>
  <si>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</si>
  <si>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</si>
  <si>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</si>
  <si>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</si>
  <si>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</si>
  <si>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</si>
  <si>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</si>
  <si>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</si>
  <si>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</si>
  <si>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</si>
  <si>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</si>
  <si>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</si>
  <si>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</si>
  <si>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</si>
  <si>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</si>
  <si>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</si>
  <si>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</si>
  <si>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</si>
  <si>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</si>
  <si>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</si>
  <si>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</si>
  <si>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</si>
  <si>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</si>
  <si>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</si>
  <si>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</si>
  <si>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</si>
  <si>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</si>
  <si>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</si>
  <si>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</si>
  <si>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</si>
  <si>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</si>
  <si>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</si>
  <si>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</si>
  <si>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</si>
  <si>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</si>
  <si>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</si>
  <si>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</si>
  <si>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</si>
  <si>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</si>
  <si>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</si>
  <si>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</si>
  <si>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</si>
  <si>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</si>
  <si>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</si>
  <si>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</si>
  <si>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</si>
  <si>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</si>
  <si>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</si>
  <si>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</si>
  <si>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</si>
  <si>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</si>
  <si>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</si>
  <si>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</si>
  <si>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</si>
  <si>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</si>
  <si>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</si>
  <si>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</si>
  <si>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</si>
  <si>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</si>
  <si>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</si>
  <si>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</si>
  <si>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</si>
  <si>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</si>
  <si>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</si>
  <si>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</si>
  <si>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</si>
  <si>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</si>
  <si>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</si>
  <si>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</si>
  <si>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</si>
  <si>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</si>
  <si>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</si>
  <si>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</si>
  <si>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</si>
  <si>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</si>
  <si>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</si>
  <si>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</si>
  <si>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</si>
  <si>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</si>
  <si>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</si>
  <si>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</si>
  <si>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</si>
  <si>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</si>
  <si>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</si>
  <si>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</si>
  <si>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</si>
  <si>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</si>
  <si>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</si>
  <si>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</si>
  <si>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</si>
  <si>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</si>
  <si>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</si>
  <si>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</si>
  <si>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</si>
  <si>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</si>
  <si>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</si>
  <si>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</si>
  <si>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</si>
  <si>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</si>
  <si>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</si>
  <si>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</si>
  <si>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</si>
  <si>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</si>
  <si>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</si>
  <si>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</si>
  <si>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</si>
  <si>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</si>
  <si>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</si>
  <si>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</si>
  <si>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</si>
  <si>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</si>
  <si>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</si>
  <si>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</si>
  <si>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</si>
  <si>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</si>
  <si>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</si>
  <si>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</si>
  <si>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</si>
  <si>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</si>
  <si>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</si>
  <si>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</si>
  <si>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</si>
  <si>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</si>
  <si>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</si>
  <si>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</si>
  <si>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</si>
  <si>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</si>
  <si>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</si>
  <si>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</si>
  <si>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</si>
  <si>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</si>
  <si>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</si>
  <si>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</si>
  <si>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</si>
  <si>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</si>
  <si>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</si>
  <si>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</si>
  <si>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</si>
  <si>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</si>
  <si>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</si>
  <si>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</si>
  <si>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</si>
  <si>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</si>
  <si>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</si>
  <si>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</si>
  <si>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</si>
  <si>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</si>
  <si>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</si>
  <si>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</si>
  <si>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</si>
  <si>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</si>
  <si>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</si>
  <si>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</si>
  <si>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</si>
  <si>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</si>
  <si>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</si>
  <si>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</si>
  <si>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</si>
  <si>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</si>
  <si>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</si>
  <si>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</si>
  <si>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</si>
  <si>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</si>
  <si>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</si>
  <si>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</si>
  <si>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</si>
  <si>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</si>
  <si>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</si>
  <si>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</si>
  <si>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</si>
  <si>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</si>
  <si>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</si>
  <si>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</si>
  <si>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</si>
  <si>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</si>
  <si>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</si>
  <si>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</si>
  <si>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</si>
  <si>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</si>
  <si>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</si>
  <si>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</si>
  <si>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</si>
  <si>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</si>
  <si>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</si>
  <si>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</si>
  <si>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</si>
  <si>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</si>
  <si>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</si>
  <si>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</si>
  <si>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</si>
  <si>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</si>
  <si>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</si>
  <si>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</si>
  <si>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</si>
  <si>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</si>
  <si>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</si>
  <si>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</si>
  <si>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</si>
  <si>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</si>
  <si>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</si>
  <si>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</si>
  <si>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</si>
  <si>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</si>
  <si>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</si>
  <si>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</si>
  <si>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</si>
  <si>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</si>
  <si>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</si>
  <si>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</si>
  <si>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</si>
  <si>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</si>
  <si>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</si>
  <si>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</si>
  <si>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</si>
  <si>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</si>
  <si>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</si>
  <si>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</si>
  <si>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</si>
  <si>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</si>
  <si>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</si>
  <si>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</si>
  <si>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</si>
  <si>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</si>
  <si>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</si>
  <si>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</si>
  <si>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</si>
  <si>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</si>
  <si>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</si>
  <si>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</si>
  <si>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</si>
  <si>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</si>
  <si>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</si>
  <si>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</si>
  <si>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</si>
  <si>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</si>
  <si>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</si>
  <si>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</si>
  <si>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</si>
  <si>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</si>
  <si>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</si>
  <si>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</si>
  <si>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</si>
  <si>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</si>
  <si>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</si>
  <si>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</si>
  <si>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</si>
  <si>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</si>
  <si>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</si>
  <si>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</si>
  <si>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</si>
  <si>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</si>
  <si>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</si>
  <si>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</si>
  <si>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</si>
  <si>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</si>
  <si>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</si>
  <si>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</si>
  <si>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</si>
  <si>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</si>
  <si>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</si>
  <si>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</si>
  <si>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</si>
  <si>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</si>
  <si>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</si>
  <si>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</si>
  <si>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</si>
  <si>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</si>
  <si>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</si>
  <si>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</si>
  <si>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</si>
  <si>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</si>
  <si>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</si>
  <si>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</si>
  <si>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</si>
  <si>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</si>
  <si>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</si>
  <si>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</si>
  <si>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</si>
  <si>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</si>
  <si>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</si>
  <si>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</si>
  <si>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</si>
  <si>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</si>
  <si>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</si>
  <si>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</si>
  <si>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</si>
  <si>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</si>
  <si>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</si>
  <si>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</si>
  <si>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</si>
  <si>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</si>
  <si>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</si>
  <si>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</si>
  <si>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</si>
  <si>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</si>
  <si>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</si>
  <si>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</si>
  <si>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</si>
  <si>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</si>
  <si>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</si>
  <si>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</si>
  <si>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</si>
  <si>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</si>
  <si>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</si>
  <si>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</si>
  <si>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</si>
  <si>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</si>
  <si>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</si>
  <si>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</si>
  <si>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</si>
  <si>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</si>
  <si>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</si>
  <si>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</si>
  <si>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</si>
  <si>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</si>
  <si>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</si>
  <si>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</si>
  <si>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</si>
  <si>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</si>
  <si>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</si>
  <si>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</si>
  <si>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</si>
  <si>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</si>
  <si>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</si>
  <si>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</si>
  <si>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</si>
  <si>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</si>
  <si>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</si>
  <si>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</si>
  <si>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</si>
  <si>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</si>
  <si>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</si>
  <si>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</si>
  <si>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</si>
  <si>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</si>
  <si>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</si>
  <si>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</si>
  <si>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</si>
  <si>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</si>
  <si>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</si>
  <si>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</si>
  <si>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</si>
  <si>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</si>
  <si>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</si>
  <si>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</si>
  <si>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</si>
  <si>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</si>
  <si>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</si>
  <si>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</si>
  <si>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</si>
  <si>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</si>
  <si>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</si>
  <si>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</si>
  <si>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</si>
  <si>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</si>
  <si>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</si>
  <si>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</si>
  <si>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</si>
  <si>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</si>
  <si>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</si>
  <si>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</si>
  <si>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</si>
  <si>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</si>
  <si>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</si>
  <si>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</si>
  <si>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</si>
  <si>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</si>
  <si>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</si>
  <si>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</si>
  <si>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</si>
  <si>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</si>
  <si>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</si>
  <si>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</si>
  <si>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</si>
  <si>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</si>
  <si>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</si>
  <si>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</si>
  <si>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</si>
  <si>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</si>
  <si>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</si>
  <si>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</si>
  <si>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</si>
  <si>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</si>
  <si>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</si>
  <si>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</si>
  <si>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</si>
  <si>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</si>
  <si>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</si>
  <si>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</si>
  <si>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</si>
  <si>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</si>
  <si>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</si>
  <si>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</si>
  <si>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</si>
  <si>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</si>
  <si>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</si>
  <si>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</si>
  <si>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</si>
  <si>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</si>
  <si>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</si>
  <si>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</si>
  <si>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</si>
  <si>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</si>
  <si>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</si>
  <si>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</si>
  <si>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</si>
  <si>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</si>
  <si>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</si>
  <si>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</si>
  <si>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</si>
  <si>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</si>
  <si>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</si>
  <si>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</si>
  <si>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</si>
  <si>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</si>
  <si>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</si>
  <si>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</si>
  <si>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</si>
  <si>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</si>
  <si>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</si>
  <si>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</si>
  <si>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</si>
  <si>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</si>
  <si>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</si>
  <si>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</si>
  <si>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</si>
  <si>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</si>
  <si>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</si>
  <si>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</si>
  <si>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</si>
  <si>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</si>
  <si>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</si>
  <si>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</si>
  <si>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</si>
  <si>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</si>
  <si>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</si>
  <si>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</si>
  <si>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</si>
  <si>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</si>
  <si>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</si>
  <si>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</si>
  <si>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</si>
  <si>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</si>
  <si>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</si>
  <si>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</si>
  <si>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</si>
  <si>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</si>
  <si>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</si>
  <si>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</si>
  <si>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</si>
  <si>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</si>
  <si>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</si>
  <si>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</si>
  <si>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</si>
  <si>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</si>
  <si>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</si>
  <si>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</si>
  <si>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</si>
  <si>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</si>
  <si>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</si>
  <si>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</si>
  <si>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</si>
  <si>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</si>
  <si>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</si>
  <si>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</si>
  <si>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</si>
  <si>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</si>
  <si>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</si>
  <si>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</si>
  <si>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</si>
  <si>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</si>
  <si>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</si>
  <si>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</si>
  <si>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</si>
  <si>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</si>
  <si>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</si>
  <si>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</si>
  <si>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</si>
  <si>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</si>
  <si>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</si>
  <si>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</si>
  <si>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</si>
  <si>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</si>
  <si>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</si>
  <si>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</si>
  <si>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</si>
  <si>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</si>
  <si>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</si>
  <si>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</si>
  <si>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</si>
  <si>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</si>
  <si>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</si>
  <si>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</si>
  <si>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</si>
  <si>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</si>
  <si>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</si>
  <si>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</si>
  <si>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</si>
  <si>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</si>
  <si>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</si>
  <si>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</si>
  <si>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</si>
  <si>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</si>
  <si>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</si>
  <si>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</si>
  <si>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</si>
  <si>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</si>
  <si>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</si>
  <si>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</si>
  <si>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</si>
  <si>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</si>
  <si>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</si>
  <si>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</si>
  <si>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</si>
  <si>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</si>
  <si>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</si>
  <si>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</si>
  <si>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</si>
  <si>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</si>
  <si>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</si>
  <si>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</si>
  <si>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</si>
  <si>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</si>
  <si>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</si>
  <si>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</si>
  <si>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</si>
  <si>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</si>
  <si>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</si>
  <si>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</si>
  <si>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</si>
  <si>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</si>
  <si>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</si>
  <si>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</si>
  <si>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</si>
  <si>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</si>
  <si>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</si>
  <si>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</si>
  <si>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</si>
  <si>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</si>
  <si>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</si>
  <si>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</si>
  <si>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</si>
  <si>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</si>
  <si>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</si>
  <si>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</si>
  <si>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</si>
  <si>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</si>
  <si>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</si>
  <si>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</si>
  <si>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</si>
  <si>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</si>
  <si>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</si>
  <si>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</si>
  <si>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</si>
  <si>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</si>
  <si>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</si>
  <si>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</si>
  <si>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</si>
  <si>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</si>
  <si>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</si>
  <si>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</si>
  <si>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</si>
  <si>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</si>
  <si>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</si>
  <si>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</si>
  <si>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</si>
  <si>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</si>
  <si>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</si>
  <si>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</si>
  <si>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</si>
  <si>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</si>
  <si>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</si>
  <si>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</si>
  <si>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</si>
  <si>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</si>
  <si>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</si>
  <si>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</si>
  <si>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</si>
  <si>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</si>
  <si>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</si>
  <si>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</si>
  <si>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</si>
  <si>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</si>
  <si>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</si>
  <si>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</si>
  <si>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</si>
  <si>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</si>
  <si>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</si>
  <si>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</si>
  <si>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</si>
  <si>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</si>
  <si>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</si>
  <si>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</si>
  <si>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</si>
  <si>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</si>
  <si>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</si>
  <si>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</si>
  <si>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</si>
  <si>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</si>
  <si>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</si>
  <si>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</si>
  <si>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</si>
  <si>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</si>
  <si>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</si>
  <si>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</si>
  <si>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</si>
  <si>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</si>
  <si>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</si>
  <si>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</si>
  <si>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</si>
  <si>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</si>
  <si>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</si>
  <si>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</si>
  <si>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</si>
  <si>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</si>
  <si>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</si>
  <si>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</si>
  <si>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</si>
  <si>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</si>
  <si>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</si>
  <si>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</si>
  <si>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</si>
  <si>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</si>
  <si>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</si>
  <si>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</si>
  <si>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</si>
  <si>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</si>
  <si>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</si>
  <si>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</si>
  <si>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</si>
  <si>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</si>
  <si>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</si>
  <si>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</si>
  <si>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</si>
  <si>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</si>
  <si>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</si>
  <si>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</si>
  <si>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</si>
  <si>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</si>
  <si>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</si>
  <si>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</si>
  <si>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</si>
  <si>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</si>
  <si>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</si>
  <si>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</si>
  <si>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</si>
  <si>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</si>
  <si>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</si>
  <si>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</si>
  <si>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</si>
  <si>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</si>
  <si>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</si>
  <si>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</si>
  <si>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</si>
  <si>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</si>
  <si>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</si>
  <si>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</si>
  <si>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</si>
  <si>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</si>
  <si>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</si>
  <si>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</si>
  <si>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</si>
  <si>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</si>
  <si>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</si>
  <si>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</si>
  <si>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</si>
  <si>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</si>
  <si>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</si>
  <si>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</si>
  <si>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</si>
  <si>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</si>
  <si>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</si>
  <si>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</si>
  <si>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</si>
  <si>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</si>
  <si>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</si>
  <si>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</si>
  <si>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</si>
  <si>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</si>
  <si>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</si>
  <si>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</si>
  <si>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</si>
  <si>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</si>
  <si>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</si>
  <si>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</si>
  <si>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</si>
  <si>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</si>
  <si>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</si>
  <si>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</si>
  <si>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</si>
  <si>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</si>
  <si>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</si>
  <si>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</si>
  <si>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</si>
  <si>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</si>
  <si>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</si>
  <si>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</si>
  <si>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</si>
  <si>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</si>
  <si>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</si>
  <si>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</si>
  <si>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</si>
  <si>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</si>
  <si>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</si>
  <si>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</si>
  <si>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</si>
  <si>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</si>
  <si>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</si>
  <si>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</si>
  <si>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</si>
  <si>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</si>
  <si>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</si>
  <si>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</si>
  <si>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</si>
  <si>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</si>
  <si>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</si>
  <si>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</si>
  <si>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</si>
  <si>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</si>
  <si>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</si>
  <si>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</si>
  <si>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</si>
  <si>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</si>
  <si>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</si>
  <si>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</si>
  <si>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</si>
  <si>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</si>
  <si>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</si>
  <si>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</si>
  <si>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</si>
  <si>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</si>
  <si>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</si>
  <si>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</si>
  <si>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</si>
  <si>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</si>
  <si>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</si>
  <si>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</si>
  <si>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</si>
  <si>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</si>
  <si>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</si>
  <si>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</si>
  <si>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</si>
  <si>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</si>
  <si>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</si>
  <si>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</si>
  <si>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</si>
  <si>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</si>
  <si>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</si>
  <si>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</si>
  <si>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</si>
  <si>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</si>
  <si>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</si>
  <si>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</si>
  <si>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</si>
  <si>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</si>
  <si>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</si>
  <si>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</si>
  <si>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</si>
  <si>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</si>
  <si>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</si>
  <si>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Row Labels</t>
  </si>
  <si>
    <t>Grand Total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</si>
  <si>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</si>
  <si>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</si>
  <si>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</si>
  <si>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</si>
  <si>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</si>
  <si>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</si>
  <si>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</si>
  <si>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</si>
  <si>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</si>
  <si>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</si>
  <si>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</si>
  <si>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</si>
  <si>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</si>
  <si>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</si>
  <si>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</si>
  <si>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</si>
  <si>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</si>
  <si>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</si>
  <si>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</si>
  <si>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</si>
  <si>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(All)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</si>
  <si>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</si>
  <si>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</si>
  <si>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</si>
  <si>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</si>
  <si>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</si>
  <si>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</si>
  <si>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</si>
  <si>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</si>
  <si>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</si>
  <si>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</si>
  <si>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</si>
  <si>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</si>
  <si>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</si>
  <si>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</si>
  <si>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Category_and_Sub-Category</t>
  </si>
  <si>
    <t>Percent_Funded</t>
  </si>
  <si>
    <t>Average_Donation</t>
  </si>
  <si>
    <t>Parent_Category</t>
  </si>
  <si>
    <t>Sub_Category</t>
  </si>
  <si>
    <t>Date_Created_Conversion</t>
  </si>
  <si>
    <t>Date_Ended_Conversion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</si>
</sst>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/d/yy\ h:mm\ AM/PM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164" fontId="0" fillId="0" borderId="0" xfId="0" applyNumberForma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0" fontId="0" fillId="0" borderId="0" xfId="2" applyNumberFormat="1" applyFont="1"/>
    <xf numFmtId="0" fontId="1" fillId="0" borderId="0" xfId="0" applyFon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[KickstartMyChart.xlsx]Pivot_Category!PivotTable1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BA-1049-B1AE-D5939EF097D2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35E-8849-89CB-20BB167E2B22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35E-8849-89CB-20BB167E2B22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35E-8849-89CB-20BB167E2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2895903"/>
        <c:axId val="1523512783"/>
      </c:barChart>
      <c:catAx>
        <c:axId val="152289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512783"/>
        <c:crosses val="autoZero"/>
        <c:auto val="1"/>
        <c:lblAlgn val="ctr"/>
        <c:lblOffset val="100"/>
        <c:noMultiLvlLbl val="0"/>
      </c:catAx>
      <c:valAx>
        <c:axId val="152351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895903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[KickstartMyChart.xlsx]Pivot_SubCategory!PivotTable1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B7-414D-AEC9-4FFD1E6837E4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B7-414D-AEC9-4FFD1E6837E4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B7-414D-AEC9-4FFD1E6837E4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3B7-414D-AEC9-4FFD1E683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5611567"/>
        <c:axId val="1095614351"/>
      </c:barChart>
      <c:catAx>
        <c:axId val="109561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614351"/>
        <c:crosses val="autoZero"/>
        <c:auto val="1"/>
        <c:lblAlgn val="ctr"/>
        <c:lblOffset val="100"/>
        <c:noMultiLvlLbl val="0"/>
      </c:catAx>
      <c:valAx>
        <c:axId val="109561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61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[KickstartMyChart.xlsx]Pivot_Dates!PivotTable2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4-8649-BA49-B7F96D8E6220}"/>
            </c:ext>
          </c:extLst>
        </c:ser>
        <c:ser>
          <c:idx val="1"/>
          <c:order val="1"/>
          <c:tx>
            <c:strRef>
              <c:f>Pivot_Dates!$C$4:$C$5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24-8649-BA49-B7F96D8E6220}"/>
            </c:ext>
          </c:extLst>
        </c:ser>
        <c:ser>
          <c:idx val="2"/>
          <c:order val="2"/>
          <c:tx>
            <c:strRef>
              <c:f>Pivot_Dates!$D$4:$D$5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224-8649-BA49-B7F96D8E6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401647"/>
        <c:axId val="1096662719"/>
      </c:lineChart>
      <c:catAx>
        <c:axId val="113040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662719"/>
        <c:crosses val="autoZero"/>
        <c:auto val="1"/>
        <c:lblAlgn val="ctr"/>
        <c:lblOffset val="100"/>
        <c:noMultiLvlLbl val="0"/>
      </c:catAx>
      <c:valAx>
        <c:axId val="109666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40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Pivot_Goal!$F$1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Pivot_Goal!$F$2:$F$13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80-B44D-9604-6622A00A385C}"/>
            </c:ext>
          </c:extLst>
        </c:ser>
        <c:ser>
          <c:idx val="1"/>
          <c:order val="1"/>
          <c:tx>
            <c:strRef>
              <c:f>Pivot_Goal!$G$1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Pivot_Goal!$G$2:$G$13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80-B44D-9604-6622A00A385C}"/>
            </c:ext>
          </c:extLst>
        </c:ser>
        <c:ser>
          <c:idx val="2"/>
          <c:order val="2"/>
          <c:tx>
            <c:strRef>
              <c:f>Pivot_Goal!$H$1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Pivot_Goal!$H$2:$H$13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80-B44D-9604-6622A00A3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043104"/>
        <c:axId val="578044784"/>
      </c:lineChart>
      <c:catAx>
        <c:axId val="57804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44784"/>
        <c:crosses val="autoZero"/>
        <c:auto val="1"/>
        <c:lblAlgn val="ctr"/>
        <c:lblOffset val="100"/>
        <c:noMultiLvlLbl val="0"/>
      </c:catAx>
      <c:valAx>
        <c:axId val="57804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4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219130</xdr:colOff>
      <xdr:row>1</xdr:row>
      <xdr:rowOff>150071</xdr:rowOff>
    </xdr:from>
    <xdr:to>
      <xdr:col>12</xdr:col>
      <xdr:colOff>681475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F2B381-E4F6-7B46-9CA6-45A90E3A5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4</xdr:row>
      <xdr:rowOff>38100</xdr:rowOff>
    </xdr:from>
    <xdr:to>
      <xdr:col>19</xdr:col>
      <xdr:colOff>529166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85D9B6-CCE6-A249-827A-A0AE773F7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2</xdr:row>
      <xdr:rowOff>63500</xdr:rowOff>
    </xdr:from>
    <xdr:to>
      <xdr:col>12</xdr:col>
      <xdr:colOff>469900</xdr:colOff>
      <xdr:row>27</xdr:row>
      <xdr:rowOff>17780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0DA86-EFA7-7344-9FFF-A25A5CA3A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14</xdr:row>
      <xdr:rowOff>0</xdr:rowOff>
    </xdr:from>
    <xdr:to>
      <xdr:col>8</xdr:col>
      <xdr:colOff>800100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A23916-266F-AF47-AB03-899BAE31F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00.608932754629" createdVersion="6" refreshedVersion="6" minRefreshableVersion="3" recordCount="4114" xr:uid="{E92920C4-703F-6D4F-8869-C1AD9FCEF7E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13.466639351849" createdVersion="6" refreshedVersion="6" minRefreshableVersion="3" recordCount="4114" xr:uid="{6F08FADE-F6E1-D348-96CA-FDCE0FEE41FD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2:26:00" maxDate="2017-05-03T12:12:00" count="4092">
        <d v="2015-07-22T20:00:00"/>
        <d v="2017-03-02T07:24:43"/>
        <d v="2016-02-15T09:51:23"/>
        <d v="2014-08-07T05:21:47"/>
        <d v="2015-12-19T13:01:19"/>
        <d v="2016-07-28T22:35:00"/>
        <d v="2014-06-13T18:44:10"/>
        <d v="2016-07-04T18:07:47"/>
        <d v="2016-04-15T14:00:00"/>
        <d v="2016-04-16T19:29:04"/>
        <d v="2014-06-24T18:37:59"/>
        <d v="2016-08-21T20:00:00"/>
        <d v="2014-07-15T20:00:00"/>
        <d v="2016-06-23T13:27:00"/>
        <d v="2014-07-13T06:59:00"/>
        <d v="2015-09-27T13:14:00"/>
        <d v="2014-06-15T22:30:00"/>
        <d v="2014-11-04T11:33:42"/>
        <d v="2014-09-17T06:00:56"/>
        <d v="2015-07-20T12:35:34"/>
        <d v="2015-09-13T11:11:52"/>
        <d v="2014-09-26T08:03:09"/>
        <d v="2015-01-01T00:59:00"/>
        <d v="2015-04-30T08:20:00"/>
        <d v="2015-09-15T12:39:00"/>
        <d v="2016-01-08T17:36:01"/>
        <d v="2014-08-17T05:22:24"/>
        <d v="2014-11-15T21:57:13"/>
        <d v="2015-12-16T16:08:04"/>
        <d v="2014-07-22T09:09:28"/>
        <d v="2014-08-21T00:01:55"/>
        <d v="2016-01-25T12:00:34"/>
        <d v="2016-05-12T20:59:00"/>
        <d v="2015-11-08T09:51:41"/>
        <d v="2014-08-05T00:43:21"/>
        <d v="2015-04-27T17:00:00"/>
        <d v="2015-04-03T23:22:05"/>
        <d v="2015-02-27T09:37:59"/>
        <d v="2013-05-10T18:22:24"/>
        <d v="2014-05-25T15:59:00"/>
        <d v="2014-06-18T21:00:00"/>
        <d v="2014-10-05T06:39:14"/>
        <d v="2014-12-28T08:20:26"/>
        <d v="2014-07-12T17:00:00"/>
        <d v="2014-10-06T19:22:17"/>
        <d v="2016-04-27T07:58:27"/>
        <d v="2015-12-15T16:09:34"/>
        <d v="2014-12-19T13:40:07"/>
        <d v="2015-03-01T05:00:00"/>
        <d v="2015-10-23T21:14:05"/>
        <d v="2015-01-30T10:00:00"/>
        <d v="2015-08-10T15:17:17"/>
        <d v="2014-07-17T09:50:46"/>
        <d v="2014-04-04T15:00:00"/>
        <d v="2015-12-25T10:07:01"/>
        <d v="2016-05-27T16:15:16"/>
        <d v="2015-06-08T09:00:00"/>
        <d v="2015-04-25T12:59:22"/>
        <d v="2014-11-19T11:52:52"/>
        <d v="2015-09-14T14:00:00"/>
        <d v="2014-03-22T17:00:00"/>
        <d v="2013-06-06T12:32:37"/>
        <d v="2013-03-03T12:11:18"/>
        <d v="2013-12-27T21:59:00"/>
        <d v="2013-07-07T17:26:21"/>
        <d v="2014-08-10T22:59:00"/>
        <d v="2016-07-18T13:23:40"/>
        <d v="2012-07-15T07:00:04"/>
        <d v="2014-02-23T06:39:51"/>
        <d v="2011-10-01T23:59:00"/>
        <d v="2011-09-04T14:30:45"/>
        <d v="2012-05-27T23:30:57"/>
        <d v="2012-11-14T17:00:00"/>
        <d v="2011-05-02T20:59:00"/>
        <d v="2016-01-21T04:41:35"/>
        <d v="2013-04-22T22:01:12"/>
        <d v="2011-12-27T10:35:58"/>
        <d v="2012-05-20T19:59:00"/>
        <d v="2016-09-01T10:32:01"/>
        <d v="2014-04-25T11:38:13"/>
        <d v="2013-12-09T19:00:56"/>
        <d v="2012-07-13T20:02:00"/>
        <d v="2011-10-09T12:41:01"/>
        <d v="2015-02-22T04:30:00"/>
        <d v="2011-05-15T11:11:26"/>
        <d v="2011-09-22T20:00:37"/>
        <d v="2015-12-27T07:20:45"/>
        <d v="2010-06-02T18:41:00"/>
        <d v="2014-06-22T08:48:51"/>
        <d v="2013-06-02T11:03:12"/>
        <d v="2011-07-12T00:08:19"/>
        <d v="2011-05-17T02:39:24"/>
        <d v="2017-02-01T01:00:00"/>
        <d v="2012-07-03T14:00:00"/>
        <d v="2014-04-07T10:13:42"/>
        <d v="2012-02-25T17:07:21"/>
        <d v="2010-07-31T20:00:00"/>
        <d v="2011-07-11T20:14:42"/>
        <d v="2012-12-07T16:30:00"/>
        <d v="2014-01-22T14:39:59"/>
        <d v="2012-11-04T12:04:46"/>
        <d v="2013-01-24T11:38:30"/>
        <d v="2010-12-22T20:08:53"/>
        <d v="2014-03-07T12:20:30"/>
        <d v="2011-04-02T18:00:00"/>
        <d v="2016-05-13T17:00:00"/>
        <d v="2012-04-02T11:38:21"/>
        <d v="2011-04-24T16:34:47"/>
        <d v="2013-05-31T07:42:50"/>
        <d v="2011-02-25T17:37:10"/>
        <d v="2013-11-13T22:59:00"/>
        <d v="2015-05-31T00:59:47"/>
        <d v="2014-04-12T19:00:00"/>
        <d v="2011-08-06T08:00:00"/>
        <d v="2012-01-12T23:34:48"/>
        <d v="2012-02-04T10:44:04"/>
        <d v="2011-04-08T03:55:55"/>
        <d v="2010-06-09T12:00:00"/>
        <d v="2011-07-28T18:17:16"/>
        <d v="2011-08-13T16:00:00"/>
        <d v="2016-10-02T18:11:47"/>
        <d v="2015-04-18T03:16:00"/>
        <d v="2016-10-10T03:21:47"/>
        <d v="2014-10-28T15:00:00"/>
        <d v="2015-05-15T15:17:22"/>
        <d v="2017-02-03T16:51:20"/>
        <d v="2015-06-10T19:00:00"/>
        <d v="2015-04-03T06:59:01"/>
        <d v="2016-10-19T22:28:13"/>
        <d v="2014-10-30T15:29:43"/>
        <d v="2014-06-16T13:16:00"/>
        <d v="2016-07-05T17:00:00"/>
        <d v="2014-11-07T13:30:07"/>
        <d v="2016-05-31T10:31:00"/>
        <d v="2015-09-04T10:00:00"/>
        <d v="2014-07-01T12:00:00"/>
        <d v="2015-05-16T03:16:00"/>
        <d v="2015-10-12T06:46:33"/>
        <d v="2015-07-31T21:59:00"/>
        <d v="2015-07-12T15:06:12"/>
        <d v="2015-03-19T20:45:32"/>
        <d v="2015-05-30T20:40:23"/>
        <d v="2014-11-16T15:26:18"/>
        <d v="2016-09-02T22:55:00"/>
        <d v="2015-04-13T10:17:52"/>
        <d v="2015-08-11T06:00:52"/>
        <d v="2017-01-17T17:23:18"/>
        <d v="2015-01-08T11:18:00"/>
        <d v="2016-02-26T23:45:36"/>
        <d v="2014-12-25T01:00:00"/>
        <d v="2015-05-25T20:53:02"/>
        <d v="2015-06-18T06:13:11"/>
        <d v="2014-09-22T18:51:40"/>
        <d v="2014-12-02T08:04:04"/>
        <d v="2015-06-03T06:08:15"/>
        <d v="2015-07-23T06:25:35"/>
        <d v="2014-08-02T19:59:56"/>
        <d v="2016-02-26T14:52:52"/>
        <d v="2014-10-21T18:50:28"/>
        <d v="2016-07-03T03:25:45"/>
        <d v="2015-08-15T14:54:51"/>
        <d v="2014-07-02T09:29:55"/>
        <d v="2014-08-16T16:42:00"/>
        <d v="2015-09-30T17:00:00"/>
        <d v="2014-09-19T11:18:21"/>
        <d v="2016-01-12T08:48:44"/>
        <d v="2017-01-15T18:49:22"/>
        <d v="2015-08-04T15:15:35"/>
        <d v="2015-03-19T12:02:50"/>
        <d v="2014-10-18T05:07:39"/>
        <d v="2015-08-29T22:28:00"/>
        <d v="2016-08-11T21:20:14"/>
        <d v="2015-03-19T01:28:43"/>
        <d v="2015-02-28T06:45:08"/>
        <d v="2015-05-08T11:12:56"/>
        <d v="2014-08-29T11:40:11"/>
        <d v="2015-08-05T12:46:39"/>
        <d v="2015-03-23T17:08:46"/>
        <d v="2015-11-26T16:55:45"/>
        <d v="2016-03-03T18:55:55"/>
        <d v="2015-04-13T12:00:00"/>
        <d v="2015-06-22T10:48:15"/>
        <d v="2017-01-06T17:17:12"/>
        <d v="2014-11-26T13:26:50"/>
        <d v="2014-08-31T20:59:00"/>
        <d v="2016-08-18T14:52:19"/>
        <d v="2017-03-03T13:00:00"/>
        <d v="2015-07-20T23:59:00"/>
        <d v="2014-09-04T21:23:35"/>
        <d v="2016-09-03T09:34:37"/>
        <d v="2016-06-16T08:37:26"/>
        <d v="2015-10-02T03:35:38"/>
        <d v="2014-10-17T12:00:32"/>
        <d v="2014-11-28T16:26:06"/>
        <d v="2016-03-06T16:55:31"/>
        <d v="2015-07-10T09:05:32"/>
        <d v="2015-10-10T14:00:00"/>
        <d v="2017-02-17T14:00:00"/>
        <d v="2014-10-05T02:12:02"/>
        <d v="2016-08-31T19:58:22"/>
        <d v="2014-09-14T19:00:03"/>
        <d v="2015-02-08T12:38:49"/>
        <d v="2015-10-08T13:59:00"/>
        <d v="2015-01-29T13:21:04"/>
        <d v="2016-08-04T07:00:03"/>
        <d v="2015-10-06T08:10:22"/>
        <d v="2016-08-05T17:06:23"/>
        <d v="2015-01-03T21:43:58"/>
        <d v="2014-12-16T01:52:47"/>
        <d v="2015-07-10T15:08:55"/>
        <d v="2015-09-30T22:00:00"/>
        <d v="2015-09-18T20:50:17"/>
        <d v="2016-04-16T13:08:40"/>
        <d v="2015-08-16T07:06:41"/>
        <d v="2015-03-06T08:22:29"/>
        <d v="2016-02-17T16:59:00"/>
        <d v="2015-04-22T15:00:37"/>
        <d v="2014-12-28T08:22:29"/>
        <d v="2015-05-15T08:04:49"/>
        <d v="2016-03-31T23:59:00"/>
        <d v="2015-08-20T13:06:00"/>
        <d v="2015-03-28T12:06:04"/>
        <d v="2015-03-26T19:39:00"/>
        <d v="2016-05-21T18:05:00"/>
        <d v="2015-07-09T22:38:46"/>
        <d v="2016-04-08T15:04:14"/>
        <d v="2015-05-31T02:29:00"/>
        <d v="2015-07-09T14:27:21"/>
        <d v="2015-06-01T09:28:25"/>
        <d v="2016-02-13T15:24:57"/>
        <d v="2015-06-04T11:39:11"/>
        <d v="2016-01-02T16:00:51"/>
        <d v="2015-02-27T12:49:06"/>
        <d v="2016-09-29T14:52:52"/>
        <d v="2015-06-20T17:50:59"/>
        <d v="2015-07-09T14:48:17"/>
        <d v="2016-01-04T17:00:00"/>
        <d v="2016-03-08T06:51:09"/>
        <d v="2016-12-30T02:00:00"/>
        <d v="2015-11-08T05:00:00"/>
        <d v="2013-05-05T10:00:11"/>
        <d v="2014-12-21T09:45:04"/>
        <d v="2011-12-20T04:49:50"/>
        <d v="2014-02-21T18:08:24"/>
        <d v="2010-03-16T00:06:00"/>
        <d v="2012-08-15T18:16:25"/>
        <d v="2010-12-18T02:43:25"/>
        <d v="2010-10-15T20:39:00"/>
        <d v="2012-01-07T11:35:09"/>
        <d v="2010-08-22T10:40:00"/>
        <d v="2013-06-06T06:34:51"/>
        <d v="2012-05-16T12:00:00"/>
        <d v="2010-05-31T20:59:00"/>
        <d v="2012-02-15T08:37:15"/>
        <d v="2015-10-16T19:00:00"/>
        <d v="2011-03-16T04:38:02"/>
        <d v="2013-03-16T11:27:47"/>
        <d v="2016-05-19T08:02:42"/>
        <d v="2011-06-17T18:14:26"/>
        <d v="2015-04-08T10:42:49"/>
        <d v="2010-07-17T02:59:00"/>
        <d v="2012-06-07T07:55:00"/>
        <d v="2011-02-25T22:57:08"/>
        <d v="2012-09-27T15:54:54"/>
        <d v="2012-05-11T07:53:15"/>
        <d v="2010-05-10T13:16:00"/>
        <d v="2010-04-22T20:51:00"/>
        <d v="2014-06-25T03:51:39"/>
        <d v="2011-11-06T21:39:38"/>
        <d v="2017-02-21T21:43:42"/>
        <d v="2011-05-24T21:00:00"/>
        <d v="2014-01-02T01:00:00"/>
        <d v="2010-04-28T11:49:00"/>
        <d v="2011-07-03T04:57:46"/>
        <d v="2012-04-04T23:59:00"/>
        <d v="2012-11-09T18:46:06"/>
        <d v="2012-04-27T17:57:54"/>
        <d v="2015-05-23T14:23:39"/>
        <d v="2012-10-11T17:58:59"/>
        <d v="2017-02-26T19:01:00"/>
        <d v="2014-05-30T07:10:35"/>
        <d v="2009-08-10T12:26:00"/>
        <d v="2010-02-22T15:00:00"/>
        <d v="2011-05-31T21:59:00"/>
        <d v="2012-01-21T10:43:00"/>
        <d v="2013-09-19T11:08:48"/>
        <d v="2013-03-25T11:35:24"/>
        <d v="2012-11-01T21:00:00"/>
        <d v="2012-06-25T21:03:13"/>
        <d v="2013-11-02T03:57:14"/>
        <d v="2011-02-02T00:59:00"/>
        <d v="2013-04-30T17:01:00"/>
        <d v="2011-10-28T20:59:00"/>
        <d v="2014-04-20T09:01:54"/>
        <d v="2010-07-19T09:00:00"/>
        <d v="2013-10-31T17:00:00"/>
        <d v="2012-09-07T04:24:43"/>
        <d v="2015-04-30T20:59:00"/>
        <d v="2014-05-09T14:00:00"/>
        <d v="2010-11-16T23:24:20"/>
        <d v="2011-04-24T16:02:18"/>
        <d v="2013-03-19T09:42:15"/>
        <d v="2012-02-24T13:33:58"/>
        <d v="2012-06-01T18:42:26"/>
        <d v="2012-08-31T19:00:00"/>
        <d v="2012-03-10T08:07:29"/>
        <d v="2013-03-20T12:05:33"/>
        <d v="2013-02-07T15:40:01"/>
        <d v="2011-03-10T09:40:10"/>
        <d v="2012-09-03T11:02:14"/>
        <d v="2011-10-19T19:00:00"/>
        <d v="2012-01-01T00:59:00"/>
        <d v="2013-04-14T14:03:52"/>
        <d v="2010-08-11T08:59:00"/>
        <d v="2013-03-01T12:59:48"/>
        <d v="2012-08-22T11:32:14"/>
        <d v="2014-12-10T21:59:00"/>
        <d v="2013-12-11T09:14:43"/>
        <d v="2013-03-26T16:55:51"/>
        <d v="2010-02-02T00:59:00"/>
        <d v="2015-12-22T16:00:00"/>
        <d v="2016-11-08T04:43:06"/>
        <d v="2016-05-13T06:40:48"/>
        <d v="2016-12-21T00:59:00"/>
        <d v="2015-08-01T08:01:48"/>
        <d v="2016-12-19T21:30:33"/>
        <d v="2017-03-14T15:57:00"/>
        <d v="2015-03-22T01:00:00"/>
        <d v="2015-10-31T21:00:00"/>
        <d v="2015-11-06T21:00:00"/>
        <d v="2013-05-16T20:59:00"/>
        <d v="2016-06-17T06:57:14"/>
        <d v="2015-10-28T01:00:00"/>
        <d v="2016-04-07T07:16:31"/>
        <d v="2015-05-15T12:00:00"/>
        <d v="2015-05-08T15:00:00"/>
        <d v="2015-11-13T08:18:38"/>
        <d v="2015-03-13T19:05:08"/>
        <d v="2016-09-02T18:00:00"/>
        <d v="2015-04-29T11:14:28"/>
        <d v="2017-03-08T14:00:00"/>
        <d v="2014-09-30T20:59:00"/>
        <d v="2016-04-29T11:44:25"/>
        <d v="2014-11-13T20:00:00"/>
        <d v="2015-05-31T19:20:00"/>
        <d v="2015-05-20T15:39:50"/>
        <d v="2015-10-14T05:00:21"/>
        <d v="2015-11-14T05:53:29"/>
        <d v="2015-08-21T07:05:16"/>
        <d v="2017-02-24T04:58:28"/>
        <d v="2016-09-10T20:59:00"/>
        <d v="2016-04-07T15:09:14"/>
        <d v="2014-10-07T21:01:08"/>
        <d v="2015-11-19T13:00:19"/>
        <d v="2016-04-08T11:52:01"/>
        <d v="2014-12-01T01:03:14"/>
        <d v="2016-03-16T11:16:33"/>
        <d v="2015-04-23T22:19:57"/>
        <d v="2016-06-15T08:00:00"/>
        <d v="2014-11-13T22:12:00"/>
        <d v="2015-07-22T20:11:00"/>
        <d v="2014-11-22T18:01:46"/>
        <d v="2014-08-07T17:00:00"/>
        <d v="2010-05-02T12:22:00"/>
        <d v="2014-06-20T20:59:00"/>
        <d v="2014-02-28T07:33:19"/>
        <d v="2012-05-20T12:01:58"/>
        <d v="2013-04-30T21:59:00"/>
        <d v="2015-03-15T06:32:02"/>
        <d v="2012-01-15T06:14:29"/>
        <d v="2017-01-06T12:05:00"/>
        <d v="2013-02-01T11:25:39"/>
        <d v="2016-04-05T09:00:00"/>
        <d v="2012-07-18T14:53:18"/>
        <d v="2011-09-16T14:20:31"/>
        <d v="2014-03-01T10:18:00"/>
        <d v="2016-08-25T03:51:56"/>
        <d v="2015-11-14T00:01:00"/>
        <d v="2016-01-25T16:52:00"/>
        <d v="2012-05-03T09:31:12"/>
        <d v="2016-01-23T10:16:32"/>
        <d v="2012-07-29T22:00:00"/>
        <d v="2012-09-06T10:01:40"/>
        <d v="2014-05-18T19:49:19"/>
        <d v="2015-01-06T11:45:47"/>
        <d v="2014-11-21T08:01:41"/>
        <d v="2015-08-10T15:49:51"/>
        <d v="2015-08-14T23:00:00"/>
        <d v="2016-07-27T18:49:40"/>
        <d v="2014-03-07T15:59:00"/>
        <d v="2015-05-07T17:52:52"/>
        <d v="2011-12-17T17:59:00"/>
        <d v="2011-09-07T20:00:00"/>
        <d v="2013-10-10T10:00:52"/>
        <d v="2016-04-17T11:38:02"/>
        <d v="2012-04-27T14:32:00"/>
        <d v="2012-07-07T06:33:26"/>
        <d v="2010-08-31T20:44:00"/>
        <d v="2015-04-29T12:02:06"/>
        <d v="2016-12-14T05:00:00"/>
        <d v="2014-05-16T20:30:00"/>
        <d v="2011-08-07T13:12:50"/>
        <d v="2015-11-05T06:56:57"/>
        <d v="2011-08-10T00:08:00"/>
        <d v="2014-02-05T16:04:00"/>
        <d v="2014-03-05T19:02:19"/>
        <d v="2011-05-08T22:59:00"/>
        <d v="2011-11-19T14:54:10"/>
        <d v="2013-11-05T11:39:50"/>
        <d v="2016-07-22T13:42:24"/>
        <d v="2015-06-18T16:33:17"/>
        <d v="2013-12-21T22:00:00"/>
        <d v="2012-07-25T10:49:38"/>
        <d v="2012-07-19T14:03:31"/>
        <d v="2013-10-11T18:31:05"/>
        <d v="2014-10-17T05:00:00"/>
        <d v="2014-02-08T02:30:31"/>
        <d v="2013-04-07T21:33:00"/>
        <d v="2015-07-22T23:46:37"/>
        <d v="2013-06-29T13:13:07"/>
        <d v="2014-03-13T21:40:31"/>
        <d v="2015-08-21T04:47:36"/>
        <d v="2014-09-10T23:14:57"/>
        <d v="2013-06-05T15:13:50"/>
        <d v="2012-03-26T01:01:39"/>
        <d v="2015-11-27T14:40:04"/>
        <d v="2016-03-01T10:05:14"/>
        <d v="2015-10-22T11:59:00"/>
        <d v="2014-06-16T15:00:00"/>
        <d v="2009-11-26T21:59:00"/>
        <d v="2013-09-10T19:34:27"/>
        <d v="2016-07-05T13:54:43"/>
        <d v="2015-10-21T10:26:21"/>
        <d v="2015-10-11T08:07:02"/>
        <d v="2013-12-01T14:01:42"/>
        <d v="2013-09-13T10:56:20"/>
        <d v="2013-07-31T01:41:53"/>
        <d v="2016-10-08T00:38:46"/>
        <d v="2015-11-18T00:15:58"/>
        <d v="2014-10-17T11:16:58"/>
        <d v="2016-03-24T15:39:13"/>
        <d v="2013-11-02T12:03:16"/>
        <d v="2015-02-19T14:19:43"/>
        <d v="2014-02-09T17:21:41"/>
        <d v="2012-02-15T14:46:01"/>
        <d v="2015-05-21T01:02:55"/>
        <d v="2015-03-03T19:00:20"/>
        <d v="2013-03-23T05:19:23"/>
        <d v="2014-05-14T11:11:35"/>
        <d v="2013-10-17T06:38:05"/>
        <d v="2014-02-14T15:43:20"/>
        <d v="2014-01-25T10:09:51"/>
        <d v="2015-05-13T09:53:35"/>
        <d v="2015-02-19T12:47:59"/>
        <d v="2014-11-26T06:14:00"/>
        <d v="2012-04-16T17:31:00"/>
        <d v="2013-10-21T20:59:00"/>
        <d v="2014-08-16T11:25:12"/>
        <d v="2013-05-14T09:47:40"/>
        <d v="2011-11-13T09:22:07"/>
        <d v="2014-05-31T21:00:00"/>
        <d v="2013-06-02T13:19:27"/>
        <d v="2011-08-09T20:02:21"/>
        <d v="2011-09-24T10:02:33"/>
        <d v="2016-05-18T13:22:15"/>
        <d v="2014-06-26T19:52:54"/>
        <d v="2012-09-07T15:37:44"/>
        <d v="2012-09-28T09:18:54"/>
        <d v="2012-07-10T20:51:05"/>
        <d v="2014-09-05T16:45:24"/>
        <d v="2014-01-15T21:00:00"/>
        <d v="2014-04-19T09:19:39"/>
        <d v="2014-08-23T15:08:38"/>
        <d v="2014-09-17T09:45:19"/>
        <d v="2017-02-17T00:53:49"/>
        <d v="2015-05-05T19:04:03"/>
        <d v="2014-06-02T20:59:00"/>
        <d v="2012-05-18T13:02:14"/>
        <d v="2015-04-01T13:51:49"/>
        <d v="2014-11-21T03:47:15"/>
        <d v="2013-08-09T05:00:15"/>
        <d v="2012-10-10T09:08:09"/>
        <d v="2016-04-14T07:34:00"/>
        <d v="2013-01-28T21:44:32"/>
        <d v="2015-11-05T16:32:52"/>
        <d v="2013-05-17T05:08:19"/>
        <d v="2014-06-01T15:37:19"/>
        <d v="2016-12-25T08:16:34"/>
        <d v="2017-01-08T18:18:20"/>
        <d v="2012-01-05T04:33:00"/>
        <d v="2012-08-22T16:14:45"/>
        <d v="2016-01-27T16:34:59"/>
        <d v="2016-10-12T17:50:30"/>
        <d v="2015-05-20T10:25:38"/>
        <d v="2014-07-02T20:00:00"/>
        <d v="2015-07-16T12:51:45"/>
        <d v="2014-02-10T15:21:14"/>
        <d v="2014-12-24T22:00:00"/>
        <d v="2011-12-23T11:17:29"/>
        <d v="2009-10-12T13:59:00"/>
        <d v="2010-05-08T15:16:00"/>
        <d v="2011-07-08T22:37:31"/>
        <d v="2012-03-18T05:17:05"/>
        <d v="2015-01-17T05:38:23"/>
        <d v="2012-04-10T15:36:27"/>
        <d v="2015-12-24T19:21:26"/>
        <d v="2013-08-10T06:15:20"/>
        <d v="2012-10-19T16:00:57"/>
        <d v="2012-05-25T07:14:00"/>
        <d v="2015-06-28T08:09:30"/>
        <d v="2016-02-29T21:13:59"/>
        <d v="2013-04-05T23:16:22"/>
        <d v="2016-11-20T11:48:47"/>
        <d v="2016-08-15T00:00:00"/>
        <d v="2014-08-09T07:44:07"/>
        <d v="2015-12-29T04:46:41"/>
        <d v="2015-05-27T11:41:20"/>
        <d v="2017-02-02T07:46:01"/>
        <d v="2015-09-06T07:46:00"/>
        <d v="2012-12-05T02:23:41"/>
        <d v="2015-12-10T09:51:01"/>
        <d v="2016-10-31T21:59:00"/>
        <d v="2016-03-20T16:58:45"/>
        <d v="2015-09-20T20:11:16"/>
        <d v="2016-06-01T10:12:49"/>
        <d v="2014-09-13T02:37:21"/>
        <d v="2015-08-07T10:00:00"/>
        <d v="2017-02-17T09:05:00"/>
        <d v="2015-06-21T14:20:00"/>
        <d v="2017-01-10T22:00:00"/>
        <d v="2015-06-23T19:00:00"/>
        <d v="2016-12-16T23:59:00"/>
        <d v="2016-05-12T17:10:08"/>
        <d v="2016-05-16T03:26:05"/>
        <d v="2015-11-01T16:00:00"/>
        <d v="2017-01-06T06:05:05"/>
        <d v="2015-08-03T11:00:00"/>
        <d v="2015-11-04T12:26:31"/>
        <d v="2016-05-13T12:04:23"/>
        <d v="2016-07-04T18:11:47"/>
        <d v="2015-02-04T12:36:46"/>
        <d v="2015-10-28T18:07:14"/>
        <d v="2016-05-03T09:41:56"/>
        <d v="2014-10-31T19:12:42"/>
        <d v="2016-07-04T08:46:00"/>
        <d v="2015-11-15T08:13:09"/>
        <d v="2015-10-17T09:01:55"/>
        <d v="2016-02-10T09:42:44"/>
        <d v="2015-10-29T14:40:48"/>
        <d v="2015-07-08T08:17:02"/>
        <d v="2017-01-30T22:00:00"/>
        <d v="2015-08-01T10:53:00"/>
        <d v="2016-01-09T07:48:16"/>
        <d v="2014-11-14T11:16:31"/>
        <d v="2014-10-19T09:26:12"/>
        <d v="2016-06-12T01:29:03"/>
        <d v="2016-01-06T13:38:37"/>
        <d v="2016-12-02T16:36:43"/>
        <d v="2015-03-24T13:11:45"/>
        <d v="2015-12-12T23:47:40"/>
        <d v="2014-12-17T11:30:45"/>
        <d v="2015-10-26T08:48:33"/>
        <d v="2016-12-18T02:20:15"/>
        <d v="2015-02-16T18:40:47"/>
        <d v="2016-03-12T15:37:55"/>
        <d v="2015-07-10T11:50:49"/>
        <d v="2016-07-14T09:25:33"/>
        <d v="2015-01-01T13:13:14"/>
        <d v="2016-01-16T04:00:00"/>
        <d v="2016-01-01T13:20:12"/>
        <d v="2016-02-18T12:09:29"/>
        <d v="2015-07-26T20:59:00"/>
        <d v="2015-11-04T11:11:28"/>
        <d v="2015-01-17T18:12:00"/>
        <d v="2016-10-19T03:38:27"/>
        <d v="2015-06-13T09:37:23"/>
        <d v="2015-03-28T03:19:12"/>
        <d v="2016-05-20T07:08:22"/>
        <d v="2015-09-07T06:53:13"/>
        <d v="2014-12-25T13:27:03"/>
        <d v="2016-09-22T14:47:47"/>
        <d v="2015-08-01T17:18:24"/>
        <d v="2015-03-15T11:00:00"/>
        <d v="2015-03-19T14:31:27"/>
        <d v="2015-03-16T09:11:56"/>
        <d v="2015-11-30T17:00:00"/>
        <d v="2015-02-15T13:30:07"/>
        <d v="2015-04-16T11:10:33"/>
        <d v="2016-11-17T12:28:06"/>
        <d v="2015-07-08T07:44:59"/>
        <d v="2016-02-08T06:01:00"/>
        <d v="2015-07-22T06:02:10"/>
        <d v="2014-12-02T22:34:20"/>
        <d v="2015-04-06T08:15:45"/>
        <d v="2016-04-16T11:43:26"/>
        <d v="2015-05-03T18:40:38"/>
        <d v="2016-11-02T14:31:32"/>
        <d v="2016-07-31T09:00:00"/>
        <d v="2014-12-04T17:03:01"/>
        <d v="2015-03-08T08:16:00"/>
        <d v="2015-05-09T12:09:22"/>
        <d v="2014-12-26T13:35:39"/>
        <d v="2015-06-18T12:03:35"/>
        <d v="2014-08-14T08:20:23"/>
        <d v="2014-08-27T17:50:56"/>
        <d v="2015-08-23T01:35:08"/>
        <d v="2015-05-24T08:00:00"/>
        <d v="2015-11-22T13:48:56"/>
        <d v="2015-06-15T15:06:20"/>
        <d v="2015-11-28T18:49:04"/>
        <d v="2015-04-22T12:56:26"/>
        <d v="2016-01-19T06:27:17"/>
        <d v="2016-09-01T17:45:46"/>
        <d v="2015-09-30T21:59:00"/>
        <d v="2016-06-23T18:29:00"/>
        <d v="2015-09-24T19:55:59"/>
        <d v="2017-02-25T02:01:47"/>
        <d v="2015-05-08T01:14:03"/>
        <d v="2015-12-09T12:26:43"/>
        <d v="2014-11-25T09:36:30"/>
        <d v="2014-08-25T10:12:18"/>
        <d v="2016-07-07T16:42:17"/>
        <d v="2016-07-01T11:35:38"/>
        <d v="2015-05-27T17:13:17"/>
        <d v="2015-05-14T16:44:01"/>
        <d v="2017-03-26T13:29:37"/>
        <d v="2015-08-15T06:22:00"/>
        <d v="2016-03-14T16:00:00"/>
        <d v="2014-07-13T09:37:37"/>
        <d v="2016-05-14T08:18:28"/>
        <d v="2015-09-05T22:10:00"/>
        <d v="2016-05-28T11:32:09"/>
        <d v="2015-11-25T09:49:25"/>
        <d v="2016-06-17T16:00:00"/>
        <d v="2015-02-26T15:17:09"/>
        <d v="2015-04-11T19:12:42"/>
        <d v="2015-06-06T03:47:00"/>
        <d v="2017-02-25T16:04:00"/>
        <d v="2017-03-25T06:14:22"/>
        <d v="2014-10-13T06:59:55"/>
        <d v="2016-11-24T16:00:00"/>
        <d v="2015-08-13T06:40:48"/>
        <d v="2015-08-19T08:37:54"/>
        <d v="2015-05-31T08:24:35"/>
        <d v="2014-10-28T18:00:00"/>
        <d v="2016-08-11T17:37:54"/>
        <d v="2014-08-11T13:27:47"/>
        <d v="2016-03-17T10:25:49"/>
        <d v="2014-10-14T09:38:28"/>
        <d v="2014-09-16T14:53:33"/>
        <d v="2014-12-18T18:53:04"/>
        <d v="2014-12-12T17:25:11"/>
        <d v="2016-12-01T10:34:10"/>
        <d v="2015-08-20T07:50:40"/>
        <d v="2015-07-08T15:58:33"/>
        <d v="2015-03-12T14:58:32"/>
        <d v="2016-04-17T11:18:39"/>
        <d v="2015-12-23T13:17:52"/>
        <d v="2015-07-26T11:00:00"/>
        <d v="2015-08-23T07:14:55"/>
        <d v="2014-11-09T11:47:59"/>
        <d v="2016-10-23T08:29:19"/>
        <d v="2015-01-16T03:30:47"/>
        <d v="2015-07-18T13:14:16"/>
        <d v="2015-04-13T08:59:35"/>
        <d v="2017-01-13T10:04:21"/>
        <d v="2014-08-17T12:58:18"/>
        <d v="2016-10-29T01:57:43"/>
        <d v="2015-05-11T12:57:02"/>
        <d v="2016-07-06T08:00:58"/>
        <d v="2016-06-19T01:10:00"/>
        <d v="2015-01-13T21:00:00"/>
        <d v="2014-12-31T21:59:00"/>
        <d v="2014-09-01T13:10:17"/>
        <d v="2014-08-11T19:47:07"/>
        <d v="2014-12-31T23:59:00"/>
        <d v="2015-02-07T11:26:21"/>
        <d v="2016-06-28T02:41:35"/>
        <d v="2016-05-21T02:02:18"/>
        <d v="2016-09-03T09:41:49"/>
        <d v="2014-09-17T05:02:11"/>
        <d v="2016-10-26T12:20:04"/>
        <d v="2017-03-14T10:22:02"/>
        <d v="2016-10-31T14:36:04"/>
        <d v="2014-07-24T20:00:00"/>
        <d v="2015-01-12T13:47:52"/>
        <d v="2015-08-03T09:09:30"/>
        <d v="2017-02-05T11:00:53"/>
        <d v="2015-10-14T19:30:53"/>
        <d v="2016-12-07T21:59:00"/>
        <d v="2016-09-08T23:00:00"/>
        <d v="2015-06-30T17:40:46"/>
        <d v="2016-12-22T02:01:03"/>
        <d v="2015-04-30T12:23:47"/>
        <d v="2017-02-01T08:55:59"/>
        <d v="2014-10-31T05:30:20"/>
        <d v="2014-07-25T15:15:02"/>
        <d v="2016-02-03T05:33:09"/>
        <d v="2014-09-17T19:00:00"/>
        <d v="2013-11-22T09:00:00"/>
        <d v="2017-01-10T09:31:21"/>
        <d v="2014-07-23T08:54:40"/>
        <d v="2016-11-24T11:26:27"/>
        <d v="2017-01-31T16:32:00"/>
        <d v="2017-02-19T21:37:48"/>
        <d v="2017-01-21T04:47:58"/>
        <d v="2016-12-14T11:39:00"/>
        <d v="2017-01-01T08:55:27"/>
        <d v="2014-09-13T06:56:40"/>
        <d v="2014-12-04T17:59:19"/>
        <d v="2014-08-19T17:44:00"/>
        <d v="2016-12-14T05:01:08"/>
        <d v="2016-02-14T09:20:32"/>
        <d v="2016-06-05T05:42:12"/>
        <d v="2017-02-28T11:54:42"/>
        <d v="2015-11-04T20:10:40"/>
        <d v="2014-11-30T17:00:00"/>
        <d v="2014-09-05T13:30:02"/>
        <d v="2017-02-17T22:59:00"/>
        <d v="2016-02-22T17:57:56"/>
        <d v="2012-01-29T08:34:51"/>
        <d v="2014-08-01T06:43:27"/>
        <d v="2012-04-08T11:19:38"/>
        <d v="2015-07-29T20:59:00"/>
        <d v="2011-06-30T08:19:23"/>
        <d v="2015-12-13T08:01:52"/>
        <d v="2013-04-11T18:01:27"/>
        <d v="2013-01-14T14:20:00"/>
        <d v="2011-08-21T13:05:57"/>
        <d v="2012-09-18T21:27:41"/>
        <d v="2011-12-07T10:53:11"/>
        <d v="2012-01-21T23:00:00"/>
        <d v="2013-09-29T03:11:01"/>
        <d v="2013-12-20T03:04:52"/>
        <d v="2015-05-08T22:00:00"/>
        <d v="2014-12-03T17:39:00"/>
        <d v="2013-11-20T21:59:00"/>
        <d v="2014-02-14T13:00:00"/>
        <d v="2014-11-30T21:59:00"/>
        <d v="2014-08-11T05:03:49"/>
        <d v="2015-06-20T20:31:22"/>
        <d v="2013-06-11T08:33:26"/>
        <d v="2014-03-21T14:01:52"/>
        <d v="2012-04-16T14:00:00"/>
        <d v="2012-12-13T15:58:23"/>
        <d v="2013-05-03T06:44:05"/>
        <d v="2012-09-22T20:59:00"/>
        <d v="2015-01-15T03:54:00"/>
        <d v="2014-08-10T13:19:26"/>
        <d v="2017-01-28T15:35:30"/>
        <d v="2013-02-24T14:04:32"/>
        <d v="2011-08-04T08:07:55"/>
        <d v="2016-10-16T04:00:00"/>
        <d v="2015-02-14T07:09:51"/>
        <d v="2013-01-05T10:58:41"/>
        <d v="2013-05-19T17:41:00"/>
        <d v="2011-04-18T10:24:19"/>
        <d v="2012-12-05T18:18:34"/>
        <d v="2010-10-08T13:04:28"/>
        <d v="2014-07-09T00:55:39"/>
        <d v="2016-11-26T12:20:13"/>
        <d v="2014-02-02T11:02:06"/>
        <d v="2016-12-03T23:00:00"/>
        <d v="2013-08-15T03:43:28"/>
        <d v="2015-09-09T21:09:21"/>
        <d v="2014-10-19T06:01:24"/>
        <d v="2015-02-16T11:48:03"/>
        <d v="2015-05-20T20:26:50"/>
        <d v="2013-12-15T21:58:10"/>
        <d v="2013-12-26T16:54:54"/>
        <d v="2013-02-24T16:59:29"/>
        <d v="2016-01-30T12:46:42"/>
        <d v="2009-10-31T20:59:00"/>
        <d v="2015-05-10T16:01:00"/>
        <d v="2014-02-23T11:43:38"/>
        <d v="2011-12-15T18:26:35"/>
        <d v="2015-10-10T22:00:00"/>
        <d v="2013-07-31T16:32:57"/>
        <d v="2014-04-30T09:51:20"/>
        <d v="2010-10-14T21:00:00"/>
        <d v="2011-05-03T09:10:25"/>
        <d v="2013-06-07T17:01:14"/>
        <d v="2012-08-25T11:11:42"/>
        <d v="2012-04-27T15:00:00"/>
        <d v="2014-03-16T19:35:19"/>
        <d v="2013-02-28T07:15:15"/>
        <d v="2012-05-11T08:47:00"/>
        <d v="2013-11-01T08:03:46"/>
        <d v="2012-07-06T20:59:00"/>
        <d v="2013-01-21T00:59:00"/>
        <d v="2013-01-31T18:08:59"/>
        <d v="2013-11-12T22:59:00"/>
        <d v="2013-11-07T14:58:03"/>
        <d v="2013-07-02T21:59:00"/>
        <d v="2011-09-05T10:06:00"/>
        <d v="2012-04-06T21:59:00"/>
        <d v="2013-09-15T14:10:00"/>
        <d v="2012-04-28T21:00:00"/>
        <d v="2014-09-30T07:09:47"/>
        <d v="2012-04-27T09:00:46"/>
        <d v="2014-09-11T03:24:14"/>
        <d v="2011-07-01T12:05:20"/>
        <d v="2012-09-16T21:05:00"/>
        <d v="2011-05-28T18:00:00"/>
        <d v="2011-07-22T20:59:00"/>
        <d v="2011-07-16T16:00:00"/>
        <d v="2011-09-07T09:35:39"/>
        <d v="2017-02-28T19:00:00"/>
        <d v="2014-12-21T21:59:00"/>
        <d v="2014-01-19T13:00:30"/>
        <d v="2012-08-31T18:21:02"/>
        <d v="2013-07-10T09:52:00"/>
        <d v="2013-03-01T06:58:00"/>
        <d v="2012-07-20T16:02:45"/>
        <d v="2011-05-31T11:04:00"/>
        <d v="2014-11-01T15:01:43"/>
        <d v="2013-04-08T23:30:00"/>
        <d v="2012-03-10T21:59:00"/>
        <d v="2012-08-07T10:01:00"/>
        <d v="2013-12-20T21:44:00"/>
        <d v="2014-06-08T22:00:00"/>
        <d v="2015-05-03T21:01:00"/>
        <d v="2012-10-05T15:44:10"/>
        <d v="2015-03-22T15:20:52"/>
        <d v="2010-04-17T23:59:00"/>
        <d v="2012-10-29T00:21:24"/>
        <d v="2012-03-25T16:55:30"/>
        <d v="2012-02-14T12:49:00"/>
        <d v="2012-06-25T09:24:00"/>
        <d v="2016-07-13T12:14:00"/>
        <d v="2013-03-22T04:37:05"/>
        <d v="2012-04-27T08:31:34"/>
        <d v="2012-01-21T01:13:00"/>
        <d v="2014-04-19T14:04:35"/>
        <d v="2013-06-30T20:59:00"/>
        <d v="2012-05-18T20:00:00"/>
        <d v="2013-10-06T18:21:58"/>
        <d v="2014-05-01T16:57:42"/>
        <d v="2012-01-17T14:33:05"/>
        <d v="2012-09-22T11:19:16"/>
        <d v="2016-09-23T22:26:27"/>
        <d v="2014-11-10T14:07:43"/>
        <d v="2013-10-13T20:59:00"/>
        <d v="2016-12-08T01:00:00"/>
        <d v="2014-10-31T21:59:00"/>
        <d v="2016-09-04T20:59:00"/>
        <d v="2014-03-10T07:00:00"/>
        <d v="2015-07-10T12:09:36"/>
        <d v="2015-04-14T12:00:33"/>
        <d v="2015-03-15T19:34:24"/>
        <d v="2016-04-24T21:59:00"/>
        <d v="2016-07-31T12:45:00"/>
        <d v="2016-10-24T14:00:00"/>
        <d v="2015-02-16T12:58:29"/>
        <d v="2016-12-27T22:05:46"/>
        <d v="2016-07-23T20:00:17"/>
        <d v="2016-10-25T12:00:00"/>
        <d v="2015-11-25T07:57:11"/>
        <d v="2015-04-15T15:59:00"/>
        <d v="2015-06-03T17:00:00"/>
        <d v="2013-11-22T05:35:13"/>
        <d v="2016-09-16T16:10:04"/>
        <d v="2013-11-11T07:19:08"/>
        <d v="2012-02-11T19:49:26"/>
        <d v="2013-10-16T02:59:00"/>
        <d v="2013-01-16T11:33:17"/>
        <d v="2015-02-28T08:10:00"/>
        <d v="2009-11-30T21:59:00"/>
        <d v="2014-01-06T17:39:58"/>
        <d v="2013-04-08T12:17:37"/>
        <d v="2013-08-31T17:32:03"/>
        <d v="2013-11-29T07:28:15"/>
        <d v="2011-03-10T12:48:47"/>
        <d v="2012-11-10T22:00:40"/>
        <d v="2013-05-04T07:00:34"/>
        <d v="2015-09-21T10:22:11"/>
        <d v="2013-02-04T04:55:27"/>
        <d v="2013-12-19T11:56:00"/>
        <d v="2010-12-22T22:35:24"/>
        <d v="2012-05-29T12:55:05"/>
        <d v="2012-10-30T00:42:18"/>
        <d v="2012-01-13T23:01:26"/>
        <d v="2011-09-06T13:39:10"/>
        <d v="2016-03-02T15:27:15"/>
        <d v="2012-05-11T19:31:00"/>
        <d v="2016-12-30T15:35:11"/>
        <d v="2016-09-15T13:53:33"/>
        <d v="2012-05-27T16:00:55"/>
        <d v="2011-08-31T23:00:00"/>
        <d v="2014-10-05T11:49:03"/>
        <d v="2013-11-21T10:46:19"/>
        <d v="2014-08-20T17:45:30"/>
        <d v="2010-07-31T21:00:00"/>
        <d v="2015-04-01T13:32:43"/>
        <d v="2016-06-05T16:33:30"/>
        <d v="2010-10-24T20:03:49"/>
        <d v="2015-08-27T21:00:00"/>
        <d v="2012-11-28T10:31:48"/>
        <d v="2012-01-15T11:11:50"/>
        <d v="2011-05-27T19:22:42"/>
        <d v="2016-03-30T12:23:22"/>
        <d v="2010-06-08T12:11:00"/>
        <d v="2014-08-30T08:30:00"/>
        <d v="2012-09-22T19:25:00"/>
        <d v="2016-01-02T18:55:37"/>
        <d v="2011-01-23T22:45:26"/>
        <d v="2014-03-12T20:33:10"/>
        <d v="2011-09-10T21:37:03"/>
        <d v="2010-07-26T21:59:00"/>
        <d v="2012-07-22T21:00:00"/>
        <d v="2017-03-03T06:05:19"/>
        <d v="2014-01-23T17:07:25"/>
        <d v="2012-12-10T20:37:27"/>
        <d v="2012-05-04T20:20:19"/>
        <d v="2012-08-25T11:19:07"/>
        <d v="2012-02-29T21:59:00"/>
        <d v="2010-10-21T22:00:00"/>
        <d v="2014-07-13T19:30:00"/>
        <d v="2014-12-01T15:59:21"/>
        <d v="2012-12-19T08:24:05"/>
        <d v="2013-11-14T10:07:02"/>
        <d v="2011-12-11T22:06:16"/>
        <d v="2014-10-01T05:43:13"/>
        <d v="2014-11-21T17:02:03"/>
        <d v="2013-02-13T15:37:49"/>
        <d v="2013-11-27T15:08:31"/>
        <d v="2010-07-08T15:40:00"/>
        <d v="2012-05-14T12:44:55"/>
        <d v="2012-11-17T17:00:00"/>
        <d v="2012-04-08T21:42:49"/>
        <d v="2010-06-25T14:32:00"/>
        <d v="2014-03-16T15:00:00"/>
        <d v="2013-03-22T15:15:45"/>
        <d v="2014-05-11T21:03:29"/>
        <d v="2014-05-03T23:00:00"/>
        <d v="2016-01-29T01:00:29"/>
        <d v="2012-01-18T13:00:00"/>
        <d v="2013-11-03T13:09:17"/>
        <d v="2012-09-02T04:30:48"/>
        <d v="2013-06-30T12:58:00"/>
        <d v="2015-08-10T17:12:06"/>
        <d v="2017-02-09T19:19:05"/>
        <d v="2016-02-18T13:14:20"/>
        <d v="2016-11-29T10:01:45"/>
        <d v="2016-04-18T07:00:00"/>
        <d v="2017-02-18T16:59:00"/>
        <d v="2016-09-09T11:00:48"/>
        <d v="2016-06-30T11:45:06"/>
        <d v="2016-03-12T12:52:44"/>
        <d v="2016-02-20T18:02:56"/>
        <d v="2016-01-17T11:01:01"/>
        <d v="2016-06-04T08:41:12"/>
        <d v="2016-11-18T08:43:32"/>
        <d v="2015-01-24T20:56:39"/>
        <d v="2015-08-20T13:00:39"/>
        <d v="2016-09-13T00:05:00"/>
        <d v="2015-04-26T13:55:59"/>
        <d v="2016-11-17T07:15:33"/>
        <d v="2015-04-09T21:59:00"/>
        <d v="2015-01-18T21:11:05"/>
        <d v="2017-03-14T07:02:35"/>
        <d v="2017-02-20T12:00:00"/>
        <d v="2016-02-11T10:05:53"/>
        <d v="2016-10-17T08:15:19"/>
        <d v="2015-09-01T08:05:19"/>
        <d v="2016-10-25T20:59:00"/>
        <d v="2016-10-06T08:15:32"/>
        <d v="2016-04-21T22:06:14"/>
        <d v="2014-08-15T13:20:34"/>
        <d v="2017-02-09T00:16:47"/>
        <d v="2017-01-22T21:59:00"/>
        <d v="2015-06-01T10:01:00"/>
        <d v="2014-09-03T23:59:00"/>
        <d v="2015-11-08T18:21:33"/>
        <d v="2016-03-25T09:59:16"/>
        <d v="2016-06-28T09:43:05"/>
        <d v="2015-08-13T18:24:57"/>
        <d v="2016-02-21T15:36:37"/>
        <d v="2016-02-25T00:25:01"/>
        <d v="2016-06-20T11:59:00"/>
        <d v="2014-11-30T15:42:02"/>
        <d v="2014-08-09T15:43:42"/>
        <d v="2016-10-02T11:04:46"/>
        <d v="2016-08-23T13:54:00"/>
        <d v="2015-03-27T18:46:48"/>
        <d v="2015-12-31T16:00:00"/>
        <d v="2016-01-09T17:00:00"/>
        <d v="2014-06-23T00:04:10"/>
        <d v="2016-10-01T01:33:45"/>
        <d v="2016-09-28T15:24:55"/>
        <d v="2014-09-03T11:49:24"/>
        <d v="2016-07-12T11:51:00"/>
        <d v="2016-05-07T14:11:59"/>
        <d v="2016-11-11T22:00:00"/>
        <d v="2014-11-30T15:59:00"/>
        <d v="2014-11-29T09:00:00"/>
        <d v="2014-07-27T08:27:00"/>
        <d v="2014-11-27T20:28:17"/>
        <d v="2015-11-18T22:03:21"/>
        <d v="2014-11-13T01:02:00"/>
        <d v="2017-03-14T17:26:00"/>
        <d v="2017-01-30T10:16:53"/>
        <d v="2015-12-16T22:59:00"/>
        <d v="2017-03-16T09:01:01"/>
        <d v="2016-02-18T10:00:27"/>
        <d v="2015-10-30T07:59:43"/>
        <d v="2014-12-12T00:11:00"/>
        <d v="2016-12-14T08:00:23"/>
        <d v="2016-12-28T12:25:15"/>
        <d v="2016-06-19T07:30:46"/>
        <d v="2016-09-04T19:59:00"/>
        <d v="2014-12-18T14:33:15"/>
        <d v="2017-01-24T03:34:12"/>
        <d v="2015-12-29T13:00:00"/>
        <d v="2014-12-31T17:03:35"/>
        <d v="2015-11-25T15:04:55"/>
        <d v="2016-04-06T18:34:16"/>
        <d v="2015-11-21T10:12:15"/>
        <d v="2016-07-14T04:48:53"/>
        <d v="2015-02-04T16:22:29"/>
        <d v="2015-06-01T17:47:00"/>
        <d v="2015-10-16T21:00:00"/>
        <d v="2015-05-17T08:31:17"/>
        <d v="2015-06-20T15:04:21"/>
        <d v="2016-01-31T06:56:03"/>
        <d v="2015-03-16T12:00:37"/>
        <d v="2016-03-31T01:46:56"/>
        <d v="2014-10-22T17:49:07"/>
        <d v="2017-03-06T13:00:00"/>
        <d v="2015-04-04T14:59:00"/>
        <d v="2016-09-12T04:35:49"/>
        <d v="2015-12-16T11:20:10"/>
        <d v="2016-06-23T09:00:25"/>
        <d v="2016-12-12T10:34:40"/>
        <d v="2016-08-04T20:59:00"/>
        <d v="2015-02-11T08:23:40"/>
        <d v="2013-01-07T01:00:00"/>
        <d v="2015-05-17T22:00:00"/>
        <d v="2016-03-18T21:33:43"/>
        <d v="2016-12-13T00:59:00"/>
        <d v="2016-08-27T10:00:09"/>
        <d v="2014-07-30T18:26:32"/>
        <d v="2014-09-12T03:00:00"/>
        <d v="2015-05-19T23:04:15"/>
        <d v="2015-03-05T13:27:00"/>
        <d v="2014-08-23T13:59:10"/>
        <d v="2015-12-26T13:26:00"/>
        <d v="2014-11-05T13:38:35"/>
        <d v="2016-09-24T18:16:29"/>
        <d v="2016-02-12T03:20:45"/>
        <d v="2015-09-14T12:07:57"/>
        <d v="2014-08-26T17:20:25"/>
        <d v="2016-06-06T13:09:00"/>
        <d v="2017-03-05T21:08:52"/>
        <d v="2014-08-10T15:00:00"/>
        <d v="2016-03-07T16:49:05"/>
        <d v="2015-04-24T09:16:17"/>
        <d v="2016-12-04T14:54:43"/>
        <d v="2015-03-25T17:00:00"/>
        <d v="2015-03-13T10:57:36"/>
        <d v="2015-04-15T14:54:53"/>
        <d v="2016-05-01T18:00:00"/>
        <d v="2016-07-12T12:22:21"/>
        <d v="2016-08-30T17:44:22"/>
        <d v="2013-07-06T22:28:23"/>
        <d v="2014-02-19T02:08:42"/>
        <d v="2013-08-04T16:06:22"/>
        <d v="2013-12-21T13:32:11"/>
        <d v="2016-04-10T00:54:24"/>
        <d v="2013-11-25T23:30:59"/>
        <d v="2012-09-30T17:17:02"/>
        <d v="2015-11-17T12:04:53"/>
        <d v="2014-02-05T12:58:17"/>
        <d v="2011-10-16T16:09:01"/>
        <d v="2014-01-03T21:09:05"/>
        <d v="2012-05-06T14:41:56"/>
        <d v="2014-09-11T02:04:10"/>
        <d v="2016-01-13T21:00:11"/>
        <d v="2011-07-21T21:42:01"/>
        <d v="2016-05-14T06:35:36"/>
        <d v="2014-05-10T20:18:53"/>
        <d v="2015-01-28T15:14:52"/>
        <d v="2012-08-10T14:44:48"/>
        <d v="2014-08-02T08:49:43"/>
        <d v="2014-08-08T14:53:24"/>
        <d v="2016-03-14T08:06:15"/>
        <d v="2014-08-24T13:48:11"/>
        <d v="2014-06-15T10:08:07"/>
        <d v="2014-04-24T12:11:07"/>
        <d v="2015-06-25T21:32:55"/>
        <d v="2015-05-28T21:27:33"/>
        <d v="2016-04-10T11:41:12"/>
        <d v="2013-01-05T17:37:18"/>
        <d v="2016-02-11T16:22:17"/>
        <d v="2011-10-09T10:07:13"/>
        <d v="2013-08-30T05:53:40"/>
        <d v="2014-10-03T20:30:00"/>
        <d v="2014-03-02T12:01:17"/>
        <d v="2014-04-13T11:18:15"/>
        <d v="2015-05-13T13:04:28"/>
        <d v="2016-02-13T19:39:31"/>
        <d v="2016-07-14T11:12:00"/>
        <d v="2013-12-08T22:59:00"/>
        <d v="2016-06-17T22:19:50"/>
        <d v="2014-06-11T02:50:21"/>
        <d v="2014-03-23T19:15:27"/>
        <d v="2012-04-04T09:46:15"/>
        <d v="2014-07-23T13:40:24"/>
        <d v="2012-04-13T07:17:15"/>
        <d v="2016-11-18T12:03:10"/>
        <d v="2012-12-07T15:23:42"/>
        <d v="2016-01-07T21:53:10"/>
        <d v="2015-01-19T01:30:00"/>
        <d v="2014-08-14T16:27:00"/>
        <d v="2013-10-09T01:18:07"/>
        <d v="2016-03-30T08:41:35"/>
        <d v="2012-06-09T13:20:08"/>
        <d v="2015-12-25T07:21:53"/>
        <d v="2014-04-04T19:59:39"/>
        <d v="2014-04-06T12:01:04"/>
        <d v="2011-10-28T13:56:40"/>
        <d v="2016-03-13T14:25:16"/>
        <d v="2013-05-30T09:53:45"/>
        <d v="2014-04-19T05:34:08"/>
        <d v="2015-04-30T09:00:51"/>
        <d v="2015-09-25T07:58:50"/>
        <d v="2016-07-14T00:51:34"/>
        <d v="2014-11-14T14:30:00"/>
        <d v="2014-08-07T08:35:17"/>
        <d v="2016-06-04T23:21:33"/>
        <d v="2014-11-25T17:55:00"/>
        <d v="2015-12-24T14:47:48"/>
        <d v="2016-12-31T19:46:11"/>
        <d v="2014-07-31T02:46:21"/>
        <d v="2014-11-28T21:33:00"/>
        <d v="2016-08-06T16:44:54"/>
        <d v="2015-12-19T09:07:09"/>
        <d v="2016-04-23T12:40:21"/>
        <d v="2017-01-21T14:45:31"/>
        <d v="2015-01-01T01:20:26"/>
        <d v="2015-08-06T04:05:21"/>
        <d v="2015-07-09T09:47:30"/>
        <d v="2015-02-16T17:08:47"/>
        <d v="2015-12-16T21:38:46"/>
        <d v="2015-04-28T21:22:00"/>
        <d v="2014-10-02T10:56:32"/>
        <d v="2014-05-02T15:52:53"/>
        <d v="2014-10-19T16:19:43"/>
        <d v="2016-11-30T22:06:21"/>
        <d v="2016-06-16T10:02:46"/>
        <d v="2016-01-08T15:54:35"/>
        <d v="2015-09-06T19:27:43"/>
        <d v="2015-05-15T10:01:52"/>
        <d v="2015-06-18T10:08:25"/>
        <d v="2015-09-05T19:36:46"/>
        <d v="2014-08-14T11:20:08"/>
        <d v="2015-02-23T18:42:42"/>
        <d v="2014-12-05T09:04:40"/>
        <d v="2014-12-08T19:12:08"/>
        <d v="2015-06-30T08:45:00"/>
        <d v="2015-03-27T19:43:06"/>
        <d v="2015-05-19T08:06:29"/>
        <d v="2014-09-25T09:24:24"/>
        <d v="2014-08-09T10:22:00"/>
        <d v="2016-06-18T10:23:02"/>
        <d v="2014-07-05T22:08:50"/>
        <d v="2015-06-25T21:00:00"/>
        <d v="2014-09-12T10:38:15"/>
        <d v="2016-09-21T18:17:45"/>
        <d v="2015-02-22T01:29:23"/>
        <d v="2015-05-30T14:26:11"/>
        <d v="2014-11-13T13:18:47"/>
        <d v="2014-08-20T09:22:32"/>
        <d v="2015-08-02T21:27:37"/>
        <d v="2016-05-08T13:12:07"/>
        <d v="2015-07-15T10:28:59"/>
        <d v="2017-03-06T06:00:00"/>
        <d v="2014-10-15T08:51:36"/>
        <d v="2014-08-16T14:44:12"/>
        <d v="2015-10-28T10:17:07"/>
        <d v="2014-06-28T12:21:54"/>
        <d v="2015-03-01T01:08:41"/>
        <d v="2017-01-12T09:42:00"/>
        <d v="2016-11-01T20:59:00"/>
        <d v="2017-02-06T07:23:31"/>
        <d v="2015-06-07T21:00:00"/>
        <d v="2015-06-01T15:42:00"/>
        <d v="2015-05-17T11:00:00"/>
        <d v="2016-12-28T09:49:00"/>
        <d v="2016-06-29T16:29:55"/>
        <d v="2014-08-31T08:58:45"/>
        <d v="2016-03-20T06:29:20"/>
        <d v="2017-02-11T05:09:38"/>
        <d v="2016-04-09T10:37:33"/>
        <d v="2015-04-08T04:42:59"/>
        <d v="2015-12-20T02:00:00"/>
        <d v="2015-12-18T12:38:59"/>
        <d v="2016-06-12T22:59:00"/>
        <d v="2015-12-30T20:00:00"/>
        <d v="2015-07-08T11:30:00"/>
        <d v="2015-04-16T04:27:36"/>
        <d v="2016-07-15T07:34:06"/>
        <d v="2015-06-26T23:55:54"/>
        <d v="2015-05-31T07:45:27"/>
        <d v="2015-12-03T22:00:00"/>
        <d v="2015-06-13T05:09:11"/>
        <d v="2017-03-11T06:29:00"/>
        <d v="2016-03-31T03:00:00"/>
        <d v="2016-03-24T09:01:04"/>
        <d v="2017-02-25T13:18:25"/>
        <d v="2015-05-31T14:00:00"/>
        <d v="2016-06-09T13:47:41"/>
        <d v="2015-11-26T18:00:00"/>
        <d v="2017-01-31T11:08:20"/>
        <d v="2015-06-09T13:10:05"/>
        <d v="2014-05-30T15:09:16"/>
        <d v="2015-10-02T16:03:00"/>
        <d v="2016-07-14T12:25:40"/>
        <d v="2015-10-31T20:00:00"/>
        <d v="2016-10-20T04:05:13"/>
        <d v="2015-08-25T08:05:12"/>
        <d v="2016-12-03T17:00:00"/>
        <d v="2016-03-31T21:00:00"/>
        <d v="2016-11-09T22:15:09"/>
        <d v="2014-06-06T06:11:42"/>
        <d v="2013-10-22T14:44:38"/>
        <d v="2014-04-20T18:00:00"/>
        <d v="2014-08-07T00:00:00"/>
        <d v="2011-09-28T10:30:08"/>
        <d v="2012-04-16T09:00:00"/>
        <d v="2011-02-24T16:20:30"/>
        <d v="2015-08-27T18:00:00"/>
        <d v="2013-10-06T13:21:10"/>
        <d v="2012-02-21T15:46:14"/>
        <d v="2015-02-02T11:55:42"/>
        <d v="2013-12-14T20:14:59"/>
        <d v="2012-07-28T09:00:00"/>
        <d v="2012-08-23T23:47:45"/>
        <d v="2011-08-06T07:38:56"/>
        <d v="2012-01-05T16:06:07"/>
        <d v="2013-07-12T14:51:00"/>
        <d v="2014-11-02T22:59:00"/>
        <d v="2011-09-11T06:18:00"/>
        <d v="2011-07-08T14:00:00"/>
        <d v="2013-04-22T14:00:00"/>
        <d v="2014-06-14T07:23:54"/>
        <d v="2011-12-05T19:02:29"/>
        <d v="2013-05-06T00:00:55"/>
        <d v="2014-06-12T23:59:00"/>
        <d v="2012-07-07T10:46:51"/>
        <d v="2014-09-06T08:25:31"/>
        <d v="2011-09-25T12:32:47"/>
        <d v="2013-10-24T16:42:49"/>
        <d v="2014-09-03T11:48:27"/>
        <d v="2010-12-31T21:59:00"/>
        <d v="2013-12-01T14:17:32"/>
        <d v="2012-02-12T15:03:51"/>
        <d v="2011-04-02T18:03:10"/>
        <d v="2013-08-31T07:40:12"/>
        <d v="2014-06-08T20:59:00"/>
        <d v="2014-02-26T13:13:40"/>
        <d v="2014-01-29T01:13:47"/>
        <d v="2014-02-16T11:18:12"/>
        <d v="2014-03-28T18:00:00"/>
        <d v="2013-10-29T08:54:43"/>
        <d v="2010-11-30T08:43:35"/>
        <d v="2014-01-11T14:02:25"/>
        <d v="2013-07-24T07:02:38"/>
        <d v="2013-09-20T13:17:27"/>
        <d v="2016-04-15T17:00:00"/>
        <d v="2012-03-25T12:34:02"/>
        <d v="2013-11-13T10:24:19"/>
        <d v="2010-06-14T21:00:00"/>
        <d v="2014-08-31T10:31:31"/>
        <d v="2012-08-30T09:33:45"/>
        <d v="2013-08-07T13:49:47"/>
        <d v="2009-08-31T21:00:00"/>
        <d v="2012-09-04T06:29:07"/>
        <d v="2014-06-24T19:00:00"/>
        <d v="2014-03-23T18:22:50"/>
        <d v="2011-03-01T11:10:54"/>
        <d v="2013-07-28T10:50:36"/>
        <d v="2013-12-08T21:59:00"/>
        <d v="2013-03-10T21:00:00"/>
        <d v="2016-12-31T09:59:00"/>
        <d v="2015-06-20T06:59:35"/>
        <d v="2015-02-17T07:00:00"/>
        <d v="2015-06-12T07:54:16"/>
        <d v="2016-08-09T21:00:00"/>
        <d v="2017-01-03T20:14:05"/>
        <d v="2015-04-22T23:59:00"/>
        <d v="2015-04-07T00:00:00"/>
        <d v="2015-10-06T15:59:00"/>
        <d v="2015-11-14T10:49:31"/>
        <d v="2015-10-19T04:00:00"/>
        <d v="2015-07-29T10:00:00"/>
        <d v="2016-03-13T17:12:53"/>
        <d v="2016-05-01T10:55:58"/>
        <d v="2016-04-28T09:20:32"/>
        <d v="2015-07-14T12:32:39"/>
        <d v="2016-06-01T11:57:00"/>
        <d v="2015-07-20T20:00:00"/>
        <d v="2016-11-30T19:23:31"/>
        <d v="2016-07-31T04:00:00"/>
        <d v="2017-03-12T20:40:05"/>
        <d v="2016-07-21T10:30:00"/>
        <d v="2014-12-04T03:58:54"/>
        <d v="2016-02-17T05:04:39"/>
        <d v="2016-10-08T07:43:32"/>
        <d v="2015-10-15T14:11:08"/>
        <d v="2016-08-19T09:00:50"/>
        <d v="2016-11-30T13:15:19"/>
        <d v="2015-04-18T09:52:02"/>
        <d v="2016-03-03T10:01:54"/>
        <d v="2016-10-21T09:04:20"/>
        <d v="2015-11-05T18:00:00"/>
        <d v="2016-02-28T16:05:09"/>
        <d v="2016-07-21T07:00:00"/>
        <d v="2015-01-10T18:02:52"/>
        <d v="2014-07-11T09:00:00"/>
        <d v="2016-12-30T16:00:00"/>
        <d v="2016-12-23T10:58:57"/>
        <d v="2015-05-21T08:45:25"/>
        <d v="2016-04-25T23:55:00"/>
        <d v="2016-10-13T08:12:32"/>
        <d v="2016-12-29T19:03:55"/>
        <d v="2015-01-15T12:00:28"/>
        <d v="2015-05-29T09:17:15"/>
        <d v="2016-10-14T08:25:34"/>
        <d v="2014-12-01T23:19:05"/>
        <d v="2016-07-01T21:00:00"/>
        <d v="2016-08-17T05:05:54"/>
        <d v="2017-01-26T18:26:48"/>
        <d v="2014-07-15T19:33:45"/>
        <d v="2016-03-11T11:34:47"/>
        <d v="2015-12-05T15:28:22"/>
        <d v="2014-12-17T13:43:48"/>
        <d v="2017-03-03T06:51:19"/>
        <d v="2015-08-02T12:17:13"/>
        <d v="2014-12-08T09:31:55"/>
        <d v="2014-08-15T07:17:33"/>
        <d v="2016-10-01T07:58:37"/>
        <d v="2015-07-17T12:35:39"/>
        <d v="2016-08-18T20:59:00"/>
        <d v="2016-06-30T11:57:19"/>
        <d v="2014-07-14T12:32:39"/>
        <d v="2013-06-26T18:49:11"/>
        <d v="2015-03-07T08:18:45"/>
        <d v="2014-12-18T05:08:53"/>
        <d v="2015-12-15T23:59:00"/>
        <d v="2015-12-25T17:18:54"/>
        <d v="2016-02-12T10:45:44"/>
        <d v="2015-09-04T20:59:00"/>
        <d v="2013-03-10T17:00:00"/>
        <d v="2016-06-11T12:22:59"/>
        <d v="2012-11-30T03:00:00"/>
        <d v="2013-07-04T17:56:00"/>
        <d v="2013-02-28T22:59:00"/>
        <d v="2011-06-25T06:42:03"/>
        <d v="2011-07-06T12:33:10"/>
        <d v="2012-08-02T14:37:00"/>
        <d v="2014-06-21T10:12:52"/>
        <d v="2013-09-07T15:25:31"/>
        <d v="2016-02-15T00:59:00"/>
        <d v="2015-01-07T09:41:46"/>
        <d v="2015-03-16T09:35:52"/>
        <d v="2014-11-26T17:54:23"/>
        <d v="2015-11-13T18:04:10"/>
        <d v="2015-06-14T21:34:54"/>
        <d v="2014-04-11T07:15:46"/>
        <d v="2013-10-15T17:04:50"/>
        <d v="2015-05-07T11:12:22"/>
        <d v="2012-07-12T10:45:32"/>
        <d v="2016-12-30T15:50:33"/>
        <d v="2016-03-24T19:53:08"/>
        <d v="2017-01-14T18:35:19"/>
        <d v="2016-12-03T10:03:26"/>
        <d v="2017-02-02T21:11:00"/>
        <d v="2016-08-01T11:13:30"/>
        <d v="2015-06-05T04:47:56"/>
        <d v="2015-06-08T19:00:00"/>
        <d v="2016-12-28T22:08:45"/>
        <d v="2013-05-06T12:12:16"/>
        <d v="2016-12-22T18:47:58"/>
        <d v="2015-07-05T10:38:42"/>
        <d v="2016-04-29T05:11:00"/>
        <d v="2015-07-29T08:31:29"/>
        <d v="2015-06-02T21:30:00"/>
        <d v="2016-10-17T09:14:00"/>
        <d v="2016-08-13T04:32:37"/>
        <d v="2015-04-27T10:12:00"/>
        <d v="2015-08-21T21:59:00"/>
        <d v="2016-03-02T20:43:06"/>
        <d v="2016-08-01T09:22:03"/>
        <d v="2017-02-28T20:00:00"/>
        <d v="2017-01-14T14:48:01"/>
        <d v="2015-02-13T16:58:02"/>
        <d v="2016-10-27T14:19:00"/>
        <d v="2016-07-05T13:58:54"/>
        <d v="2014-10-06T17:06:13"/>
        <d v="2016-06-11T22:30:00"/>
        <d v="2013-05-26T16:54:34"/>
        <d v="2015-04-30T17:16:51"/>
        <d v="2013-07-25T18:30:35"/>
        <d v="2015-02-22T05:14:45"/>
        <d v="2014-11-28T10:20:01"/>
        <d v="2015-12-12T03:00:00"/>
        <d v="2014-08-12T05:52:58"/>
        <d v="2015-11-13T14:55:56"/>
        <d v="2014-12-31T21:12:15"/>
        <d v="2016-06-03T00:38:40"/>
        <d v="2015-02-05T18:25:00"/>
        <d v="2014-12-03T18:31:39"/>
        <d v="2016-02-20T03:29:30"/>
        <d v="2017-01-02T23:04:27"/>
        <d v="2015-08-16T09:13:11"/>
        <d v="2015-11-21T16:13:39"/>
        <d v="2015-09-15T04:11:00"/>
        <d v="2016-02-25T03:57:14"/>
        <d v="2016-10-09T03:56:59"/>
        <d v="2016-06-28T09:01:26"/>
        <d v="2015-02-08T14:58:29"/>
        <d v="2016-09-20T22:45:04"/>
        <d v="2016-01-01T01:38:51"/>
        <d v="2016-11-15T11:13:22"/>
        <d v="2015-04-28T20:09:19"/>
        <d v="2015-08-24T02:22:00"/>
        <d v="2016-09-18T13:26:25"/>
        <d v="2016-04-02T01:06:57"/>
        <d v="2015-04-09T18:27:22"/>
        <d v="2014-12-19T12:31:28"/>
        <d v="2015-11-25T23:03:36"/>
        <d v="2015-07-20T11:43:48"/>
        <d v="2016-12-10T04:00:00"/>
        <d v="2015-06-08T08:00:00"/>
        <d v="2015-10-11T11:43:40"/>
        <d v="2016-02-21T01:24:17"/>
        <d v="2014-07-12T21:59:00"/>
        <d v="2016-04-27T06:55:00"/>
        <d v="2015-03-07T12:55:01"/>
        <d v="2016-05-26T10:57:43"/>
        <d v="2015-09-11T11:22:49"/>
        <d v="2016-05-25T08:29:18"/>
        <d v="2017-01-02T15:13:29"/>
        <d v="2015-09-12T13:57:42"/>
        <d v="2015-06-14T06:00:55"/>
        <d v="2016-04-21T03:44:38"/>
        <d v="2016-07-08T10:32:14"/>
        <d v="2015-05-21T22:25:00"/>
        <d v="2015-05-10T12:28:25"/>
        <d v="2016-02-19T21:06:37"/>
        <d v="2014-11-18T17:00:59"/>
        <d v="2014-07-28T09:52:43"/>
        <d v="2017-04-15T08:42:27"/>
        <d v="2016-04-24T14:59:00"/>
        <d v="2014-09-05T06:39:00"/>
        <d v="2017-01-03T09:02:45"/>
        <d v="2015-11-11T15:30:44"/>
        <d v="2014-08-10T21:00:00"/>
        <d v="2015-12-02T10:25:00"/>
        <d v="2014-11-30T16:45:00"/>
        <d v="2014-10-20T17:00:00"/>
        <d v="2013-04-10T08:54:31"/>
        <d v="2013-04-07T13:52:18"/>
        <d v="2013-02-16T08:52:38"/>
        <d v="2012-03-21T20:00:00"/>
        <d v="2016-01-11T22:00:00"/>
        <d v="2012-03-25T11:14:45"/>
        <d v="2011-06-11T17:20:49"/>
        <d v="2013-02-15T07:21:49"/>
        <d v="2012-12-28T12:51:03"/>
        <d v="2015-04-09T15:58:54"/>
        <d v="2013-10-16T06:01:43"/>
        <d v="2012-03-01T16:30:39"/>
        <d v="2013-09-13T10:28:12"/>
        <d v="2014-12-19T21:59:00"/>
        <d v="2011-09-09T18:00:22"/>
        <d v="2011-12-22T20:00:00"/>
        <d v="2013-05-14T13:55:13"/>
        <d v="2014-05-09T20:59:00"/>
        <d v="2013-07-26T10:00:00"/>
        <d v="2013-11-02T15:09:05"/>
        <d v="2012-09-07T00:51:00"/>
        <d v="2016-07-21T21:37:55"/>
        <d v="2012-07-21T07:51:00"/>
        <d v="2015-06-20T12:06:13"/>
        <d v="2015-02-26T21:02:41"/>
        <d v="2016-08-02T15:01:11"/>
        <d v="2014-01-05T06:31:00"/>
        <d v="2012-11-15T08:40:52"/>
        <d v="2013-10-02T06:27:54"/>
        <d v="2015-02-15T08:38:00"/>
        <d v="2011-06-18T14:14:06"/>
        <d v="2013-06-16T13:47:55"/>
        <d v="2015-04-03T08:38:00"/>
        <d v="2011-08-27T11:57:11"/>
        <d v="2014-09-16T04:24:19"/>
        <d v="2013-07-31T12:43:00"/>
        <d v="2014-09-03T16:36:18"/>
        <d v="2016-08-04T17:10:33"/>
        <d v="2013-05-01T14:42:37"/>
        <d v="2015-07-08T07:00:23"/>
        <d v="2016-03-25T15:00:00"/>
        <d v="2016-10-23T01:20:01"/>
        <d v="2014-06-10T01:33:00"/>
        <d v="2016-03-22T13:01:00"/>
        <d v="2014-07-24T11:51:44"/>
        <d v="2010-05-15T01:10:00"/>
        <d v="2014-06-27T07:44:41"/>
        <d v="2017-02-14T15:59:00"/>
        <d v="2014-07-19T02:14:38"/>
        <d v="2015-11-18T08:00:04"/>
        <d v="2017-02-05T09:25:39"/>
        <d v="2014-07-16T08:17:46"/>
        <d v="2015-09-27T07:20:40"/>
        <d v="2016-03-15T22:04:57"/>
        <d v="2016-10-06T07:00:00"/>
        <d v="2014-12-05T23:00:00"/>
        <d v="2014-05-31T12:40:52"/>
        <d v="2014-06-20T14:59:00"/>
        <d v="2014-12-18T21:00:00"/>
        <d v="2016-06-06T21:01:31"/>
        <d v="2014-10-17T12:55:39"/>
        <d v="2014-12-22T17:00:00"/>
        <d v="2017-02-20T05:01:30"/>
        <d v="2016-08-18T09:52:18"/>
        <d v="2016-01-18T23:37:27"/>
        <d v="2017-03-14T06:24:46"/>
        <d v="2017-01-31T17:00:00"/>
        <d v="2015-03-19T07:05:20"/>
        <d v="2015-10-23T11:24:55"/>
        <d v="2014-11-30T20:00:00"/>
        <d v="2016-02-15T08:00:00"/>
        <d v="2016-05-01T20:59:00"/>
        <d v="2015-09-04T09:11:02"/>
        <d v="2016-05-23T15:00:00"/>
        <d v="2015-08-27T12:15:10"/>
        <d v="2016-08-06T11:00:00"/>
        <d v="2015-01-22T11:46:10"/>
        <d v="2017-01-03T15:03:39"/>
        <d v="2014-11-25T18:15:00"/>
        <d v="2014-12-31T10:05:38"/>
        <d v="2015-06-30T16:55:00"/>
        <d v="2014-11-22T06:13:54"/>
        <d v="2015-03-31T17:18:00"/>
        <d v="2015-03-02T14:16:00"/>
        <d v="2014-09-16T22:06:39"/>
        <d v="2017-02-23T03:14:42"/>
        <d v="2015-11-08T15:10:20"/>
        <d v="2015-11-02T21:15:59"/>
        <d v="2016-05-12T03:47:14"/>
        <d v="2015-05-27T12:47:19"/>
        <d v="2015-09-01T23:47:27"/>
        <d v="2015-08-01T23:03:10"/>
        <d v="2015-09-17T10:00:00"/>
        <d v="2016-07-03T20:40:24"/>
        <d v="2014-09-20T08:40:33"/>
        <d v="2015-08-28T05:12:00"/>
        <d v="2015-04-28T18:16:39"/>
        <d v="2014-11-12T18:29:53"/>
        <d v="2013-11-06T19:00:03"/>
        <d v="2009-12-01T17:50:00"/>
        <d v="2014-03-14T09:49:11"/>
        <d v="2015-05-28T13:05:00"/>
        <d v="2011-06-08T10:31:01"/>
        <d v="2016-07-27T15:00:00"/>
        <d v="2014-02-16T17:00:00"/>
        <d v="2014-12-23T18:29:45"/>
        <d v="2013-05-25T09:18:34"/>
        <d v="2016-04-08T11:31:22"/>
        <d v="2015-06-19T11:28:03"/>
        <d v="2016-02-28T16:59:00"/>
        <d v="2017-03-31T20:59:00"/>
        <d v="2015-02-17T15:15:29"/>
        <d v="2014-07-09T05:34:56"/>
        <d v="2015-06-30T14:06:08"/>
        <d v="2012-07-24T13:20:48"/>
        <d v="2010-09-01T19:00:00"/>
        <d v="2013-08-28T16:54:51"/>
        <d v="2012-05-20T18:12:06"/>
        <d v="2015-12-19T03:46:30"/>
        <d v="2015-10-26T14:20:00"/>
        <d v="2014-09-25T14:43:11"/>
        <d v="2014-05-30T08:35:01"/>
        <d v="2016-12-25T04:00:00"/>
        <d v="2015-04-04T18:30:22"/>
        <d v="2014-12-13T15:49:25"/>
        <d v="2015-01-31T13:12:00"/>
        <d v="2015-10-09T16:38:06"/>
        <d v="2015-09-23T13:34:24"/>
        <d v="2016-04-03T09:25:41"/>
        <d v="2015-03-27T17:44:45"/>
        <d v="2015-02-28T13:17:35"/>
        <d v="2016-05-15T09:21:00"/>
        <d v="2014-06-18T13:13:00"/>
        <d v="2014-12-13T04:19:29"/>
        <d v="2016-09-20T01:29:57"/>
        <d v="2015-07-26T09:00:58"/>
        <d v="2016-04-08T04:56:16"/>
        <d v="2014-07-14T22:11:00"/>
        <d v="2011-05-04T19:13:53"/>
        <d v="2011-10-14T16:00:00"/>
        <d v="2012-01-27T21:04:19"/>
        <d v="2012-03-17T12:17:15"/>
        <d v="2011-08-01T00:00:00"/>
        <d v="2011-03-23T18:40:38"/>
        <d v="2012-06-14T12:24:11"/>
        <d v="2013-12-31T22:26:00"/>
        <d v="2011-11-02T01:00:00"/>
        <d v="2012-12-15T15:11:50"/>
        <d v="2013-06-04T17:00:32"/>
        <d v="2013-01-02T13:59:44"/>
        <d v="2012-07-21T18:40:02"/>
        <d v="2014-08-03T10:00:00"/>
        <d v="2011-12-12T19:13:16"/>
        <d v="2012-11-22T15:00:00"/>
        <d v="2013-11-01T12:00:00"/>
        <d v="2013-03-08T08:42:15"/>
        <d v="2014-09-14T21:28:06"/>
        <d v="2013-02-23T01:09:00"/>
        <d v="2012-05-27T20:59:00"/>
        <d v="2014-12-17T00:59:00"/>
        <d v="2013-08-27T09:31:29"/>
        <d v="2013-01-09T01:48:55"/>
        <d v="2012-09-11T09:47:33"/>
        <d v="2013-12-01T14:21:07"/>
        <d v="2012-11-25T21:59:00"/>
        <d v="2014-06-17T10:41:22"/>
        <d v="2014-02-20T13:48:53"/>
        <d v="2012-03-01T23:59:00"/>
        <d v="2012-10-12T13:37:41"/>
        <d v="2011-09-24T01:10:54"/>
        <d v="2012-01-15T22:00:00"/>
        <d v="2011-06-01T22:59:00"/>
        <d v="2016-07-11T13:51:01"/>
        <d v="2011-06-11T21:00:00"/>
        <d v="2009-12-31T16:39:00"/>
        <d v="2013-02-28T14:25:00"/>
        <d v="2012-03-03T08:39:25"/>
        <d v="2010-08-02T18:59:00"/>
        <d v="2014-12-19T07:19:04"/>
        <d v="2011-06-13T17:35:27"/>
        <d v="2012-09-24T12:46:52"/>
        <d v="2012-11-21T19:26:00"/>
        <d v="2013-09-18T07:49:00"/>
        <d v="2014-08-14T11:11:00"/>
        <d v="2012-06-09T02:49:37"/>
        <d v="2011-03-20T08:54:42"/>
        <d v="2014-05-23T09:25:55"/>
        <d v="2013-10-09T03:27:17"/>
        <d v="2011-04-25T23:59:00"/>
        <d v="2013-11-24T05:49:53"/>
        <d v="2011-04-24T13:01:36"/>
        <d v="2012-04-18T14:22:40"/>
        <d v="2012-04-05T11:00:20"/>
        <d v="2012-12-13T15:17:32"/>
        <d v="2012-05-24T11:46:08"/>
        <d v="2012-12-18T07:20:00"/>
        <d v="2013-12-17T05:00:00"/>
        <d v="2016-04-30T14:59:00"/>
        <d v="2016-01-17T14:00:00"/>
        <d v="2011-12-30T22:45:36"/>
        <d v="2015-01-31T17:31:47"/>
        <d v="2012-03-15T20:59:00"/>
        <d v="2011-02-21T20:00:00"/>
        <d v="2013-03-27T22:04:33"/>
        <d v="2014-03-10T23:59:00"/>
        <d v="2011-11-27T21:35:39"/>
        <d v="2016-05-31T14:14:36"/>
        <d v="2010-07-04T21:00:00"/>
        <d v="2016-08-01T06:03:34"/>
        <d v="2012-06-04T08:45:30"/>
        <d v="2015-03-06T14:04:52"/>
        <d v="2016-08-17T23:59:00"/>
        <d v="2011-10-16T15:03:00"/>
        <d v="2012-04-20T20:59:00"/>
        <d v="2016-04-15T22:59:00"/>
        <d v="2014-02-06T13:31:11"/>
        <d v="2011-07-21T18:39:05"/>
        <d v="2014-07-12T11:11:07"/>
        <d v="2017-03-28T19:00:00"/>
        <d v="2017-04-13T21:07:40"/>
        <d v="2017-04-07T11:45:38"/>
        <d v="2017-03-17T11:34:01"/>
        <d v="2017-03-23T22:00:23"/>
        <d v="2017-04-27T12:15:19"/>
        <d v="2017-04-10T13:15:00"/>
        <d v="2017-04-09T04:49:54"/>
        <d v="2017-03-16T14:37:10"/>
        <d v="2017-04-06T02:20:42"/>
        <d v="2017-04-02T18:00:00"/>
        <d v="2017-03-26T16:59:00"/>
        <d v="2017-04-09T13:00:00"/>
        <d v="2017-03-26T21:36:00"/>
        <d v="2017-04-09T18:00:00"/>
        <d v="2017-03-31T17:40:11"/>
        <d v="2017-04-09T16:47:28"/>
        <d v="2017-03-25T20:33:00"/>
        <d v="2017-04-11T13:44:05"/>
        <d v="2017-03-31T21:00:00"/>
        <d v="2015-01-15T08:56:45"/>
        <d v="2015-03-30T12:52:30"/>
        <d v="2015-08-30T23:45:37"/>
        <d v="2015-02-15T20:21:13"/>
        <d v="2015-09-09T09:00:00"/>
        <d v="2015-08-23T00:21:12"/>
        <d v="2016-03-28T09:18:15"/>
        <d v="2016-05-01T13:48:26"/>
        <d v="2014-08-31T12:39:00"/>
        <d v="2016-01-18T06:00:00"/>
        <d v="2014-09-01T08:30:34"/>
        <d v="2015-06-30T14:55:53"/>
        <d v="2014-10-05T12:13:32"/>
        <d v="2015-05-01T15:02:41"/>
        <d v="2015-03-30T20:22:00"/>
        <d v="2016-12-09T07:51:39"/>
        <d v="2016-04-20T21:00:00"/>
        <d v="2016-05-13T21:59:00"/>
        <d v="2014-09-17T05:49:51"/>
        <d v="2014-11-09T12:47:51"/>
        <d v="2015-12-11T04:04:23"/>
        <d v="2016-04-02T17:10:00"/>
        <d v="2015-06-30T23:00:00"/>
        <d v="2014-10-30T15:22:42"/>
        <d v="2014-08-24T16:14:09"/>
        <d v="2014-06-27T15:04:24"/>
        <d v="2015-04-05T04:00:00"/>
        <d v="2015-10-21T08:01:14"/>
        <d v="2016-06-09T18:15:06"/>
        <d v="2015-10-24T19:06:23"/>
        <d v="2015-06-11T08:00:00"/>
        <d v="2016-01-15T22:00:00"/>
        <d v="2016-09-13T14:30:00"/>
        <d v="2015-05-07T17:52:36"/>
        <d v="2016-08-07T12:32:25"/>
        <d v="2015-11-08T14:40:33"/>
        <d v="2015-07-20T15:46:32"/>
        <d v="2014-10-02T13:59:02"/>
        <d v="2016-05-04T12:58:52"/>
        <d v="2015-07-16T12:37:02"/>
        <d v="2015-06-10T08:04:31"/>
        <d v="2017-01-07T14:00:00"/>
        <d v="2016-08-26T20:59:00"/>
        <d v="2015-03-08T06:31:17"/>
        <d v="2016-12-21T19:00:00"/>
        <d v="2016-11-23T19:00:00"/>
        <d v="2015-11-13T08:00:00"/>
        <d v="2015-09-02T15:49:03"/>
        <d v="2017-03-01T12:00:00"/>
        <d v="2016-04-19T13:05:04"/>
        <d v="2015-03-19T10:45:23"/>
        <d v="2016-10-13T23:04:42"/>
        <d v="2016-03-21T09:59:28"/>
        <d v="2015-04-03T13:02:33"/>
        <d v="2015-10-05T11:56:01"/>
        <d v="2016-08-28T21:01:09"/>
        <d v="2017-01-28T12:29:00"/>
        <d v="2016-07-14T15:56:32"/>
        <d v="2015-03-25T11:53:49"/>
        <d v="2016-02-25T09:08:33"/>
        <d v="2015-09-12T06:37:40"/>
        <d v="2016-03-11T16:34:05"/>
        <d v="2016-10-23T13:50:40"/>
        <d v="2014-08-03T04:39:39"/>
        <d v="2014-08-13T16:31:52"/>
        <d v="2014-08-25T13:38:08"/>
        <d v="2014-08-03T08:48:04"/>
        <d v="2014-09-27T06:27:24"/>
        <d v="2015-01-13T12:39:19"/>
        <d v="2014-10-14T11:43:14"/>
        <d v="2014-10-23T16:30:40"/>
        <d v="2014-07-06T10:13:56"/>
        <d v="2015-01-19T11:14:58"/>
        <d v="2014-11-29T07:59:00"/>
        <d v="2014-10-24T16:26:00"/>
        <d v="2014-10-29T15:57:51"/>
        <d v="2015-02-20T01:34:13"/>
        <d v="2015-03-27T12:43:15"/>
        <d v="2016-09-02T09:36:20"/>
        <d v="2016-07-02T07:25:10"/>
        <d v="2016-09-15T07:49:05"/>
        <d v="2016-02-21T06:48:09"/>
        <d v="2015-05-21T15:47:58"/>
        <d v="2015-01-30T20:25:00"/>
        <d v="2014-10-15T17:00:00"/>
        <d v="2014-12-15T06:12:57"/>
        <d v="2015-04-04T07:43:57"/>
        <d v="2014-10-31T15:45:42"/>
        <d v="2015-01-11T23:00:03"/>
        <d v="2015-02-05T09:11:18"/>
        <d v="2015-01-29T10:46:05"/>
        <d v="2015-08-09T23:59:00"/>
        <d v="2014-11-27T15:24:00"/>
        <d v="2015-02-11T06:13:42"/>
        <d v="2016-10-14T09:00:00"/>
        <d v="2016-07-24T03:32:46"/>
        <d v="2016-12-15T06:39:49"/>
        <d v="2016-02-04T00:50:33"/>
        <d v="2014-11-11T14:13:28"/>
        <d v="2016-10-10T07:32:50"/>
        <d v="2015-12-15T05:10:00"/>
        <d v="2015-06-27T14:59:00"/>
        <d v="2015-02-13T18:43:02"/>
        <d v="2015-11-14T10:16:44"/>
        <d v="2015-10-02T11:00:00"/>
        <d v="2014-09-30T08:19:09"/>
        <d v="2014-09-27T18:38:33"/>
        <d v="2017-02-11T09:20:30"/>
        <d v="2015-03-01T14:47:19"/>
        <d v="2014-08-21T14:50:26"/>
        <d v="2014-10-23T21:00:00"/>
        <d v="2016-07-03T00:38:56"/>
        <d v="2014-08-08T14:20:12"/>
        <d v="2015-02-28T00:32:16"/>
        <d v="2015-07-01T14:45:37"/>
        <d v="2016-07-25T12:00:00"/>
        <d v="2017-01-29T23:59:00"/>
        <d v="2015-04-02T21:37:30"/>
        <d v="2014-07-30T11:03:16"/>
        <d v="2015-03-31T18:01:30"/>
        <d v="2012-03-03T00:39:27"/>
        <d v="2014-01-31T12:01:00"/>
        <d v="2012-10-24T09:26:16"/>
        <d v="2014-01-07T19:08:00"/>
        <d v="2013-07-11T13:01:43"/>
        <d v="2014-02-17T15:10:17"/>
        <d v="2011-03-03T00:49:21"/>
        <d v="2014-05-09T15:00:00"/>
        <d v="2011-01-21T15:00:00"/>
        <d v="2014-02-24T09:25:07"/>
        <d v="2012-05-12T16:54:23"/>
        <d v="2011-03-04T05:57:07"/>
        <d v="2013-03-02T00:59:00"/>
        <d v="2015-01-24T16:08:15"/>
        <d v="2016-03-31T08:51:11"/>
        <d v="2013-02-17T12:25:29"/>
        <d v="2012-03-17T17:08:55"/>
        <d v="2011-09-30T20:00:00"/>
        <d v="2016-10-01T10:19:42"/>
        <d v="2013-05-06T21:59:00"/>
        <d v="2014-05-19T21:59:00"/>
        <d v="2015-03-01T22:59:00"/>
        <d v="2011-02-20T16:52:34"/>
        <d v="2011-06-10T20:00:00"/>
        <d v="2016-06-16T21:55:00"/>
        <d v="2012-12-15T08:36:17"/>
        <d v="2015-04-20T22:40:32"/>
        <d v="2011-07-30T23:59:00"/>
        <d v="2012-10-17T13:17:39"/>
        <d v="2014-07-10T16:01:40"/>
        <d v="2014-07-27T18:00:00"/>
        <d v="2015-04-24T17:00:00"/>
        <d v="2012-11-13T19:26:57"/>
        <d v="2013-05-23T17:30:37"/>
        <d v="2014-01-06T05:55:40"/>
        <d v="2014-07-18T13:31:12"/>
        <d v="2014-09-12T11:26:53"/>
        <d v="2011-12-15T22:48:41"/>
        <d v="2011-09-22T11:28:49"/>
        <d v="2014-02-06T10:01:24"/>
        <d v="2015-01-26T00:12:21"/>
        <d v="2017-03-08T00:30:00"/>
        <d v="2014-06-12T12:08:05"/>
        <d v="2014-05-04T10:11:40"/>
        <d v="2016-11-06T02:49:07"/>
        <d v="2017-02-28T21:00:00"/>
        <d v="2016-11-05T15:11:52"/>
        <d v="2015-12-15T00:59:00"/>
        <d v="2017-01-03T17:04:09"/>
        <d v="2016-01-30T21:17:00"/>
        <d v="2014-11-20T12:48:21"/>
        <d v="2015-06-29T20:06:42"/>
        <d v="2015-07-08T09:45:00"/>
        <d v="2016-06-28T16:15:33"/>
        <d v="2016-08-06T14:35:08"/>
        <d v="2014-06-15T23:50:05"/>
        <d v="2015-02-28T17:42:05"/>
        <d v="2014-06-12T17:12:35"/>
        <d v="2016-03-14T07:35:29"/>
        <d v="2016-03-30T05:36:20"/>
        <d v="2015-03-09T19:39:49"/>
        <d v="2012-07-10T16:48:00"/>
        <d v="2012-04-08T14:45:08"/>
        <d v="2012-11-27T05:00:00"/>
        <d v="2012-08-10T15:00:00"/>
        <d v="2014-11-12T15:45:38"/>
        <d v="2015-12-03T14:30:00"/>
        <d v="2010-05-31T21:59:00"/>
        <d v="2013-03-11T11:02:26"/>
        <d v="2012-12-15T11:52:08"/>
        <d v="2010-07-21T23:00:00"/>
        <d v="2011-06-07T08:18:01"/>
        <d v="2011-04-15T20:59:00"/>
        <d v="2012-02-12T14:43:03"/>
        <d v="2015-10-20T10:55:22"/>
        <d v="2012-04-12T10:02:45"/>
        <d v="2014-03-04T14:00:00"/>
        <d v="2016-02-01T11:00:00"/>
        <d v="2015-03-25T14:36:06"/>
        <d v="2012-10-06T02:59:00"/>
        <d v="2015-05-22T06:00:00"/>
        <d v="2015-03-04T11:57:27"/>
        <d v="2017-01-27T11:29:51"/>
        <d v="2016-01-02T09:27:01"/>
        <d v="2014-09-07T15:13:14"/>
        <d v="2016-06-23T09:06:23"/>
        <d v="2014-05-23T07:05:25"/>
        <d v="2016-12-29T15:01:40"/>
        <d v="2014-10-23T03:17:59"/>
        <d v="2015-10-31T15:45:00"/>
        <d v="2014-08-08T17:48:54"/>
        <d v="2015-06-03T22:26:00"/>
        <d v="2014-10-08T05:16:18"/>
        <d v="2014-10-31T20:59:00"/>
        <d v="2014-09-01T18:10:22"/>
        <d v="2016-11-07T11:12:55"/>
        <d v="2017-02-09T23:28:53"/>
        <d v="2014-08-12T11:57:31"/>
        <d v="2015-05-19T14:00:49"/>
        <d v="2015-10-21T16:00:00"/>
        <d v="2012-07-13T22:19:03"/>
        <d v="2013-12-11T23:08:27"/>
        <d v="2011-09-26T21:59:00"/>
        <d v="2014-01-15T12:33:00"/>
        <d v="2013-10-10T17:00:00"/>
        <d v="2010-11-01T17:26:00"/>
        <d v="2012-03-07T21:59:00"/>
        <d v="2013-05-07T08:33:14"/>
        <d v="2011-07-04T17:31:06"/>
        <d v="2013-07-07T06:24:42"/>
        <d v="2012-05-21T20:30:00"/>
        <d v="2012-01-24T12:26:13"/>
        <d v="2014-09-26T20:08:27"/>
        <d v="2011-12-24T22:00:00"/>
        <d v="2014-06-20T21:59:00"/>
        <d v="2011-12-05T22:59:00"/>
        <d v="2012-06-14T20:59:00"/>
        <d v="2013-07-01T22:00:00"/>
        <d v="2013-03-10T15:38:28"/>
        <d v="2011-06-14T20:59:00"/>
        <d v="2014-05-14T23:58:51"/>
        <d v="2011-07-04T12:52:20"/>
        <d v="2016-08-10T23:28:36"/>
        <d v="2014-05-01T07:01:30"/>
        <d v="2015-07-11T23:02:38"/>
        <d v="2014-04-19T19:36:01"/>
        <d v="2009-11-22T22:59:00"/>
        <d v="2016-06-06T10:02:00"/>
        <d v="2014-07-10T03:09:11"/>
        <d v="2011-04-21T21:21:13"/>
        <d v="2016-11-07T04:05:37"/>
        <d v="2013-10-16T07:33:35"/>
        <d v="2012-03-01T20:00:00"/>
        <d v="2016-03-11T22:00:00"/>
        <d v="2012-05-23T12:00:00"/>
        <d v="2015-04-18T14:10:05"/>
        <d v="2012-10-26T19:21:53"/>
        <d v="2013-03-23T15:42:41"/>
        <d v="2014-09-30T17:00:00"/>
        <d v="2014-12-21T01:42:21"/>
        <d v="2012-10-05T20:59:00"/>
        <d v="2014-05-13T11:43:56"/>
        <d v="2014-09-16T03:18:54"/>
        <d v="2016-04-21T23:32:52"/>
        <d v="2012-01-11T18:00:00"/>
        <d v="2014-08-14T05:58:18"/>
        <d v="2014-05-01T08:55:29"/>
        <d v="2016-12-03T08:05:15"/>
        <d v="2016-08-05T12:01:08"/>
        <d v="2013-04-19T20:38:21"/>
        <d v="2013-11-14T21:00:00"/>
        <d v="2012-11-17T18:17:24"/>
        <d v="2016-08-06T00:00:00"/>
        <d v="2013-08-19T01:01:09"/>
        <d v="2013-03-10T11:07:31"/>
        <d v="2013-07-13T14:35:25"/>
        <d v="2015-12-19T00:59:00"/>
        <d v="2012-06-12T00:00:00"/>
        <d v="2015-11-18T21:59:00"/>
        <d v="2016-04-03T05:01:02"/>
        <d v="2014-07-09T10:24:25"/>
        <d v="2016-12-04T08:04:47"/>
        <d v="2016-09-02T00:00:00"/>
        <d v="2014-11-30T12:58:01"/>
        <d v="2016-08-02T16:00:00"/>
        <d v="2016-03-14T02:24:43"/>
        <d v="2015-03-01T08:21:16"/>
        <d v="2015-08-20T11:19:02"/>
        <d v="2016-12-11T09:20:08"/>
        <d v="2016-02-12T21:42:12"/>
        <d v="2015-07-03T14:26:26"/>
        <d v="2015-02-17T20:26:31"/>
        <d v="2015-12-21T07:07:17"/>
        <d v="2016-12-06T18:09:02"/>
        <d v="2015-07-16T14:38:56"/>
        <d v="2014-07-10T12:40:11"/>
        <d v="2014-08-26T15:20:12"/>
        <d v="2014-07-31T19:50:38"/>
        <d v="2014-11-13T05:35:08"/>
        <d v="2016-01-06T15:50:13"/>
        <d v="2015-06-12T13:00:00"/>
        <d v="2017-01-23T10:05:43"/>
        <d v="2010-07-02T16:00:00"/>
        <d v="2014-07-10T07:31:03"/>
        <d v="2013-10-15T20:59:00"/>
        <d v="2014-12-03T06:00:45"/>
        <d v="2010-08-23T21:00:00"/>
        <d v="2011-09-19T07:30:22"/>
        <d v="2016-11-23T01:45:43"/>
        <d v="2016-08-18T16:54:51"/>
        <d v="2016-01-11T16:00:00"/>
        <d v="2015-02-05T12:44:01"/>
        <d v="2016-07-08T16:03:34"/>
        <d v="2013-03-24T21:08:59"/>
        <d v="2011-09-09T14:02:43"/>
        <d v="2013-03-09T14:08:19"/>
        <d v="2012-03-23T21:00:00"/>
        <d v="2015-08-13T01:46:49"/>
        <d v="2016-09-22T10:00:21"/>
        <d v="2014-05-14T16:04:00"/>
        <d v="2014-09-23T18:41:37"/>
        <d v="2016-06-11T06:39:32"/>
        <d v="2015-06-11T03:05:53"/>
        <d v="2012-08-12T20:00:00"/>
        <d v="2015-06-10T21:25:46"/>
        <d v="2014-04-20T20:59:00"/>
        <d v="2015-03-30T11:31:59"/>
        <d v="2010-03-15T14:55:00"/>
        <d v="2014-08-26T17:31:21"/>
        <d v="2012-11-29T16:54:56"/>
        <d v="2015-01-08T18:00:00"/>
        <d v="2016-12-14T22:00:00"/>
        <d v="2014-04-25T18:58:38"/>
        <d v="2015-05-06T23:58:00"/>
        <d v="2015-12-18T18:00:00"/>
        <d v="2014-05-09T13:45:19"/>
        <d v="2013-12-29T23:02:33"/>
        <d v="2013-07-01T11:00:00"/>
        <d v="2016-11-30T21:59:00"/>
        <d v="2013-11-15T16:15:03"/>
        <d v="2016-11-10T06:37:07"/>
        <d v="2016-01-22T09:59:34"/>
        <d v="2016-12-10T21:59:00"/>
        <d v="2015-06-13T09:25:14"/>
        <d v="2012-07-08T19:07:27"/>
        <d v="2013-05-22T21:07:24"/>
        <d v="2015-04-16T17:00:00"/>
        <d v="2013-05-23T08:38:11"/>
        <d v="2013-12-02T15:59:00"/>
        <d v="2015-05-30T18:42:58"/>
        <d v="2013-12-25T17:32:17"/>
        <d v="2016-02-19T19:00:53"/>
        <d v="2015-11-25T08:49:11"/>
        <d v="2014-05-02T05:30:10"/>
        <d v="2014-12-02T21:00:00"/>
        <d v="2013-04-17T11:15:42"/>
        <d v="2016-02-26T04:52:12"/>
        <d v="2015-03-02T13:00:00"/>
        <d v="2016-01-31T14:59:00"/>
        <d v="2014-07-23T08:25:50"/>
        <d v="2016-12-31T11:20:54"/>
        <d v="2016-03-24T01:11:38"/>
        <d v="2016-05-15T10:35:01"/>
        <d v="2013-05-31T05:00:00"/>
        <d v="2013-12-25T01:00:29"/>
        <d v="2014-08-23T11:31:23"/>
        <d v="2015-05-24T13:29:36"/>
        <d v="2016-10-20T13:11:55"/>
        <d v="2016-01-02T16:19:51"/>
        <d v="2016-06-28T08:45:23"/>
        <d v="2016-10-01T23:41:24"/>
        <d v="2016-05-07T06:57:12"/>
        <d v="2015-05-08T09:01:58"/>
        <d v="2016-05-06T12:49:42"/>
        <d v="2013-07-25T09:21:28"/>
        <d v="2014-07-23T14:08:09"/>
        <d v="2015-06-05T14:00:00"/>
        <d v="2016-12-18T11:30:57"/>
        <d v="2015-06-25T12:00:00"/>
        <d v="2015-11-11T16:58:20"/>
        <d v="2012-05-15T21:59:00"/>
        <d v="2011-11-23T20:53:16"/>
        <d v="2012-06-04T10:19:55"/>
        <d v="2014-05-03T23:59:00"/>
        <d v="2012-07-15T13:03:07"/>
        <d v="2011-12-13T21:59:00"/>
        <d v="2011-09-07T21:54:18"/>
        <d v="2010-09-10T20:59:00"/>
        <d v="2013-08-01T18:49:54"/>
        <d v="2013-02-24T02:09:15"/>
        <d v="2011-03-01T13:00:00"/>
        <d v="2011-10-07T09:58:52"/>
        <d v="2012-12-22T14:30:32"/>
        <d v="2012-03-04T20:00:00"/>
        <d v="2011-10-02T10:36:13"/>
        <d v="2012-10-25T20:59:00"/>
        <d v="2011-12-01T08:02:15"/>
        <d v="2012-03-07T19:43:55"/>
        <d v="2015-07-01T20:40:00"/>
        <d v="2012-06-29T20:59:00"/>
        <d v="2012-02-12T20:35:14"/>
        <d v="2011-05-05T13:50:48"/>
        <d v="2012-11-09T12:07:07"/>
        <d v="2013-05-30T17:00:00"/>
        <d v="2014-11-20T21:00:00"/>
        <d v="2013-01-25T22:09:34"/>
        <d v="2014-11-12T11:03:13"/>
        <d v="2012-09-09T20:55:00"/>
        <d v="2015-07-05T10:00:17"/>
        <d v="2014-05-27T21:59:00"/>
        <d v="2011-08-14T18:00:00"/>
        <d v="2013-04-15T15:16:33"/>
        <d v="2014-09-23T13:46:16"/>
        <d v="2010-12-08T21:59:00"/>
        <d v="2011-02-19T18:56:41"/>
        <d v="2012-10-02T11:40:03"/>
        <d v="2015-10-26T21:59:00"/>
        <d v="2011-07-24T13:08:56"/>
        <d v="2012-08-15T20:07:25"/>
        <d v="2014-01-01T16:08:56"/>
        <d v="2017-01-11T10:49:08"/>
        <d v="2017-01-07T00:12:49"/>
        <d v="2010-03-14T23:59:00"/>
        <d v="2010-11-29T22:00:00"/>
        <d v="2015-08-04T17:33:53"/>
        <d v="2014-12-08T16:21:27"/>
        <d v="2015-03-12T04:07:43"/>
        <d v="2014-09-21T11:32:49"/>
        <d v="2016-03-09T17:35:00"/>
        <d v="2014-08-15T19:04:23"/>
        <d v="2015-07-11T21:58:11"/>
        <d v="2014-02-03T04:41:32"/>
        <d v="2011-04-23T23:59:00"/>
        <d v="2013-04-27T14:16:31"/>
        <d v="2012-10-04T16:07:13"/>
        <d v="2013-10-19T05:13:06"/>
        <d v="2014-12-05T11:30:29"/>
        <d v="2013-11-08T18:18:59"/>
        <d v="2016-11-03T11:00:08"/>
        <d v="2013-01-11T13:00:24"/>
        <d v="2014-11-13T23:39:19"/>
        <d v="2015-12-30T09:50:10"/>
        <d v="2010-07-21T12:00:00"/>
        <d v="2013-09-14T06:07:20"/>
        <d v="2013-11-26T23:41:54"/>
        <d v="2016-02-11T09:18:30"/>
        <d v="2014-11-16T01:05:48"/>
        <d v="2015-04-02T09:36:22"/>
        <d v="2010-07-30T17:00:00"/>
        <d v="2016-07-12T23:49:59"/>
        <d v="2016-06-29T13:20:14"/>
        <d v="2014-03-15T11:58:29"/>
        <d v="2015-01-10T00:59:00"/>
        <d v="2014-01-28T08:10:27"/>
        <d v="2016-03-31T09:56:25"/>
        <d v="2013-09-16T13:30:06"/>
        <d v="2016-12-23T00:59:00"/>
        <d v="2013-02-04T13:29:34"/>
        <d v="2011-07-16T10:32:54"/>
        <d v="2012-05-19T10:05:05"/>
        <d v="2015-09-23T13:27:39"/>
        <d v="2014-07-24T11:23:11"/>
        <d v="2015-06-07T20:50:00"/>
        <d v="2016-06-24T20:59:00"/>
        <d v="2016-04-08T08:00:35"/>
        <d v="2014-12-05T14:06:58"/>
        <d v="2012-09-14T18:35:37"/>
        <d v="2017-02-09T22:00:00"/>
        <d v="2017-03-02T09:49:11"/>
        <d v="2015-08-22T11:00:22"/>
        <d v="2015-06-21T22:00:00"/>
        <d v="2015-04-18T06:55:20"/>
        <d v="2013-09-09T20:59:00"/>
        <d v="2016-05-05T06:01:47"/>
        <d v="2016-07-20T17:13:06"/>
        <d v="2015-05-02T08:11:49"/>
        <d v="2016-06-05T23:01:07"/>
        <d v="2017-01-18T08:16:37"/>
        <d v="2015-04-10T21:06:32"/>
        <d v="2015-11-13T10:04:28"/>
        <d v="2017-02-20T17:07:33"/>
        <d v="2014-10-02T14:37:05"/>
        <d v="2017-02-08T22:00:00"/>
        <d v="2016-01-25T09:00:00"/>
        <d v="2013-03-26T01:23:59"/>
        <d v="2016-09-06T19:00:00"/>
        <d v="2015-04-02T20:59:00"/>
        <d v="2016-10-25T10:00:00"/>
        <d v="2016-04-21T15:00:00"/>
        <d v="2016-03-22T23:59:00"/>
        <d v="2017-02-14T13:00:27"/>
        <d v="2016-12-15T16:00:00"/>
        <d v="2016-11-20T21:59:00"/>
        <d v="2016-03-26T10:11:30"/>
        <d v="2015-08-11T11:31:40"/>
        <d v="2016-12-02T00:00:00"/>
        <d v="2015-02-28T07:00:59"/>
        <d v="2015-11-14T06:20:00"/>
        <d v="2015-10-15T02:59:58"/>
        <d v="2015-07-05T20:00:00"/>
        <d v="2013-01-16T13:19:25"/>
        <d v="2012-11-01T13:22:48"/>
        <d v="2015-09-24T13:38:02"/>
        <d v="2013-03-09T00:28:39"/>
        <d v="2012-06-01T12:43:09"/>
        <d v="2012-04-15T23:10:24"/>
        <d v="2013-11-15T22:39:33"/>
        <d v="2012-04-06T21:00:00"/>
        <d v="2014-04-14T16:00:00"/>
        <d v="2012-04-14T10:36:00"/>
        <d v="2014-04-09T23:59:00"/>
        <d v="2013-11-03T18:00:00"/>
        <d v="2015-05-15T12:49:39"/>
        <d v="2014-02-06T12:00:48"/>
        <d v="2012-03-12T23:59:00"/>
        <d v="2015-07-23T11:02:25"/>
        <d v="2015-11-02T01:00:00"/>
        <d v="2012-08-28T17:00:00"/>
        <d v="2015-08-19T10:15:12"/>
        <d v="2013-07-26T18:27:16"/>
        <d v="2016-04-22T17:00:00"/>
        <d v="2012-01-28T11:54:07"/>
        <d v="2015-06-27T08:22:48"/>
        <d v="2016-10-29T12:00:00"/>
        <d v="2014-09-21T12:00:15"/>
        <d v="2016-02-11T21:59:00"/>
        <d v="2013-11-13T13:22:35"/>
        <d v="2015-08-15T23:40:36"/>
        <d v="2013-09-02T21:00:00"/>
        <d v="2014-04-25T14:08:47"/>
        <d v="2013-06-24T22:00:00"/>
        <d v="2014-07-18T20:00:00"/>
        <d v="2015-12-13T17:00:00"/>
        <d v="2017-01-05T12:47:27"/>
        <d v="2015-03-28T16:31:51"/>
        <d v="2016-02-01T07:48:43"/>
        <d v="2014-11-12T00:59:00"/>
        <d v="2017-03-10T07:55:16"/>
        <d v="2013-11-30T21:02:00"/>
        <d v="2016-04-22T12:49:04"/>
        <d v="2017-03-02T12:51:40"/>
        <d v="2013-11-26T20:02:00"/>
        <d v="2017-03-12T20:00:00"/>
        <d v="2016-10-16T13:30:00"/>
        <d v="2014-02-21T11:00:00"/>
        <d v="2015-09-04T12:00:10"/>
        <d v="2015-07-29T08:59:25"/>
        <d v="2016-12-14T14:01:18"/>
        <d v="2013-04-02T08:52:45"/>
        <d v="2016-12-02T18:07:53"/>
        <d v="2014-08-16T01:17:57"/>
        <d v="2016-08-06T00:52:18"/>
        <d v="2015-11-18T09:09:07"/>
        <d v="2017-01-24T08:32:48"/>
        <d v="2016-05-07T15:50:51"/>
        <d v="2016-11-22T03:50:46"/>
        <d v="2016-06-19T16:00:00"/>
        <d v="2015-06-11T11:01:27"/>
        <d v="2016-12-08T12:18:56"/>
        <d v="2014-03-26T16:24:10"/>
        <d v="2017-02-14T10:23:40"/>
        <d v="2014-11-17T17:00:00"/>
        <d v="2015-01-31T12:58:33"/>
        <d v="2016-05-22T20:00:00"/>
        <d v="2016-11-22T13:28:27"/>
        <d v="2016-04-26T19:00:00"/>
        <d v="2014-12-20T18:00:00"/>
        <d v="2017-03-11T18:58:35"/>
        <d v="2017-03-06T22:00:00"/>
        <d v="2017-01-10T14:59:00"/>
        <d v="2016-12-09T17:00:04"/>
        <d v="2015-12-07T09:47:16"/>
        <d v="2017-03-12T05:10:42"/>
        <d v="2014-02-23T05:00:57"/>
        <d v="2014-12-22T07:47:59"/>
        <d v="2014-01-05T08:38:09"/>
        <d v="2012-02-27T09:17:03"/>
        <d v="2016-01-03T15:59:00"/>
        <d v="2015-02-03T21:00:00"/>
        <d v="2015-09-17T07:59:51"/>
        <d v="2011-07-24T23:50:00"/>
        <d v="2016-01-13T21:11:26"/>
        <d v="2012-05-08T19:00:04"/>
        <d v="2011-03-11T21:00:00"/>
        <d v="2012-06-28T21:27:23"/>
        <d v="2013-09-05T20:59:00"/>
        <d v="2014-06-23T09:01:00"/>
        <d v="2012-06-26T11:00:00"/>
        <d v="2013-12-06T16:22:00"/>
        <d v="2009-12-01T10:00:00"/>
        <d v="2012-04-22T21:00:00"/>
        <d v="2012-04-18T09:44:36"/>
        <d v="2012-09-24T20:59:00"/>
        <d v="2013-01-20T10:21:20"/>
        <d v="2013-01-26T15:54:16"/>
        <d v="2012-02-23T10:33:46"/>
        <d v="2012-03-13T20:59:00"/>
        <d v="2014-03-26T12:10:33"/>
        <d v="2011-02-05T17:46:49"/>
        <d v="2012-06-28T10:26:56"/>
        <d v="2013-06-20T20:31:36"/>
        <d v="2013-12-31T00:00:00"/>
        <d v="2011-12-12T20:39:56"/>
        <d v="2014-08-08T11:00:00"/>
        <d v="2012-03-09T21:02:09"/>
        <d v="2012-05-05T12:15:28"/>
        <d v="2014-08-28T18:00:00"/>
        <d v="2013-03-09T16:42:17"/>
        <d v="2013-03-21T11:03:35"/>
        <d v="2014-05-06T17:06:29"/>
        <d v="2014-04-18T16:00:00"/>
        <d v="2012-05-03T16:00:26"/>
        <d v="2012-06-07T06:14:17"/>
        <d v="2012-05-05T10:25:43"/>
        <d v="2009-12-09T11:24:00"/>
        <d v="2010-02-14T22:00:00"/>
        <d v="2009-09-25T20:59:00"/>
        <d v="2013-12-14T18:58:05"/>
        <d v="2014-04-02T11:36:40"/>
        <d v="2017-04-03T22:15:01"/>
        <d v="2017-04-09T13:29:29"/>
        <d v="2017-03-20T11:07:27"/>
        <d v="2017-03-26T13:14:45"/>
        <d v="2017-03-29T16:32:11"/>
        <d v="2017-04-30T10:00:00"/>
        <d v="2014-08-26T15:00:40"/>
        <d v="2015-06-14T11:45:37"/>
        <d v="2014-07-17T07:59:06"/>
        <d v="2015-12-24T17:00:00"/>
        <d v="2014-08-17T17:08:10"/>
        <d v="2015-02-06T08:04:31"/>
        <d v="2014-05-29T10:50:00"/>
        <d v="2014-11-05T10:34:00"/>
        <d v="2014-06-11T06:44:03"/>
        <d v="2014-03-08T15:11:35"/>
        <d v="2014-06-26T08:22:23"/>
        <d v="2014-06-29T14:31:24"/>
        <d v="2016-12-19T00:59:00"/>
        <d v="2016-10-30T08:25:38"/>
        <d v="2015-07-12T12:31:44"/>
        <d v="2014-10-05T22:00:00"/>
        <d v="2016-01-08T12:47:00"/>
        <d v="2016-06-24T10:27:49"/>
        <d v="2015-03-31T16:39:00"/>
        <d v="2016-10-17T12:10:31"/>
        <d v="2016-08-25T07:34:36"/>
        <d v="2016-02-20T15:22:18"/>
        <d v="2015-08-11T11:37:08"/>
        <d v="2017-01-03T13:12:50"/>
        <d v="2015-04-29T19:25:39"/>
        <d v="2015-06-06T08:12:32"/>
        <d v="2015-04-21T09:13:42"/>
        <d v="2015-01-10T10:21:00"/>
        <d v="2015-05-02T15:02:16"/>
        <d v="2015-06-05T11:48:24"/>
        <d v="2015-10-17T07:52:58"/>
        <d v="2015-01-30T17:39:00"/>
        <d v="2015-08-03T08:35:24"/>
        <d v="2016-02-07T09:58:00"/>
        <d v="2016-04-30T15:00:00"/>
        <d v="2014-12-11T09:31:10"/>
        <d v="2015-12-28T17:16:40"/>
        <d v="2015-10-26T15:25:56"/>
        <d v="2016-01-17T16:00:00"/>
        <d v="2015-10-21T05:45:33"/>
        <d v="2016-04-25T15:16:56"/>
        <d v="2015-04-14T09:19:25"/>
        <d v="2016-02-10T12:30:11"/>
        <d v="2014-12-17T21:32:21"/>
        <d v="2015-06-25T11:39:56"/>
        <d v="2015-04-23T18:39:31"/>
        <d v="2015-08-29T08:53:44"/>
        <d v="2015-02-12T13:14:20"/>
        <d v="2016-09-09T13:03:57"/>
        <d v="2015-12-10T15:12:46"/>
        <d v="2016-11-25T14:53:03"/>
        <d v="2015-08-25T17:18:50"/>
        <d v="2015-10-04T17:23:36"/>
        <d v="2015-10-01T12:02:22"/>
        <d v="2015-04-10T15:27:28"/>
        <d v="2015-08-03T21:30:03"/>
        <d v="2015-02-21T18:21:47"/>
        <d v="2014-11-13T19:37:23"/>
        <d v="2015-08-05T09:50:32"/>
        <d v="2015-01-10T13:07:04"/>
        <d v="2016-07-22T08:02:20"/>
        <d v="2015-01-15T12:29:00"/>
        <d v="2015-07-25T14:59:00"/>
        <d v="2015-01-03T23:17:44"/>
        <d v="2015-03-31T11:04:04"/>
        <d v="2015-10-28T19:53:43"/>
        <d v="2015-08-08T08:33:37"/>
        <d v="2015-02-26T01:41:33"/>
        <d v="2017-01-10T01:57:00"/>
        <d v="2015-10-15T13:22:38"/>
        <d v="2015-01-02T14:14:16"/>
        <d v="2015-07-02T14:59:44"/>
        <d v="2014-12-18T13:28:26"/>
        <d v="2016-04-13T23:26:04"/>
        <d v="2016-03-05T12:44:56"/>
        <d v="2015-05-13T09:18:51"/>
        <d v="2016-03-30T13:10:58"/>
        <d v="2016-01-02T17:56:47"/>
        <d v="2016-09-03T07:02:55"/>
        <d v="2015-01-18T19:39:50"/>
        <d v="2015-04-10T23:00:00"/>
        <d v="2014-11-05T21:22:37"/>
        <d v="2015-08-18T14:01:15"/>
        <d v="2015-09-07T02:47:55"/>
        <d v="2015-08-25T10:34:42"/>
        <d v="2016-11-26T11:41:13"/>
        <d v="2014-05-31T16:30:00"/>
        <d v="2015-08-21T20:59:00"/>
        <d v="2016-07-15T13:42:26"/>
        <d v="2015-03-14T08:00:00"/>
        <d v="2014-08-10T14:13:07"/>
        <d v="2015-03-24T12:34:04"/>
        <d v="2015-02-18T10:43:09"/>
        <d v="2014-11-09T18:41:35"/>
        <d v="2015-02-21T09:29:56"/>
        <d v="2015-03-11T09:23:56"/>
        <d v="2014-12-31T09:54:50"/>
        <d v="2014-10-27T14:25:08"/>
        <d v="2016-05-27T15:04:00"/>
        <d v="2015-08-07T21:04:52"/>
        <d v="2016-03-22T23:38:53"/>
        <d v="2015-03-12T10:49:11"/>
        <d v="2017-02-05T09:44:00"/>
        <d v="2016-02-11T20:08:24"/>
        <d v="2016-06-27T19:23:33"/>
        <d v="2015-03-07T22:14:57"/>
        <d v="2016-02-27T14:35:43"/>
        <d v="2015-08-03T21:27:54"/>
        <d v="2015-10-04T23:39:46"/>
        <d v="2016-01-29T07:46:10"/>
        <d v="2015-03-17T11:00:00"/>
        <d v="2015-12-07T15:57:42"/>
        <d v="2015-10-18T12:38:49"/>
        <d v="2016-02-13T14:35:13"/>
        <d v="2015-07-22T21:59:00"/>
        <d v="2015-03-19T08:00:28"/>
        <d v="2014-08-15T08:00:22"/>
        <d v="2016-05-25T11:06:31"/>
        <d v="2015-09-25T21:33:41"/>
        <d v="2016-11-26T08:27:51"/>
        <d v="2016-11-11T21:00:00"/>
        <d v="2016-08-30T22:36:00"/>
        <d v="2014-11-29T21:25:15"/>
        <d v="2014-10-27T20:11:00"/>
        <d v="2017-03-05T14:48:10"/>
        <d v="2015-12-29T16:00:00"/>
        <d v="2017-02-02T09:36:49"/>
        <d v="2017-03-10T21:50:08"/>
        <d v="2016-04-20T11:45:50"/>
        <d v="2017-02-25T16:03:59"/>
        <d v="2016-03-24T06:27:36"/>
        <d v="2016-06-09T12:00:00"/>
        <d v="2016-03-23T07:18:05"/>
        <d v="2017-01-02T21:17:00"/>
        <d v="2012-07-18T21:28:16"/>
        <d v="2013-04-16T12:00:00"/>
        <d v="2015-09-30T12:29:00"/>
        <d v="2012-09-23T10:15:48"/>
        <d v="2013-05-08T19:27:33"/>
        <d v="2012-05-10T10:00:00"/>
        <d v="2012-10-27T22:00:00"/>
        <d v="2011-02-08T03:18:49"/>
        <d v="2012-05-23T18:47:35"/>
        <d v="2012-01-25T16:49:52"/>
        <d v="2010-09-03T18:03:00"/>
        <d v="2012-11-10T11:57:49"/>
        <d v="2010-10-10T17:16:16"/>
        <d v="2010-07-10T15:00:00"/>
        <d v="2014-11-03T01:52:50"/>
        <d v="2012-08-12T09:35:45"/>
        <d v="2013-01-13T15:48:33"/>
        <d v="2012-07-27T19:00:00"/>
        <d v="2015-10-10T15:28:04"/>
        <d v="2012-04-30T08:30:08"/>
        <d v="2011-08-01T11:46:23"/>
        <d v="2012-05-01T10:00:03"/>
        <d v="2011-09-15T15:00:03"/>
        <d v="2011-10-12T16:57:59"/>
        <d v="2012-04-22T09:59:36"/>
        <d v="2012-05-26T18:59:57"/>
        <d v="2011-11-16T09:11:48"/>
        <d v="2013-05-09T09:33:59"/>
        <d v="2012-06-22T22:27:56"/>
        <d v="2011-01-15T18:51:00"/>
        <d v="2012-06-16T02:59:00"/>
        <d v="2013-04-28T21:02:20"/>
        <d v="2012-05-23T08:29:04"/>
        <d v="2012-06-06T15:42:55"/>
        <d v="2013-03-29T15:54:52"/>
        <d v="2011-08-05T14:05:38"/>
        <d v="2015-01-27T16:13:07"/>
        <d v="2012-12-31T11:00:00"/>
        <d v="2012-06-23T11:32:55"/>
        <d v="2015-09-27T11:38:24"/>
        <d v="2014-09-21T12:48:38"/>
        <d v="2016-06-07T14:06:00"/>
        <d v="2014-11-14T18:22:14"/>
        <d v="2015-03-13T17:20:16"/>
        <d v="2015-10-03T14:00:00"/>
        <d v="2015-05-10T18:45:04"/>
        <d v="2014-08-14T15:50:34"/>
        <d v="2015-04-20T11:25:49"/>
        <d v="2015-05-14T16:56:12"/>
        <d v="2016-02-01T03:43:33"/>
        <d v="2014-12-13T14:02:41"/>
        <d v="2017-02-25T17:09:49"/>
        <d v="2014-08-20T02:21:17"/>
        <d v="2015-02-22T13:09:13"/>
        <d v="2014-11-29T09:40:52"/>
        <d v="2015-03-19T11:15:30"/>
        <d v="2014-11-13T10:20:28"/>
        <d v="2014-07-18T20:43:24"/>
        <d v="2016-10-15T12:21:00"/>
        <d v="2015-10-13T16:13:41"/>
        <d v="2016-04-22T07:52:00"/>
        <d v="2014-11-17T17:24:52"/>
        <d v="2014-12-20T21:30:00"/>
        <d v="2012-06-28T13:16:11"/>
        <d v="2014-12-07T21:59:00"/>
        <d v="2013-10-17T20:59:00"/>
        <d v="2015-08-20T04:00:00"/>
        <d v="2012-03-24T17:56:15"/>
        <d v="2015-04-19T21:50:00"/>
        <d v="2015-08-14T20:59:00"/>
        <d v="2012-08-16T13:22:46"/>
        <d v="2013-03-01T11:01:08"/>
        <d v="2009-12-31T23:00:00"/>
        <d v="2014-12-01T12:59:05"/>
        <d v="2013-07-29T19:32:46"/>
        <d v="2011-08-01T08:34:15"/>
        <d v="2013-02-23T21:59:00"/>
        <d v="2015-02-02T14:39:12"/>
        <d v="2011-10-29T09:12:01"/>
        <d v="2013-09-26T03:46:58"/>
        <d v="2013-09-30T20:59:00"/>
        <d v="2011-01-01T20:00:00"/>
        <d v="2012-07-08T05:29:29"/>
        <d v="2015-02-26T17:30:00"/>
        <d v="2013-10-04T22:00:00"/>
        <d v="2012-04-04T10:33:23"/>
        <d v="2016-09-29T21:27:00"/>
        <d v="2013-05-31T10:00:00"/>
        <d v="2015-10-07T20:59:00"/>
        <d v="2012-03-21T13:48:00"/>
        <d v="2017-03-05T12:26:21"/>
        <d v="2012-09-20T21:46:47"/>
        <d v="2015-05-31T20:59:00"/>
        <d v="2012-05-28T08:43:13"/>
        <d v="2012-12-24T16:47:37"/>
        <d v="2014-05-15T10:53:06"/>
        <d v="2015-05-01T06:59:00"/>
        <d v="2011-11-15T12:37:00"/>
        <d v="2015-03-06T15:49:34"/>
        <d v="2015-10-13T05:41:29"/>
        <d v="2016-10-11T05:35:39"/>
        <d v="2015-07-29T20:20:51"/>
        <d v="2014-07-31T17:58:19"/>
        <d v="2016-05-09T13:50:00"/>
        <d v="2014-08-21T16:32:28"/>
        <d v="2015-04-23T14:05:38"/>
        <d v="2016-09-01T08:59:54"/>
        <d v="2015-09-16T19:31:52"/>
        <d v="2017-02-08T14:40:35"/>
        <d v="2016-05-19T01:12:01"/>
        <d v="2015-04-12T19:51:57"/>
        <d v="2014-08-23T07:12:29"/>
        <d v="2016-05-18T12:49:05"/>
        <d v="2015-01-11T19:36:34"/>
        <d v="2015-04-10T16:14:07"/>
        <d v="2014-08-04T12:41:37"/>
        <d v="2015-10-09T10:00:00"/>
        <d v="2014-09-15T12:55:03"/>
        <d v="2015-05-15T20:00:00"/>
        <d v="2015-11-16T09:04:58"/>
        <d v="2016-10-29T16:43:54"/>
        <d v="2015-03-16T10:28:00"/>
        <d v="2015-06-14T21:09:29"/>
        <d v="2014-07-05T16:07:12"/>
        <d v="2015-12-25T00:55:36"/>
        <d v="2015-12-30T09:12:33"/>
        <d v="2015-03-31T06:14:00"/>
        <d v="2016-03-23T04:52:07"/>
        <d v="2016-01-26T07:08:17"/>
        <d v="2016-03-13T13:45:24"/>
        <d v="2014-10-05T12:13:41"/>
        <d v="2015-04-25T13:17:06"/>
        <d v="2014-08-07T16:13:48"/>
        <d v="2017-02-23T22:51:40"/>
        <d v="2014-08-07T08:56:49"/>
        <d v="2016-06-19T01:11:57"/>
        <d v="2015-09-23T13:10:01"/>
        <d v="2014-08-03T11:05:47"/>
        <d v="2016-03-25T13:36:40"/>
        <d v="2012-09-12T20:59:00"/>
        <d v="2014-11-12T14:20:00"/>
        <d v="2013-12-23T14:54:14"/>
        <d v="2012-04-28T18:13:43"/>
        <d v="2016-06-17T05:59:50"/>
        <d v="2014-04-29T10:06:22"/>
        <d v="2015-08-11T19:00:00"/>
        <d v="2017-03-14T17:00:00"/>
        <d v="2012-07-14T22:42:31"/>
        <d v="2016-08-21T23:59:00"/>
        <d v="2017-01-02T15:59:00"/>
        <d v="2015-01-08T20:26:10"/>
        <d v="2012-09-21T12:38:14"/>
        <d v="2014-04-29T22:00:00"/>
        <d v="2016-04-30T05:00:00"/>
        <d v="2015-08-25T16:52:09"/>
        <d v="2014-10-20T13:59:11"/>
        <d v="2015-12-01T13:01:01"/>
        <d v="2015-10-23T04:00:00"/>
        <d v="2015-10-10T18:00:00"/>
        <d v="2015-05-21T10:56:28"/>
        <d v="2016-12-30T10:50:16"/>
        <d v="2016-12-01T23:09:26"/>
        <d v="2012-09-13T03:07:02"/>
        <d v="2016-11-09T13:26:48"/>
        <d v="2015-06-03T08:04:29"/>
        <d v="2015-11-26T13:54:21"/>
        <d v="2014-11-30T16:11:07"/>
        <d v="2015-05-14T05:55:22"/>
        <d v="2016-06-30T03:00:00"/>
        <d v="2015-08-29T21:03:47"/>
        <d v="2016-05-28T18:28:59"/>
        <d v="2014-02-27T16:00:00"/>
        <d v="2016-09-29T08:45:21"/>
        <d v="2015-03-09T14:49:21"/>
        <d v="2016-10-15T18:00:00"/>
        <d v="2016-10-12T06:11:15"/>
        <d v="2015-01-15T14:54:55"/>
        <d v="2015-02-19T13:45:48"/>
        <d v="2015-06-07T20:51:14"/>
        <d v="2014-09-15T13:09:00"/>
        <d v="2016-07-14T23:57:00"/>
        <d v="2017-03-10T12:00:35"/>
        <d v="2014-11-08T14:13:23"/>
        <d v="2015-09-09T00:31:09"/>
        <d v="2015-08-13T23:16:59"/>
        <d v="2016-03-09T10:09:20"/>
        <d v="2016-02-01T16:55:41"/>
        <d v="2016-12-21T07:59:03"/>
        <d v="2015-12-17T12:20:09"/>
        <d v="2014-12-09T20:48:45"/>
        <d v="2014-06-12T21:00:00"/>
        <d v="2015-04-21T06:25:26"/>
        <d v="2016-02-09T13:00:00"/>
        <d v="2017-03-12T12:00:00"/>
        <d v="2016-08-02T18:30:00"/>
        <d v="2016-07-30T14:13:14"/>
        <d v="2015-04-17T18:40:10"/>
        <d v="2015-11-24T11:06:58"/>
        <d v="2013-10-25T16:00:10"/>
        <d v="2015-08-21T10:55:13"/>
        <d v="2015-09-04T08:00:00"/>
        <d v="2015-12-08T23:59:00"/>
        <d v="2015-05-04T14:29:34"/>
        <d v="2015-09-25T14:00:00"/>
        <d v="2016-02-10T15:13:36"/>
        <d v="2015-11-09T07:32:00"/>
        <d v="2016-01-09T17:51:36"/>
        <d v="2014-07-28T17:29:40"/>
        <d v="2014-12-19T12:38:00"/>
        <d v="2015-12-27T23:00:00"/>
        <d v="2014-10-29T15:45:00"/>
        <d v="2016-07-04T21:59:00"/>
        <d v="2014-11-10T14:34:49"/>
        <d v="2016-05-22T07:59:34"/>
        <d v="2014-07-02T17:42:23"/>
        <d v="2015-09-24T12:09:25"/>
        <d v="2015-02-27T17:01:34"/>
        <d v="2016-04-05T21:04:51"/>
        <d v="2014-07-10T14:29:10"/>
        <d v="2014-11-21T22:59:00"/>
        <d v="2015-03-01T11:07:20"/>
        <d v="2014-08-09T14:57:05"/>
        <d v="2015-04-27T08:42:10"/>
        <d v="2014-09-30T16:23:43"/>
        <d v="2015-06-29T08:21:58"/>
        <d v="2015-02-23T20:00:00"/>
        <d v="2016-07-30T16:04:50"/>
        <d v="2015-06-02T19:31:16"/>
        <d v="2015-05-10T10:22:37"/>
        <d v="2015-03-25T00:01:00"/>
        <d v="2014-08-12T20:19:26"/>
        <d v="2014-09-25T20:22:19"/>
        <d v="2015-04-13T20:21:58"/>
        <d v="2014-12-25T13:16:00"/>
        <d v="2015-08-02T15:00:00"/>
        <d v="2014-06-27T14:33:28"/>
        <d v="2014-08-08T14:31:03"/>
        <d v="2014-09-18T13:59:32"/>
        <d v="2017-04-07T10:35:34"/>
        <d v="2017-04-05T11:14:37"/>
        <d v="2017-03-22T08:33:50"/>
        <d v="2017-04-05T12:41:54"/>
        <d v="2017-03-24T13:59:18"/>
        <d v="2014-10-15T23:59:00"/>
        <d v="2013-05-26T23:59:00"/>
        <d v="2016-07-21T09:45:26"/>
        <d v="2016-10-03T20:59:00"/>
        <d v="2014-08-08T19:00:00"/>
        <d v="2014-06-20T15:01:00"/>
        <d v="2013-07-13T11:00:00"/>
        <d v="2015-12-24T08:41:24"/>
        <d v="2016-10-14T16:00:00"/>
        <d v="2016-02-21T02:33:48"/>
        <d v="2015-10-08T00:59:53"/>
        <d v="2014-12-06T15:57:29"/>
        <d v="2016-05-03T16:00:00"/>
        <d v="2016-04-17T16:44:54"/>
        <d v="2016-11-11T05:10:53"/>
        <d v="2013-09-06T12:00:00"/>
        <d v="2017-01-29T13:34:13"/>
        <d v="2014-12-31T14:08:08"/>
        <d v="2015-08-15T00:50:59"/>
        <d v="2017-03-01T10:52:15"/>
        <d v="2016-04-22T06:55:11"/>
        <d v="2015-08-07T09:14:23"/>
        <d v="2015-12-30T07:23:54"/>
        <d v="2015-04-30T22:46:37"/>
        <d v="2013-04-22T05:59:35"/>
        <d v="2014-10-17T21:00:00"/>
        <d v="2013-05-27T17:00:00"/>
        <d v="2015-04-09T22:32:54"/>
        <d v="2016-10-13T14:59:00"/>
        <d v="2013-03-13T13:00:00"/>
        <d v="2014-04-23T08:59:33"/>
        <d v="2014-01-15T12:00:00"/>
        <d v="2016-11-05T20:26:44"/>
        <d v="2014-05-05T14:18:37"/>
        <d v="2015-03-11T16:45:52"/>
        <d v="2014-10-19T19:07:00"/>
        <d v="2012-05-15T10:16:27"/>
        <d v="2016-10-19T00:53:27"/>
        <d v="2012-02-28T18:29:58"/>
        <d v="2012-07-14T16:42:48"/>
        <d v="2014-08-29T11:45:11"/>
        <d v="2012-06-15T20:10:00"/>
        <d v="2016-09-02T10:03:22"/>
        <d v="2015-04-04T11:10:37"/>
        <d v="2012-06-30T13:00:00"/>
        <d v="2014-06-17T14:17:22"/>
        <d v="2011-12-18T11:21:44"/>
        <d v="2012-08-26T14:37:03"/>
        <d v="2014-09-11T08:15:51"/>
        <d v="2015-04-08T11:58:47"/>
        <d v="2014-01-11T14:36:41"/>
        <d v="2016-08-06T08:45:32"/>
        <d v="2016-10-10T03:36:23"/>
        <d v="2016-07-16T01:47:46"/>
        <d v="2013-06-20T04:04:18"/>
        <d v="2013-01-02T18:31:33"/>
        <d v="2012-03-18T16:53:15"/>
        <d v="2013-05-24T06:54:44"/>
        <d v="2012-05-30T12:00:00"/>
        <d v="2012-10-28T06:53:48"/>
        <d v="2011-08-11T09:01:58"/>
        <d v="2015-08-16T16:00:50"/>
        <d v="2012-03-29T06:45:23"/>
        <d v="2014-06-05T12:49:50"/>
        <d v="2014-03-18T08:55:30"/>
        <d v="2013-02-01T10:00:00"/>
        <d v="2013-10-05T13:51:34"/>
        <d v="2016-04-24T13:45:21"/>
        <d v="2013-03-07T20:02:08"/>
        <d v="2011-12-15T17:19:14"/>
        <d v="2015-06-12T00:07:56"/>
        <d v="2015-07-17T09:03:24"/>
        <d v="2014-08-25T16:28:26"/>
        <d v="2015-11-22T08:03:41"/>
        <d v="2017-03-10T03:44:48"/>
        <d v="2015-02-12T00:00:00"/>
        <d v="2015-02-16T21:59:00"/>
        <d v="2015-04-23T05:50:46"/>
        <d v="2014-10-29T11:54:03"/>
        <d v="2016-08-05T14:00:00"/>
        <d v="2014-07-09T06:39:40"/>
        <d v="2014-07-17T21:45:52"/>
        <d v="2016-07-29T09:50:43"/>
        <d v="2015-03-11T21:00:00"/>
        <d v="2015-02-11T15:31:43"/>
        <d v="2016-09-08T21:00:00"/>
        <d v="2015-08-11T22:32:39"/>
        <d v="2015-07-21T03:03:25"/>
        <d v="2016-03-03T12:00:00"/>
        <d v="2014-06-06T16:00:00"/>
        <d v="2014-07-05T05:40:28"/>
        <d v="2014-07-08T15:34:00"/>
        <d v="2015-07-31T09:00:00"/>
        <d v="2016-06-17T09:00:00"/>
        <d v="2015-01-04T06:16:06"/>
        <d v="2014-10-10T04:00:00"/>
        <d v="2015-08-06T08:31:47"/>
        <d v="2015-07-15T17:00:00"/>
        <d v="2014-09-29T03:53:10"/>
        <d v="2015-08-22T05:07:53"/>
        <d v="2015-08-05T04:00:00"/>
        <d v="2015-06-29T13:57:18"/>
        <d v="2015-08-22T13:18:55"/>
        <d v="2016-03-30T07:39:00"/>
        <d v="2014-05-31T20:59:00"/>
        <d v="2015-02-23T04:55:03"/>
        <d v="2015-04-05T21:00:00"/>
        <d v="2016-12-14T10:49:21"/>
        <d v="2015-05-09T02:35:15"/>
        <d v="2016-08-07T11:38:29"/>
        <d v="2015-08-02T09:00:00"/>
        <d v="2015-02-28T08:14:22"/>
        <d v="2015-09-23T07:21:26"/>
        <d v="2015-06-14T05:36:49"/>
        <d v="2016-02-25T17:00:00"/>
        <d v="2014-09-23T15:08:55"/>
        <d v="2015-03-27T08:24:52"/>
        <d v="2015-03-31T15:59:00"/>
        <d v="2015-06-12T18:43:00"/>
        <d v="2015-12-04T12:01:26"/>
        <d v="2015-07-10T00:00:00"/>
        <d v="2016-06-03T09:30:00"/>
        <d v="2015-10-02T16:00:00"/>
        <d v="2016-06-02T03:25:18"/>
        <d v="2014-05-11T20:59:00"/>
        <d v="2015-07-16T12:47:50"/>
        <d v="2014-11-23T15:00:00"/>
        <d v="2015-10-10T19:00:00"/>
        <d v="2015-01-30T16:02:10"/>
        <d v="2015-12-04T17:00:00"/>
        <d v="2017-02-17T21:59:00"/>
        <d v="2015-12-09T15:48:04"/>
        <d v="2014-08-13T15:00:00"/>
        <d v="2014-08-24T21:59:00"/>
        <d v="2015-03-18T10:00:00"/>
        <d v="2015-12-13T11:44:57"/>
        <d v="2014-06-21T04:00:00"/>
        <d v="2016-06-12T21:00:00"/>
        <d v="2017-01-04T06:06:20"/>
        <d v="2015-06-07T17:23:53"/>
        <d v="2015-05-29T09:36:34"/>
        <d v="2016-05-23T12:21:05"/>
        <d v="2015-05-29T08:34:19"/>
        <d v="2016-04-23T03:16:40"/>
        <d v="2014-09-05T17:10:11"/>
        <d v="2016-01-29T16:17:00"/>
        <d v="2014-06-20T18:05:03"/>
        <d v="2014-09-13T21:34:57"/>
        <d v="2015-05-07T10:11:59"/>
        <d v="2016-01-29T16:34:00"/>
        <d v="2015-08-08T14:34:00"/>
        <d v="2017-02-20T11:00:00"/>
        <d v="2014-12-05T04:28:00"/>
        <d v="2015-10-16T01:41:44"/>
        <d v="2016-06-19T12:12:56"/>
        <d v="2015-09-24T07:10:48"/>
        <d v="2014-06-24T11:57:09"/>
        <d v="2014-09-09T09:12:03"/>
        <d v="2015-07-17T06:18:00"/>
        <d v="2015-01-05T19:44:19"/>
        <d v="2016-10-14T15:00:00"/>
        <d v="2016-07-03T21:00:00"/>
        <d v="2016-10-05T12:50:54"/>
        <d v="2016-07-19T07:14:41"/>
        <d v="2014-05-16T21:32:45"/>
        <d v="2014-12-21T10:43:33"/>
        <d v="2015-06-19T19:47:18"/>
        <d v="2015-01-28T12:37:11"/>
        <d v="2017-01-17T13:16:26"/>
        <d v="2016-05-04T20:04:53"/>
        <d v="2015-07-16T10:51:19"/>
        <d v="2016-11-30T10:00:00"/>
        <d v="2015-07-03T07:46:35"/>
        <d v="2016-01-20T10:24:21"/>
        <d v="2015-08-20T10:05:00"/>
        <d v="2014-12-03T08:20:36"/>
        <d v="2016-05-01T07:18:38"/>
        <d v="2016-02-05T21:59:00"/>
        <d v="2014-12-05T10:27:15"/>
        <d v="2015-03-13T17:50:01"/>
        <d v="2015-09-18T20:59:00"/>
        <d v="2015-01-11T03:15:24"/>
        <d v="2014-10-17T21:59:00"/>
        <d v="2014-08-29T13:43:05"/>
        <d v="2014-08-08T20:00:00"/>
        <d v="2016-04-15T13:12:08"/>
        <d v="2014-08-25T14:00:00"/>
        <d v="2015-01-08T19:00:00"/>
        <d v="2015-04-03T15:40:15"/>
        <d v="2014-06-22T14:00:00"/>
        <d v="2016-12-11T23:00:00"/>
        <d v="2015-10-11T08:29:05"/>
        <d v="2015-10-31T08:57:33"/>
        <d v="2016-07-23T18:52:38"/>
        <d v="2014-08-08T22:37:12"/>
        <d v="2015-02-07T14:42:19"/>
        <d v="2015-08-24T03:33:16"/>
        <d v="2015-09-08T21:00:18"/>
        <d v="2014-11-09T05:00:00"/>
        <d v="2016-09-06T18:21:53"/>
        <d v="2015-07-31T18:00:00"/>
        <d v="2016-05-14T14:03:57"/>
        <d v="2016-06-08T10:33:39"/>
        <d v="2014-11-25T12:46:00"/>
        <d v="2015-06-12T13:11:27"/>
        <d v="2015-06-27T11:27:06"/>
        <d v="2016-01-14T20:09:34"/>
        <d v="2014-09-06T15:08:59"/>
        <d v="2015-03-14T13:46:34"/>
        <d v="2016-03-16T01:33:10"/>
        <d v="2014-05-19T04:26:29"/>
        <d v="2015-09-15T22:37:27"/>
        <d v="2015-10-29T08:06:47"/>
        <d v="2014-08-05T07:52:09"/>
        <d v="2015-03-25T11:01:10"/>
        <d v="2014-09-25T14:16:44"/>
        <d v="2015-05-18T13:58:47"/>
        <d v="2015-01-23T20:00:00"/>
        <d v="2015-05-08T20:59:00"/>
        <d v="2014-09-11T07:01:08"/>
        <d v="2015-02-23T11:22:59"/>
        <d v="2014-07-14T22:00:00"/>
        <d v="2016-03-04T16:57:26"/>
        <d v="2014-05-25T06:32:38"/>
        <d v="2015-05-07T07:01:04"/>
        <d v="2014-09-14T23:08:00"/>
        <d v="2015-02-21T04:00:00"/>
        <d v="2016-06-04T15:57:33"/>
        <d v="2014-06-15T08:16:04"/>
        <d v="2016-08-29T10:00:00"/>
        <d v="2014-10-12T21:59:00"/>
        <d v="2014-07-13T03:58:33"/>
        <d v="2015-01-30T09:53:34"/>
        <d v="2014-08-27T18:00:00"/>
        <d v="2015-01-18T11:33:38"/>
        <d v="2015-03-01T16:02:35"/>
        <d v="2015-12-16T13:18:00"/>
        <d v="2015-04-12T20:06:20"/>
        <d v="2015-06-07T14:56:38"/>
        <d v="2015-05-23T20:21:00"/>
        <d v="2016-08-15T05:44:52"/>
        <d v="2016-11-24T10:11:00"/>
        <d v="2015-06-02T08:34:53"/>
        <d v="2015-11-19T13:45:17"/>
        <d v="2016-01-23T01:45:52"/>
        <d v="2014-10-05T12:16:13"/>
        <d v="2016-10-16T21:00:00"/>
        <d v="2015-10-08T12:00:21"/>
        <d v="2017-03-16T06:00:03"/>
        <d v="2015-06-16T10:47:29"/>
        <d v="2016-05-04T16:00:50"/>
        <d v="2015-03-27T16:16:12"/>
        <d v="2016-05-08T10:41:57"/>
        <d v="2016-06-06T17:12:05"/>
        <d v="2014-09-11T11:10:23"/>
        <d v="2015-03-25T21:00:00"/>
        <d v="2015-02-28T23:59:00"/>
        <d v="2015-07-02T04:17:04"/>
        <d v="2014-08-06T14:32:00"/>
        <d v="2015-07-07T10:30:33"/>
        <d v="2015-09-16T10:43:32"/>
        <d v="2015-03-08T20:44:52"/>
        <d v="2016-08-16T20:59:00"/>
        <d v="2015-05-03T15:51:00"/>
        <d v="2014-07-18T09:04:11"/>
        <d v="2014-08-31T08:47:58"/>
        <d v="2016-12-04T18:00:00"/>
        <d v="2015-12-31T21:00:00"/>
        <d v="2014-09-25T18:35:00"/>
        <d v="2014-11-26T20:00:00"/>
        <d v="2016-03-13T05:00:00"/>
        <d v="2015-03-22T19:14:00"/>
        <d v="2014-10-19T22:59:00"/>
        <d v="2015-01-05T23:00:00"/>
        <d v="2015-08-23T19:00:00"/>
        <d v="2015-09-23T06:25:56"/>
        <d v="2016-02-11T09:29:03"/>
        <d v="2014-11-11T09:10:36"/>
        <d v="2016-08-23T23:41:21"/>
        <d v="2016-10-30T21:00:00"/>
        <d v="2016-05-01T04:00:06"/>
        <d v="2016-10-12T17:00:00"/>
        <d v="2016-06-20T01:41:21"/>
        <d v="2015-12-20T21:59:00"/>
        <d v="2016-01-07T06:47:00"/>
        <d v="2017-01-27T13:05:30"/>
        <d v="2016-10-09T11:25:10"/>
        <d v="2016-02-20T13:07:47"/>
        <d v="2014-10-03T04:29:32"/>
        <d v="2017-01-19T08:57:51"/>
        <d v="2015-05-26T14:54:00"/>
        <d v="2017-02-26T21:59:00"/>
        <d v="2014-06-15T21:25:00"/>
        <d v="2017-01-31T11:00:00"/>
        <d v="2016-07-13T14:29:42"/>
        <d v="2012-12-26T13:04:12"/>
        <d v="2016-02-29T22:59:00"/>
        <d v="2014-11-15T15:08:44"/>
        <d v="2014-10-06T09:11:45"/>
        <d v="2014-12-14T11:09:51"/>
        <d v="2015-04-24T22:11:23"/>
        <d v="2016-01-20T22:05:19"/>
        <d v="2014-11-26T07:40:40"/>
        <d v="2015-02-21T12:58:39"/>
        <d v="2015-12-23T15:59:00"/>
        <d v="2015-02-10T09:52:10"/>
        <d v="2015-06-21T13:04:09"/>
        <d v="2014-11-04T22:00:00"/>
        <d v="2014-06-10T21:00:00"/>
        <d v="2014-07-18T06:09:12"/>
        <d v="2014-08-20T13:24:03"/>
        <d v="2015-07-20T15:00:00"/>
        <d v="2014-05-26T20:00:00"/>
        <d v="2015-08-14T13:18:53"/>
        <d v="2016-11-21T22:59:00"/>
        <d v="2016-08-27T15:53:29"/>
        <d v="2015-06-11T09:13:06"/>
        <d v="2012-10-06T16:51:15"/>
        <d v="2014-05-30T09:00:00"/>
        <d v="2017-03-03T04:01:32"/>
        <d v="2015-03-20T08:54:11"/>
        <d v="2016-08-14T23:20:25"/>
        <d v="2014-11-17T21:35:00"/>
        <d v="2015-09-16T10:56:11"/>
        <d v="2016-10-14T14:10:47"/>
        <d v="2015-09-10T18:04:19"/>
        <d v="2016-08-17T19:38:45"/>
        <d v="2016-10-31T20:59:00"/>
        <d v="2013-05-04T06:26:49"/>
        <d v="2013-08-16T04:59:00"/>
        <d v="2010-10-01T21:59:00"/>
        <d v="2016-03-03T23:03:17"/>
        <d v="2013-12-29T00:59:00"/>
        <d v="2015-06-26T16:00:00"/>
        <d v="2016-01-20T13:50:48"/>
        <d v="2015-10-06T09:30:47"/>
        <d v="2015-04-15T19:50:00"/>
        <d v="2016-02-02T10:26:38"/>
        <d v="2014-08-21T20:44:15"/>
        <d v="2014-09-09T21:52:00"/>
        <d v="2016-04-27T06:16:00"/>
        <d v="2014-12-31T14:22:00"/>
        <d v="2015-06-13T17:20:55"/>
        <d v="2016-05-04T21:02:40"/>
        <d v="2017-02-08T02:59:05"/>
        <d v="2015-05-28T08:59:00"/>
        <d v="2014-10-01T20:59:00"/>
        <d v="2015-03-01T18:04:00"/>
        <d v="2015-01-09T15:59:50"/>
        <d v="2014-09-29T08:16:24"/>
        <d v="2016-04-03T07:36:51"/>
        <d v="2016-05-20T01:59:00"/>
        <d v="2014-08-08T15:27:26"/>
        <d v="2015-09-27T23:35:34"/>
        <d v="2014-08-13T11:49:08"/>
        <d v="2015-09-30T11:00:00"/>
        <d v="2016-10-22T15:08:58"/>
        <d v="2015-11-21T23:59:00"/>
        <d v="2014-07-29T18:19:32"/>
        <d v="2016-07-09T22:28:57"/>
        <d v="2015-09-09T15:31:19"/>
        <d v="2015-10-16T09:35:52"/>
        <d v="2014-12-14T13:00:34"/>
        <d v="2016-12-07T10:36:09"/>
        <d v="2015-04-20T22:59:00"/>
        <d v="2016-10-29T18:46:00"/>
        <d v="2015-06-14T12:19:00"/>
        <d v="2016-03-10T06:42:39"/>
        <d v="2016-08-18T19:27:20"/>
        <d v="2015-10-09T08:38:43"/>
        <d v="2017-03-02T15:57:58"/>
        <d v="2015-02-25T20:19:55"/>
        <d v="2015-03-22T09:07:15"/>
        <d v="2014-12-26T18:40:44"/>
        <d v="2015-09-19T21:21:31"/>
        <d v="2015-11-15T16:09:06"/>
        <d v="2014-08-31T22:00:00"/>
        <d v="2015-05-05T11:48:00"/>
        <d v="2015-09-29T14:12:39"/>
        <d v="2015-08-17T09:05:59"/>
        <d v="2016-12-20T21:36:30"/>
        <d v="2015-01-08T06:41:00"/>
        <d v="2016-07-08T18:59:00"/>
        <d v="2015-05-01T11:39:05"/>
        <d v="2016-08-14T15:45:43"/>
        <d v="2015-10-15T15:00:00"/>
        <d v="2015-09-20T12:05:56"/>
        <d v="2016-07-31T17:36:20"/>
        <d v="2015-05-20T12:48:46"/>
        <d v="2016-10-07T07:00:00"/>
        <d v="2016-02-07T17:17:00"/>
        <d v="2016-02-11T21:33:11"/>
        <d v="2014-10-20T07:56:15"/>
        <d v="2015-07-16T00:56:00"/>
        <d v="2016-08-23T01:10:18"/>
        <d v="2015-06-11T20:45:06"/>
        <d v="2015-02-02T19:00:00"/>
        <d v="2014-10-18T22:00:00"/>
        <d v="2015-09-16T15:00:00"/>
        <d v="2015-05-11T12:32:31"/>
        <d v="2015-04-28T08:19:54"/>
        <d v="2014-08-27T20:00:10"/>
        <d v="2017-02-18T17:45:19"/>
        <d v="2014-10-04T07:17:00"/>
        <d v="2016-10-31T19:55:34"/>
        <d v="2015-04-17T10:33:02"/>
        <d v="2014-09-21T08:10:50"/>
        <d v="2016-06-05T03:43:47"/>
        <d v="2015-04-01T05:22:05"/>
        <d v="2016-05-27T06:12:00"/>
        <d v="2016-07-02T08:35:23"/>
        <d v="2015-03-26T17:05:32"/>
        <d v="2016-05-05T14:36:36"/>
        <d v="2014-09-26T09:18:55"/>
        <d v="2016-11-09T16:22:12"/>
        <d v="2016-07-09T16:49:58"/>
        <d v="2015-02-02T11:43:21"/>
        <d v="2016-01-06T21:57:52"/>
        <d v="2016-03-27T16:26:02"/>
        <d v="2015-03-01T13:33:49"/>
        <d v="2017-03-16T11:49:01"/>
        <d v="2017-04-18T12:13:39"/>
        <d v="2017-04-13T21:59:00"/>
        <d v="2017-04-08T05:54:05"/>
        <d v="2017-04-21T00:24:20"/>
        <d v="2017-03-24T05:33:54"/>
        <d v="2017-03-27T09:16:59"/>
        <d v="2017-04-03T20:38:41"/>
        <d v="2017-03-31T15:59:00"/>
        <d v="2017-05-03T12:12:00"/>
        <d v="2017-04-03T08:30:07"/>
        <d v="2017-03-24T21:33:00"/>
        <d v="2017-04-07T09:15:03"/>
        <d v="2017-04-16T13:00:00"/>
        <d v="2017-03-19T04:18:59"/>
        <d v="2017-04-09T01:35:56"/>
        <d v="2017-03-18T23:00:00"/>
        <d v="2017-03-27T16:58:54"/>
        <d v="2017-04-16T08:22:46"/>
        <d v="2014-11-06T17:15:55"/>
        <d v="2014-09-30T21:00:00"/>
        <d v="2012-12-06T19:00:00"/>
        <d v="2011-01-24T21:00:00"/>
        <d v="2014-09-10T13:09:34"/>
        <d v="2013-11-02T13:49:27"/>
        <d v="2011-04-30T21:59:00"/>
        <d v="2012-04-01T13:00:58"/>
        <d v="2012-12-20T04:58:45"/>
        <d v="2012-06-01T15:52:24"/>
        <d v="2014-07-18T22:00:00"/>
        <d v="2013-07-22T13:09:12"/>
        <d v="2012-01-18T16:00:00"/>
        <d v="2014-08-12T21:59:00"/>
        <d v="2014-10-15T05:52:02"/>
        <d v="2014-07-06T19:00:00"/>
        <d v="2014-06-15T11:05:25"/>
        <d v="2014-06-09T12:20:15"/>
        <d v="2014-11-26T00:59:00"/>
        <d v="2014-08-01T21:13:01"/>
        <d v="2014-06-13T15:00:00"/>
        <d v="2013-12-12T21:59:00"/>
        <d v="2014-07-01T21:00:00"/>
        <d v="2016-05-06T07:35:58"/>
        <d v="2012-02-14T10:31:08"/>
        <d v="2014-09-26T14:04:52"/>
        <d v="2014-08-25T13:45:08"/>
        <d v="2011-02-17T14:17:07"/>
        <d v="2013-08-18T08:00:00"/>
        <d v="2014-06-21T09:00:09"/>
        <d v="2014-07-16T07:31:15"/>
        <d v="2013-05-06T09:51:11"/>
        <d v="2014-06-20T02:54:09"/>
        <d v="2014-06-15T09:00:00"/>
        <d v="2012-01-31T10:00:00"/>
        <d v="2013-08-23T12:04:29"/>
        <d v="2014-07-01T16:50:31"/>
        <d v="2014-07-16T16:27:21"/>
        <d v="2014-09-16T14:00:00"/>
        <d v="2014-08-04T08:59:33"/>
        <d v="2015-06-10T02:58:22"/>
        <d v="2015-05-24T01:18:52"/>
        <d v="2016-12-08T21:37:55"/>
        <d v="2016-08-16T11:07:49"/>
        <d v="2015-02-28T15:00:00"/>
        <d v="2015-02-20T16:14:16"/>
        <d v="2015-07-26T18:29:58"/>
        <d v="2015-02-12T07:15:42"/>
        <d v="2015-08-01T07:00:00"/>
        <d v="2015-02-04T04:50:18"/>
        <d v="2015-02-16T03:11:17"/>
        <d v="2014-09-06T14:00:00"/>
        <d v="2016-04-29T22:34:00"/>
        <d v="2014-08-31T11:24:37"/>
        <d v="2015-12-13T22:59:00"/>
        <d v="2015-09-25T16:43:42"/>
        <d v="2015-07-17T09:14:00"/>
        <d v="2015-05-01T01:59:32"/>
        <d v="2015-09-18T23:37:31"/>
        <d v="2015-04-22T22:40:07"/>
        <d v="2014-07-28T07:31:17"/>
        <d v="2014-06-20T16:00:00"/>
        <d v="2012-05-31T20:59:00"/>
        <d v="2014-08-14T19:00:00"/>
        <d v="2014-08-08T12:05:51"/>
        <d v="2015-07-26T11:19:19"/>
        <d v="2016-01-05T16:55:00"/>
        <d v="2015-09-09T20:59:00"/>
        <d v="2015-07-11T07:30:00"/>
        <d v="2016-11-04T06:06:24"/>
        <d v="2014-12-30T17:00:00"/>
        <d v="2015-03-22T15:35:47"/>
        <d v="2017-03-12T14:00:00"/>
        <d v="2015-07-05T09:43:23"/>
        <d v="2015-10-24T14:29:00"/>
        <d v="2015-08-20T13:02:56"/>
        <d v="2017-01-09T22:00:00"/>
        <d v="2016-06-03T14:00:00"/>
        <d v="2015-10-30T07:00:12"/>
        <d v="2017-01-17T14:10:36"/>
        <d v="2015-12-16T21:59:00"/>
        <d v="2014-11-20T00:59:58"/>
        <d v="2016-04-16T15:39:07"/>
        <d v="2016-05-03T20:59:00"/>
        <d v="2017-03-02T12:19:15"/>
        <d v="2017-02-01T16:31:00"/>
        <d v="2016-07-01T01:20:51"/>
        <d v="2016-12-28T15:00:33"/>
        <d v="2015-09-28T20:59:00"/>
        <d v="2015-07-01T05:14:58"/>
        <d v="2015-10-25T16:59:00"/>
        <d v="2017-02-16T16:00:00"/>
        <d v="2014-10-13T23:59:00"/>
        <d v="2014-09-19T11:08:12"/>
        <d v="2015-10-08T17:00:00"/>
        <d v="2016-12-01T10:39:42"/>
        <d v="2015-06-11T19:00:00"/>
        <d v="2015-09-11T20:59:00"/>
        <d v="2015-07-12T03:25:12"/>
        <d v="2015-04-04T13:19:17"/>
        <d v="2015-06-20T10:55:14"/>
        <d v="2014-11-05T11:48:44"/>
        <d v="2015-06-21T10:32:46"/>
        <d v="2016-09-07T04:20:40"/>
        <d v="2016-09-07T20:45:00"/>
        <d v="2015-03-25T18:03:29"/>
        <d v="2014-10-07T11:26:15"/>
        <d v="2015-06-10T20:59:00"/>
        <d v="2017-02-22T06:25:52"/>
        <d v="2015-01-08T14:17:41"/>
        <d v="2016-09-30T20:59:00"/>
        <d v="2015-11-30T10:08:38"/>
        <d v="2015-07-16T10:24:36"/>
        <d v="2014-12-21T21:00:00"/>
        <d v="2015-10-30T14:00:00"/>
        <d v="2015-01-28T15:00:00"/>
        <d v="2015-12-03T10:00:00"/>
        <d v="2015-06-12T14:00:00"/>
        <d v="2015-07-17T11:11:00"/>
        <d v="2016-08-24T14:42:08"/>
        <d v="2015-06-16T04:00:00"/>
        <d v="2015-07-12T05:47:45"/>
        <d v="2014-11-02T04:29:35"/>
        <d v="2015-11-06T06:00:09"/>
        <d v="2016-09-14T12:00:00"/>
        <d v="2016-03-15T14:00:00"/>
        <d v="2015-02-08T21:30:00"/>
        <d v="2016-03-31T20:59:00"/>
        <d v="2014-11-18T10:23:26"/>
        <d v="2015-05-30T13:21:43"/>
        <d v="2016-03-31T18:27:39"/>
        <d v="2015-05-31T22:00:00"/>
        <d v="2015-09-01T17:28:25"/>
        <d v="2016-04-28T21:39:48"/>
        <d v="2016-02-10T14:00:00"/>
        <d v="2016-01-28T22:59:00"/>
        <d v="2017-02-27T22:00:00"/>
        <d v="2016-08-15T13:09:42"/>
        <d v="2015-11-28T11:00:28"/>
        <d v="2016-06-20T16:00:00"/>
        <d v="2017-02-20T01:50:02"/>
        <d v="2017-03-11T05:21:31"/>
        <d v="2015-09-16T20:59:00"/>
        <d v="2015-12-04T12:29:08"/>
        <d v="2017-03-04T03:12:32"/>
        <d v="2015-06-16T05:59:14"/>
        <d v="2016-09-26T03:37:09"/>
        <d v="2015-11-22T15:00:00"/>
        <d v="2015-07-27T15:59:00"/>
        <d v="2015-09-12T17:00:00"/>
        <d v="2015-10-14T15:01:03"/>
        <d v="2015-04-29T10:51:02"/>
        <d v="2016-07-31T23:59:00"/>
        <d v="2016-12-07T01:26:16"/>
        <d v="2015-03-28T07:38:04"/>
        <d v="2016-12-22T07:59:12"/>
        <d v="2015-07-31T13:32:28"/>
        <d v="2016-06-09T20:00:00"/>
        <d v="2016-05-14T18:22:19"/>
        <d v="2016-04-13T14:02:45"/>
        <d v="2016-10-16T08:36:18"/>
        <d v="2015-10-06T15:17:05"/>
        <d v="2015-10-17T00:00:10"/>
        <d v="2016-11-11T15:00:00"/>
        <d v="2016-01-26T18:00:00"/>
        <d v="2015-05-08T13:05:00"/>
        <d v="2016-05-06T00:17:21"/>
        <d v="2014-08-08T06:54:00"/>
        <d v="2016-06-07T17:57:04"/>
        <d v="2016-04-10T19:30:00"/>
        <d v="2015-01-31T07:03:06"/>
        <d v="2016-06-21T18:05:57"/>
        <d v="2014-10-15T20:59:00"/>
        <d v="2016-06-21T20:55:00"/>
        <d v="2016-09-25T01:46:48"/>
        <d v="2016-06-05T06:59:50"/>
        <d v="2015-04-05T10:51:17"/>
        <d v="2015-03-08T09:08:25"/>
        <d v="2016-05-08T01:59:26"/>
        <d v="2014-07-04T18:00:00"/>
        <d v="2014-07-27T16:00:00"/>
        <d v="2015-04-01T13:17:48"/>
        <d v="2015-10-06T09:44:46"/>
        <d v="2014-07-19T13:38:50"/>
        <d v="2015-06-15T09:14:40"/>
        <d v="2015-07-30T05:30:22"/>
        <d v="2014-08-03T16:00:00"/>
        <d v="2016-04-05T01:34:06"/>
        <d v="2014-10-10T14:00:00"/>
        <d v="2017-02-24T06:48:00"/>
        <d v="2016-07-28T08:58:38"/>
        <d v="2016-12-06T16:22:34"/>
        <d v="2016-06-12T10:00:00"/>
        <d v="2015-03-31T21:59:00"/>
        <d v="2016-04-13T06:18:00"/>
        <d v="2014-08-29T21:48:13"/>
        <d v="2015-04-17T17:37:00"/>
        <d v="2015-02-25T17:35:10"/>
        <d v="2016-05-08T14:00:00"/>
        <d v="2016-04-29T20:59:00"/>
        <d v="2016-06-13T10:00:00"/>
        <d v="2015-11-29T16:00:00"/>
        <d v="2014-07-23T04:00:00"/>
        <d v="2016-07-01T16:00:00"/>
        <d v="2016-05-02T16:00:00"/>
        <d v="2015-10-28T21:01:00"/>
        <d v="2016-05-10T04:17:00"/>
        <d v="2016-07-15T12:34:32"/>
        <d v="2014-08-01T03:01:50"/>
        <d v="2014-11-19T01:27:59"/>
        <d v="2017-02-24T18:22:14"/>
        <d v="2016-12-14T08:59:00"/>
        <d v="2014-09-01T08:59:00"/>
        <d v="2015-03-06T21:55:00"/>
        <d v="2014-08-19T09:00:00"/>
        <d v="2015-12-12T19:26:32"/>
        <d v="2015-05-12T18:37:17"/>
        <d v="2015-08-01T15:24:54"/>
        <d v="2014-12-31T22:00:00"/>
        <d v="2017-01-14T17:59:40"/>
        <d v="2016-12-17T01:00:00"/>
        <d v="2015-12-02T13:59:25"/>
        <d v="2015-07-18T09:00:00"/>
        <d v="2015-10-28T10:33:36"/>
        <d v="2014-05-18T07:39:33"/>
        <d v="2015-04-25T08:49:54"/>
        <d v="2015-03-20T09:56:00"/>
        <d v="2014-08-31T06:08:00"/>
        <d v="2015-08-26T16:00:00"/>
        <d v="2014-11-29T16:52:58"/>
        <d v="2015-03-10T20:26:23"/>
        <d v="2016-08-01T15:59:00"/>
        <d v="2016-06-23T11:47:00"/>
        <d v="2015-11-20T20:00:00"/>
        <d v="2014-12-10T13:49:12"/>
        <d v="2014-12-03T08:28:26"/>
        <d v="2014-12-14T11:18:08"/>
        <d v="2015-06-18T04:04:01"/>
        <d v="2016-06-03T06:31:22"/>
        <d v="2014-07-10T11:35:45"/>
        <d v="2014-08-08T15:28:00"/>
        <d v="2016-05-06T13:17:35"/>
        <d v="2014-11-05T17:46:00"/>
        <d v="2014-07-27T07:17:25"/>
        <d v="2015-05-30T11:10:00"/>
        <d v="2016-02-18T15:00:00"/>
        <d v="2014-11-21T10:00:00"/>
        <d v="2015-02-21T15:05:25"/>
        <d v="2014-08-28T15:53:34"/>
        <d v="2015-08-07T10:22:26"/>
        <d v="2015-11-11T19:31:00"/>
        <d v="2015-06-25T04:05:24"/>
        <d v="2015-06-17T05:05:02"/>
        <d v="2016-03-01T16:59:00"/>
        <d v="2014-07-16T04:49:36"/>
        <d v="2014-07-06T03:08:09"/>
        <d v="2014-07-18T16:48:24"/>
        <d v="2016-07-31T13:58:00"/>
        <d v="2016-06-06T00:00:00"/>
        <d v="2015-10-07T17:32:52"/>
        <d v="2014-09-27T16:01:02"/>
        <d v="2015-02-27T21:59:00"/>
        <d v="2016-12-01T00:59:00"/>
        <d v="2016-04-17T16:30:00"/>
        <d v="2015-04-23T11:30:00"/>
        <d v="2014-10-25T17:43:00"/>
        <d v="2014-05-23T13:01:47"/>
        <d v="2016-04-06T14:30:00"/>
        <d v="2016-02-13T17:00:00"/>
        <d v="2015-03-04T11:59:23"/>
        <d v="2015-04-24T14:52:21"/>
        <d v="2015-02-04T23:59:00"/>
        <d v="2014-10-04T07:48:56"/>
        <d v="2014-09-20T19:00:00"/>
        <d v="2014-07-02T08:29:12"/>
        <d v="2015-02-28T10:00:00"/>
        <d v="2016-11-01T17:31:01"/>
        <d v="2014-07-30T15:41:41"/>
        <d v="2014-08-18T10:32:33"/>
        <d v="2016-02-05T15:00:00"/>
        <d v="2014-06-16T20:00:00"/>
        <d v="2014-07-10T02:07:49"/>
        <d v="2016-08-06T20:00:00"/>
        <d v="2014-08-21T09:28:00"/>
        <d v="2015-08-19T10:03:40"/>
        <d v="2015-05-02T14:00:00"/>
        <d v="2016-01-18T21:59:00"/>
        <d v="2014-07-11T09:15:00"/>
        <d v="2015-11-13T13:17:00"/>
        <d v="2015-05-30T13:11:12"/>
        <d v="2014-09-09T05:35:46"/>
        <d v="2016-06-08T06:59:00"/>
        <d v="2015-10-23T05:43:56"/>
        <d v="2015-02-05T05:20:00"/>
        <d v="2016-03-18T13:20:12"/>
        <d v="2014-12-16T19:51:29"/>
        <d v="2016-07-08T21:00:00"/>
        <d v="2015-04-02T08:54:31"/>
        <d v="2015-04-21T10:22:07"/>
        <d v="2014-07-22T20:59:00"/>
        <d v="2016-08-13T16:29:16"/>
        <d v="2014-07-31T09:45:59"/>
        <d v="2016-10-13T11:00:27"/>
        <d v="2014-07-31T23:59:00"/>
        <d v="2015-02-11T22:59:00"/>
        <d v="2015-02-02T21:27:00"/>
        <d v="2016-05-20T04:31:00"/>
        <d v="2014-08-15T05:39:12"/>
        <d v="2016-10-28T20:00:00"/>
        <d v="2015-07-10T11:00:00"/>
        <d v="2016-10-10T20:59:00"/>
        <d v="2016-08-22T20:07:17"/>
        <d v="2015-08-09T09:00:00"/>
        <d v="2016-04-19T16:27:30"/>
        <d v="2015-03-20T08:07:12"/>
        <d v="2016-09-20T20:00:00"/>
        <d v="2016-04-28T08:24:05"/>
        <d v="2016-07-15T14:38:00"/>
        <d v="2014-08-31T13:00:00"/>
        <d v="2014-11-05T22:59:00"/>
        <d v="2015-03-20T13:27:00"/>
        <d v="2016-07-20T05:02:11"/>
        <d v="2014-11-02T17:00:00"/>
        <d v="2014-10-26T20:00:00"/>
        <d v="2015-05-16T20:00:00"/>
        <d v="2015-03-16T14:00:00"/>
        <d v="2014-06-21T13:31:20"/>
        <d v="2015-07-10T14:00:00"/>
        <d v="2015-01-01T22:56:28"/>
        <d v="2014-07-06T11:31:06"/>
        <d v="2014-07-03T09:03:01"/>
        <d v="2016-06-15T11:14:59"/>
        <d v="2016-02-02T09:38:00"/>
        <d v="2015-06-02T23:59:00"/>
        <d v="2015-06-24T15:34:12"/>
        <d v="2015-04-17T09:00:00"/>
        <d v="2014-05-24T14:00:00"/>
        <d v="2016-04-13T12:15:24"/>
        <d v="2015-05-17T22:59:44"/>
        <d v="2015-10-25T17:13:17"/>
        <d v="2014-08-16T22:11:00"/>
        <d v="2016-11-25T23:00:00"/>
        <d v="2014-11-01T10:18:00"/>
        <d v="2016-09-11T13:19:26"/>
        <d v="2016-06-02T15:00:00"/>
        <d v="2016-05-28T14:44:00"/>
        <d v="2015-06-30T23:59:00"/>
        <d v="2016-03-06T21:59:00"/>
        <d v="2015-09-11T11:19:55"/>
        <d v="2016-03-15T20:59:00"/>
        <d v="2016-07-24T04:28:48"/>
        <d v="2015-11-19T11:58:11"/>
        <d v="2014-05-12T21:00:00"/>
        <d v="2014-08-23T10:37:20"/>
        <d v="2016-05-31T15:08:57"/>
        <d v="2016-05-10T14:00:00"/>
        <d v="2014-11-20T21:55:00"/>
        <d v="2014-07-02T07:54:06"/>
        <d v="2014-11-07T11:30:00"/>
        <d v="2015-04-23T04:53:12"/>
        <d v="2014-06-03T21:59:00"/>
        <d v="2015-02-01T21:59:00"/>
        <d v="2015-05-31T11:32:51"/>
        <d v="2014-09-07T20:00:00"/>
        <d v="2014-07-04T04:00:00"/>
        <d v="2014-10-02T07:21:00"/>
        <d v="2015-03-04T07:22:30"/>
        <d v="2015-09-06T06:47:00"/>
        <d v="2014-09-29T01:40:20"/>
        <d v="2015-09-15T03:06:00"/>
        <d v="2016-09-25T16:00:00"/>
        <d v="2014-09-12T21:00:00"/>
        <d v="2016-04-27T22:59:00"/>
        <d v="2015-07-10T20:59:00"/>
        <d v="2017-01-18T05:01:58"/>
        <d v="2015-07-12T18:00:00"/>
        <d v="2016-04-10T13:00:00"/>
        <d v="2016-06-30T08:42:14"/>
        <d v="2014-09-17T20:59:00"/>
        <d v="2015-11-11T12:16:07"/>
        <d v="2015-10-01T08:00:23"/>
        <d v="2015-12-20T04:59:00"/>
        <d v="2014-11-17T00:59:00"/>
        <d v="2016-08-17T03:05:40"/>
        <d v="2016-09-08T11:08:42"/>
        <d v="2016-06-25T17:04:51"/>
        <d v="2015-08-31T10:31:15"/>
        <d v="2014-09-07T07:23:42"/>
        <d v="2015-06-25T11:07:39"/>
        <d v="2015-03-07T12:57:37"/>
        <d v="2015-04-11T12:22:39"/>
        <d v="2015-03-31T20:59:00"/>
        <d v="2016-05-13T20:59:00"/>
        <d v="2016-03-04T18:00:00"/>
        <d v="2015-09-04T02:27:53"/>
        <d v="2016-05-02T14:26:38"/>
        <d v="2014-05-22T15:07:00"/>
        <d v="2014-06-28T07:05:24"/>
        <d v="2015-08-11T17:00:00"/>
        <d v="2015-02-11T10:00:00"/>
        <d v="2016-11-17T04:36:34"/>
        <d v="2014-08-17T08:35:24"/>
        <d v="2014-05-04T23:38:31"/>
        <d v="2015-06-26T14:00:00"/>
        <d v="2015-07-31T01:58:00"/>
        <d v="2015-05-26T19:45:00"/>
        <d v="2015-08-05T11:36:00"/>
        <d v="2016-03-13T15:00:00"/>
        <d v="2016-08-01T12:00:00"/>
        <d v="2015-10-05T09:00:00"/>
        <d v="2014-12-31T10:50:08"/>
        <d v="2015-01-23T05:11:23"/>
        <d v="2015-06-10T12:27:24"/>
        <d v="2014-09-17T10:46:34"/>
        <d v="2015-01-08T09:31:36"/>
        <d v="2014-12-31T00:00:00"/>
        <d v="2014-10-30T13:36:53"/>
        <d v="2015-06-21T06:41:22"/>
        <d v="2014-11-08T03:00:46"/>
        <d v="2014-11-13T16:37:28"/>
        <d v="2016-08-10T20:59:00"/>
        <d v="2016-12-05T07:10:54"/>
        <d v="2015-04-25T23:28:00"/>
        <d v="2016-04-30T10:36:17"/>
        <d v="2016-03-31T10:17:36"/>
        <d v="2015-02-28T21:59:00"/>
        <d v="2014-07-30T04:18:30"/>
        <d v="2016-04-04T19:18:02"/>
        <d v="2016-04-18T02:13:25"/>
        <d v="2015-07-13T00:35:44"/>
        <d v="2014-12-21T10:11:30"/>
        <d v="2016-09-23T09:44:30"/>
        <d v="2016-06-27T12:00:00"/>
        <d v="2015-04-29T16:00:00"/>
        <d v="2015-05-26T08:32:27"/>
        <d v="2014-10-20T01:00:34"/>
        <d v="2015-01-23T21:59:00"/>
        <d v="2015-02-10T21:59:00"/>
        <d v="2015-01-05T13:26:00"/>
        <d v="2016-09-03T18:36:22"/>
        <d v="2015-03-12T23:59:00"/>
        <d v="2014-08-26T10:09:42"/>
        <d v="2016-03-02T22:59:00"/>
        <d v="2014-09-02T21:59:00"/>
        <d v="2015-08-29T17:00:00"/>
        <d v="2016-10-13T13:22:44"/>
        <d v="2015-01-16T16:58:02"/>
        <d v="2016-05-17T14:27:59"/>
        <d v="2015-11-05T14:44:40"/>
        <d v="2016-04-28T23:59:00"/>
        <d v="2016-02-13T12:02:06"/>
        <d v="2016-08-14T07:30:57"/>
        <d v="2015-12-14T17:00:00"/>
        <d v="2016-06-17T07:00:00"/>
        <d v="2016-03-30T15:48:05"/>
        <d v="2015-08-17T03:22:16"/>
        <d v="2015-04-08T01:53:21"/>
        <d v="2014-06-09T10:26:51"/>
        <d v="2014-06-28T07:09:34"/>
        <d v="2015-06-18T18:00:16"/>
        <d v="2015-12-10T07:14:56"/>
        <d v="2015-03-19T14:47:44"/>
        <d v="2017-02-27T17:00:00"/>
        <d v="2015-06-03T08:04:10"/>
        <d v="2016-11-19T15:00:00"/>
        <d v="2015-03-04T21:00:00"/>
        <d v="2016-09-30T14:00:00"/>
        <d v="2014-09-27T20:23:00"/>
        <d v="2014-07-26T00:00:00"/>
        <d v="2016-08-23T11:34:50"/>
        <d v="2015-07-02T08:39:37"/>
        <d v="2014-08-16T09:00:57"/>
        <d v="2016-05-20T20:59:00"/>
        <d v="2015-12-13T13:59:56"/>
        <d v="2016-05-05T10:00:00"/>
        <d v="2014-11-29T14:19:50"/>
        <d v="2014-09-22T20:59:00"/>
        <d v="2014-11-23T15:29:09"/>
        <d v="2016-11-18T18:00:00"/>
        <d v="2017-01-13T20:59:00"/>
        <d v="2016-04-20T14:11:16"/>
        <d v="2015-09-14T09:40:29"/>
        <d v="2015-01-01T09:48:55"/>
        <d v="2015-04-19T08:08:52"/>
        <d v="2016-10-07T08:11:00"/>
        <d v="2015-05-10T11:45:30"/>
        <d v="2014-10-04T22:00:00"/>
        <d v="2015-11-30T10:00:00"/>
        <d v="2015-11-16T21:27:19"/>
        <d v="2016-03-07T21:59:00"/>
        <d v="2016-11-21T17:17:18"/>
        <d v="2015-06-16T16:30:00"/>
        <d v="2016-09-30T10:58:47"/>
        <d v="2014-10-05T00:00:45"/>
        <d v="2014-06-16T10:06:34"/>
        <d v="2016-02-02T04:29:44"/>
        <d v="2014-08-10T08:59:00"/>
        <d v="2016-08-24T20:59:00"/>
        <d v="2015-08-05T01:43:27"/>
        <d v="2016-04-03T10:00:00"/>
        <d v="2015-07-17T23:59:00"/>
        <d v="2017-02-01T15:59:00"/>
        <d v="2016-06-01T14:42:00"/>
        <d v="2014-07-01T20:59:00"/>
        <d v="2015-03-19T07:39:00"/>
        <d v="2014-12-23T14:08:45"/>
        <d v="2016-04-09T21:00:00"/>
        <d v="2015-03-30T21:16:54"/>
        <d v="2016-12-21T04:50:30"/>
        <d v="2016-06-15T22:58:09"/>
        <d v="2015-10-28T12:54:00"/>
        <d v="2014-07-24T00:00:00"/>
        <d v="2015-07-18T16:16:59"/>
        <d v="2015-07-23T11:33:00"/>
        <d v="2015-06-11T09:12:17"/>
        <d v="2015-05-31T16:00:00"/>
        <d v="2014-07-20T20:59:00"/>
        <d v="2014-09-26T15:43:04"/>
        <d v="2014-11-05T05:52:00"/>
        <d v="2016-09-03T13:57:09"/>
        <d v="2016-05-15T16:00:00"/>
        <d v="2014-09-12T12:34:44"/>
        <d v="2014-07-02T20:59:00"/>
        <d v="2015-05-31T05:44:58"/>
        <d v="2014-06-30T21:59:00"/>
        <d v="2016-10-05T03:53:54"/>
        <d v="2016-01-15T08:38:10"/>
        <d v="2014-06-15T23:59:00"/>
        <d v="2016-10-19T19:48:16"/>
        <d v="2015-09-01T21:19:46"/>
        <d v="2014-05-19T14:00:00"/>
        <d v="2015-08-28T20:59:00"/>
        <d v="2014-06-26T22:14:15"/>
        <d v="2014-08-08T11:53:24"/>
        <d v="2015-06-21T15:25:00"/>
        <d v="2014-11-27T08:21:23"/>
        <d v="2015-03-01T21:59:00"/>
        <d v="2014-09-18T17:00:00"/>
        <d v="2015-11-30T15:30:00"/>
        <d v="2016-06-05T19:00:00"/>
        <d v="2015-01-11T13:53:30"/>
        <d v="2015-02-13T07:48:36"/>
        <d v="2016-05-10T04:10:48"/>
        <d v="2016-03-02T12:21:27"/>
        <d v="2014-10-15T07:26:56"/>
        <d v="2014-09-30T09:00:00"/>
        <d v="2015-06-04T05:59:53"/>
        <d v="2016-07-10T15:59:00"/>
        <d v="2016-08-12T23:59:00"/>
        <d v="2016-05-31T09:33:14"/>
        <d v="2014-06-23T11:00:00"/>
        <d v="2014-09-12T14:55:49"/>
        <d v="2016-07-21T22:26:00"/>
        <d v="2014-07-03T20:24:46"/>
        <d v="2014-06-25T09:59:06"/>
        <d v="2015-04-03T06:49:48"/>
        <d v="2015-05-30T23:59:00"/>
        <d v="2016-06-04T10:42:46"/>
        <d v="2015-05-25T20:59:00"/>
        <d v="2015-03-31T05:52:00"/>
        <d v="2016-01-21T14:18:29"/>
        <d v="2015-05-09T13:47:29"/>
        <d v="2015-02-27T10:11:15"/>
        <d v="2015-06-22T10:31:06"/>
        <d v="2015-07-02T16:50:06"/>
        <d v="2014-11-05T16:28:04"/>
        <d v="2016-02-11T15:59:00"/>
        <d v="2014-11-30T12:04:22"/>
        <d v="2016-05-04T16:00:00"/>
        <d v="2016-02-18T14:30:00"/>
        <d v="2016-04-29T14:00:00"/>
        <d v="2016-10-19T21:55:00"/>
        <d v="2015-08-18T21:06:16"/>
        <d v="2015-03-22T20:55:12"/>
        <d v="2015-08-17T09:15:59"/>
        <d v="2015-01-09T20:23:00"/>
        <d v="2015-01-24T05:00:00"/>
        <d v="2015-04-18T15:30:00"/>
        <d v="2015-05-25T14:38:16"/>
        <d v="2015-05-28T09:38:09"/>
        <d v="2015-03-23T11:00:00"/>
        <d v="2015-11-11T23:59:00"/>
        <d v="2014-07-15T15:00:00"/>
        <d v="2016-07-17T03:47:48"/>
        <d v="2014-08-11T18:53:58"/>
        <d v="2015-12-17T15:05:50"/>
        <d v="2014-09-05T22:09:04"/>
        <d v="2014-07-03T10:02:44"/>
        <d v="2014-07-04T20:59:00"/>
        <d v="2014-08-10T09:45:02"/>
        <d v="2016-10-08T02:20:39"/>
        <d v="2015-07-05T15:59:00"/>
        <d v="2016-02-15T22:59:00"/>
        <d v="2016-04-28T20:59:00"/>
        <d v="2015-02-10T00:59:00"/>
        <d v="2016-04-02T16:51:13"/>
        <d v="2016-10-16T14:00:00"/>
        <d v="2015-06-02T17:00:00"/>
        <d v="2014-07-25T21:59:00"/>
        <d v="2016-04-15T13:48:27"/>
        <d v="2014-06-11T12:33:18"/>
        <d v="2014-12-01T13:25:15"/>
        <d v="2014-05-18T22:00:00"/>
        <d v="2015-08-25T19:35:53"/>
        <d v="2014-05-05T05:36:26"/>
        <d v="2015-08-10T16:00:00"/>
        <d v="2015-08-02T12:31:29"/>
        <d v="2015-04-01T10:00:26"/>
        <d v="2016-05-28T17:36:00"/>
        <d v="2014-07-30T11:38:02"/>
        <d v="2014-07-02T21:00:45"/>
        <d v="2014-06-12T10:28:10"/>
        <d v="2016-04-15T07:21:19"/>
        <d v="2015-06-13T15:20:10"/>
        <d v="2016-05-17T17:00:00"/>
        <d v="2016-11-28T23:00:00"/>
        <d v="2016-11-14T19:08:00"/>
        <d v="2015-04-09T12:00:55"/>
        <d v="2015-04-08T21:00:00"/>
        <d v="2014-07-31T18:00:00"/>
        <d v="2014-09-26T21:00:00"/>
        <d v="2015-02-14T12:39:40"/>
        <d v="2016-03-26T09:39:00"/>
        <d v="2015-07-13T13:06:00"/>
        <d v="2014-09-08T14:11:25"/>
        <d v="2016-07-24T16:00:00"/>
        <d v="2016-03-15T09:00:00"/>
        <d v="2016-07-10T16:32:12"/>
        <d v="2016-08-02T03:03:00"/>
        <d v="2016-05-26T17:54:35"/>
        <d v="2015-12-23T09:18:00"/>
        <d v="2015-06-15T12:10:18"/>
        <d v="2016-11-22T10:00:23"/>
        <d v="2014-07-06T09:36:32"/>
        <d v="2015-07-15T03:43:42"/>
        <d v="2014-12-16T15:32:09"/>
        <d v="2015-06-07T06:55:54"/>
        <d v="2015-08-28T15:30:00"/>
        <d v="2017-01-13T17:42:36"/>
        <d v="2015-04-20T14:09:25"/>
        <d v="2014-08-10T10:20:48"/>
        <d v="2016-03-11T15:20:43"/>
        <d v="2015-01-10T21:59:00"/>
        <d v="2015-01-02T09:13:36"/>
        <d v="2015-10-21T20:01:46"/>
        <d v="2016-03-04T16:19:28"/>
        <d v="2016-07-31T00:00:00"/>
        <d v="2014-09-27T14:17:20"/>
        <d v="2014-06-28T23:13:01"/>
        <d v="2015-04-03T14:48:59"/>
        <d v="2015-04-25T02:53:39"/>
        <d v="2014-07-30T16:00:00"/>
        <d v="2015-03-21T12:22:38"/>
        <d v="2016-05-31T04:00:00"/>
        <d v="2016-06-14T14:43:00"/>
        <d v="2015-08-20T16:00:00"/>
        <d v="2014-07-17T09:33:43"/>
        <d v="2015-10-23T20:59:00"/>
        <d v="2015-03-12T12:13:02"/>
        <d v="2015-07-17T14:02:00"/>
        <d v="2015-07-05T08:38:37"/>
        <d v="2016-01-03T21:20:07"/>
        <d v="2016-01-19T15:59:00"/>
        <d v="2015-07-19T20:59:00"/>
        <d v="2016-08-01T06:41:00"/>
        <d v="2015-06-16T18:40:14"/>
        <d v="2015-05-07T03:09:54"/>
        <d v="2015-03-26T17:00:00"/>
        <d v="2014-12-31T06:39:47"/>
        <d v="2016-08-31T13:46:11"/>
        <d v="2016-05-27T10:46:51"/>
        <d v="2014-11-05T14:22:25"/>
        <d v="2016-02-19T19:45:35"/>
        <d v="2014-12-01T12:09:00"/>
        <d v="2015-06-18T03:41:07"/>
        <d v="2016-04-21T15:36:48"/>
        <d v="2016-08-02T21:09:00"/>
        <d v="2015-07-03T11:22:38"/>
        <d v="2015-05-22T10:03:29"/>
        <d v="2015-07-29T20:25:24"/>
        <d v="2016-03-28T08:50:29"/>
        <d v="2014-07-20T11:51:27"/>
        <d v="2014-05-11T04:50:52"/>
        <d v="2014-05-31T18:44:24"/>
        <d v="2014-06-02T23:59:00"/>
        <d v="2015-10-01T08:02:54"/>
        <d v="2014-10-03T23:59:00"/>
        <d v="2015-07-18T22:23:11"/>
        <d v="2015-10-18T12:36:29"/>
        <d v="2015-06-11T11:24:44"/>
        <d v="2014-12-31T19:59:03"/>
        <d v="2015-07-17T03:32:59"/>
        <d v="2015-03-26T20:34:36"/>
        <d v="2014-09-01T13:09:38"/>
        <d v="2015-05-09T14:14:18"/>
        <d v="2015-03-26T15:17:51"/>
        <d v="2015-03-08T09:50:03"/>
        <d v="2014-08-01T10:12:00"/>
        <d v="2015-05-22T14:00:00"/>
        <d v="2014-06-25T14:00:00"/>
        <d v="2014-08-12T08:51:50"/>
        <d v="2014-11-12T14:47:00"/>
        <d v="2016-09-12T09:59:00"/>
        <d v="2015-11-05T09:11:45"/>
        <d v="2015-11-17T15:24:14"/>
        <d v="2014-08-29T22:30:00"/>
        <d v="2016-03-22T20:29:00"/>
        <d v="2016-06-18T12:32:19"/>
        <d v="2014-09-08T08:50:05"/>
        <d v="2015-03-13T20:11:00"/>
        <d v="2014-07-02T21:07:58"/>
        <d v="2017-03-29T10:44:10"/>
        <d v="2015-08-13T20:29:56"/>
        <d v="2015-10-08T09:42:15"/>
        <d v="2015-01-23T18:00:00"/>
        <d v="2016-09-03T03:00:00"/>
        <d v="2016-02-02T07:58:48"/>
        <d v="2016-12-08T09:15:52"/>
        <d v="2015-06-29T20:59:00"/>
        <d v="2015-01-25T13:39:56"/>
        <d v="2017-02-19T17:26:39"/>
        <d v="2016-01-31T16:03:00"/>
        <d v="2014-09-02T07:27:49"/>
        <d v="2015-03-27T10:59:52"/>
        <d v="2016-05-09T15:49:51"/>
        <d v="2014-12-10T22:28:22"/>
        <d v="2015-05-01T15:00:00"/>
        <d v="2017-02-26T06:05:58"/>
        <d v="2015-01-04T16:26:00"/>
        <d v="2015-08-15T11:12:24"/>
        <d v="2015-03-22T21:59:00"/>
        <d v="2014-08-24T00:00:00"/>
        <d v="2014-06-30T23:00:00"/>
        <d v="2016-12-05T21:59:00"/>
        <d v="2015-02-27T23:00:18"/>
        <d v="2014-06-16T21:36:18"/>
        <d v="2015-01-08T13:58:03"/>
        <d v="2015-08-17T09:00:00"/>
        <d v="2014-08-12T11:36:01"/>
        <d v="2015-06-10T19:13:11"/>
        <d v="2015-12-19T12:49:59"/>
        <d v="2016-11-14T05:14:02"/>
        <d v="2015-08-14T12:38:00"/>
        <d v="2015-04-14T22:04:00"/>
        <d v="2015-06-11T16:00:00"/>
        <d v="2015-06-26T06:25:00"/>
        <d v="2014-10-26T13:08:00"/>
        <d v="2014-07-28T20:14:56"/>
        <d v="2014-09-11T01:37:22"/>
        <d v="2015-09-07T11:09:57"/>
        <d v="2014-11-26T13:29:37"/>
        <d v="2015-04-24T21:35:00"/>
        <d v="2015-11-29T23:04:09"/>
        <d v="2015-05-10T15:59:00"/>
        <d v="2016-06-01T16:38:29"/>
        <d v="2016-06-03T04:19:12"/>
        <d v="2014-09-11T05:39:21"/>
        <d v="2014-08-04T09:00:00"/>
        <d v="2016-01-17T17:00:00"/>
        <d v="2016-11-13T03:17:40"/>
        <d v="2014-10-26T11:00:00"/>
        <d v="2015-03-02T16:00:00"/>
        <d v="2015-04-09T16:31:11"/>
        <d v="2014-06-26T16:02:02"/>
        <d v="2014-07-30T13:53:59"/>
        <d v="2014-12-26T19:02:28"/>
        <d v="2014-08-08T23:25:04"/>
        <d v="2015-10-15T21:59:00"/>
        <d v="2016-09-18T12:51:05"/>
        <d v="2016-03-31T23:00:00"/>
        <d v="2015-09-05T20:38:27"/>
        <d v="2016-03-15T20:02:44"/>
        <d v="2016-07-16T17:43:00"/>
        <d v="2015-10-01T06:00:00"/>
        <d v="2015-10-04T08:45:46"/>
        <d v="2016-12-01T00:18:40"/>
        <d v="2016-07-11T08:09:20"/>
        <d v="2015-06-27T14:44:14"/>
        <d v="2014-10-06T21:30:00"/>
        <d v="2015-01-02T04:49:11"/>
        <d v="2014-11-24T18:00:00"/>
        <d v="2015-06-16T14:41:54"/>
        <d v="2015-11-02T09:50:00"/>
        <d v="2015-08-27T08:54:35"/>
        <d v="2015-05-15T12:14:28"/>
        <d v="2015-02-28T01:00:00"/>
        <d v="2016-10-01T20:25:44"/>
        <d v="2014-09-07T00:48:43"/>
        <d v="2015-02-10T19:53:41"/>
        <d v="2016-04-08T11:35:00"/>
        <d v="2016-05-03T11:49:02"/>
        <d v="2015-10-26T11:58:10"/>
        <d v="2016-07-29T16:29:00"/>
        <d v="2014-07-14T08:37:44"/>
        <d v="2015-11-28T14:22:21"/>
        <d v="2016-04-24T17:20:00"/>
        <d v="2016-07-08T16:25:54"/>
        <d v="2014-08-02T07:00:00"/>
        <d v="2014-09-28T11:55:56"/>
        <d v="2016-01-03T13:17:36"/>
        <d v="2014-05-08T14:23:30"/>
        <d v="2015-11-28T07:54:54"/>
        <d v="2015-11-17T21:41:57"/>
        <d v="2015-04-19T09:19:46"/>
        <d v="2016-04-13T21:39:40"/>
        <d v="2014-07-23T19:59:00"/>
        <d v="2017-03-05T23:58:27"/>
        <d v="2016-05-22T12:34:33"/>
        <d v="2016-08-28T20:55:00"/>
        <d v="2016-04-17T13:43:31"/>
        <d v="2014-07-21T05:52:06"/>
        <d v="2015-02-05T18:37:14"/>
        <d v="2016-05-08T21:00:00"/>
        <d v="2016-06-02T06:07:28"/>
        <d v="2016-07-13T13:48:18"/>
        <d v="2014-08-01T00:00:00"/>
        <d v="2016-07-22T11:55:32"/>
        <d v="2015-01-31T08:25:53"/>
        <d v="2015-03-29T13:00:00"/>
        <d v="2014-07-05T07:22:27"/>
        <d v="2016-07-16T21:19:09"/>
        <d v="2015-07-07T12:26:20"/>
        <d v="2014-05-19T23:59:00"/>
        <d v="2014-11-07T17:00:00"/>
        <d v="2016-02-20T14:05:00"/>
        <d v="2016-05-06T06:04:00"/>
        <d v="2014-05-16T15:11:30"/>
        <d v="2015-08-28T18:56:53"/>
        <d v="2015-11-08T11:59:41"/>
        <d v="2016-03-02T09:08:13"/>
        <d v="2015-05-31T08:28:02"/>
        <d v="2015-12-11T16:34:19"/>
        <d v="2015-05-13T13:45:12"/>
        <d v="2014-07-19T02:21:30"/>
        <d v="2015-02-14T04:27:00"/>
        <d v="2014-11-20T09:04:00"/>
        <d v="2015-04-05T01:23:41"/>
        <d v="2015-03-28T15:07:06"/>
        <d v="2014-08-31T12:51:49"/>
        <d v="2016-05-07T07:29:18"/>
        <d v="2014-09-26T18:02:41"/>
        <d v="2015-02-15T07:05:47"/>
        <d v="2014-10-07T20:54:17"/>
        <d v="2014-10-20T12:23:05"/>
        <d v="2016-02-16T11:33:07"/>
        <d v="2014-08-26T09:28:00"/>
        <d v="2015-07-22T16:08:27"/>
        <d v="2014-09-09T09:49:20"/>
        <d v="2014-10-26T11:29:26"/>
        <d v="2015-01-28T06:04:38"/>
        <d v="2015-05-02T06:04:09"/>
        <d v="2015-02-16T00:13:43"/>
        <d v="2016-03-04T22:54:29"/>
        <d v="2015-07-19T11:44:23"/>
        <d v="2014-09-17T13:56:40"/>
        <d v="2014-09-04T09:07:54"/>
        <d v="2016-10-07T14:51:48"/>
        <d v="2016-04-15T09:28:00"/>
        <d v="2015-03-23T20:34:59"/>
        <d v="2014-10-26T14:52:38"/>
        <d v="2015-01-31T19:54:00"/>
        <d v="2016-03-24T15:59:23"/>
        <d v="2015-08-31T09:04:57"/>
        <d v="2015-07-25T22:42:16"/>
        <d v="2015-12-04T09:43:59"/>
        <d v="2017-02-22T18:00:00"/>
        <d v="2014-06-05T15:31:40"/>
        <d v="2015-12-13T17:36:10"/>
        <d v="2016-02-03T11:49:00"/>
        <d v="2014-12-18T08:02:44"/>
        <d v="2015-12-15T13:25:16"/>
        <d v="2016-10-02T02:00:00"/>
        <d v="2015-04-03T14:44:10"/>
        <d v="2014-10-21T14:11:27"/>
        <d v="2014-07-01T15:30:00"/>
        <d v="2016-05-24T07:25:00"/>
        <d v="2014-10-17T12:10:10"/>
        <d v="2015-11-30T22:59:00"/>
        <d v="2015-07-17T20:00:00"/>
        <d v="2016-09-06T04:22:34"/>
        <d v="2015-01-20T12:16:00"/>
        <d v="2014-11-20T15:58:45"/>
        <d v="2015-04-09T22:00:00"/>
        <d v="2014-08-20T21:49:49"/>
        <d v="2014-10-22T08:36:50"/>
        <d v="2015-01-10T18:00:00"/>
        <d v="2016-04-11T04:13:07"/>
        <d v="2015-07-14T16:00:15"/>
        <d v="2014-10-23T08:16:31"/>
        <d v="2014-05-08T23:53:00"/>
        <d v="2014-10-13T14:05:16"/>
        <d v="2014-11-15T13:00:00"/>
        <d v="2016-09-30T21:00:00"/>
        <d v="2014-06-19T08:33:51"/>
        <d v="2016-07-03T12:59:00"/>
        <d v="2015-11-25T16:00:00"/>
        <d v="2014-09-15T20:00:00"/>
        <d v="2014-06-23T09:00:00"/>
        <d v="2016-04-20T19:23:43"/>
        <d v="2016-07-02T10:44:28"/>
        <d v="2014-06-27T09:21:24"/>
        <d v="2015-04-29T07:07:06"/>
        <d v="2014-08-12T15:50:11"/>
        <d v="2016-05-18T17:56:28"/>
        <d v="2015-09-27T19:49:10"/>
        <d v="2017-01-13T16:05:00"/>
        <d v="2015-02-28T05:00:00"/>
        <d v="2015-02-28T20:00:00"/>
        <d v="2016-12-26T12:18:51"/>
        <d v="2014-08-21T11:35:11"/>
        <d v="2015-05-08T21:00:00"/>
        <d v="2015-11-05T07:16:15"/>
        <d v="2014-06-30T10:28:00"/>
        <d v="2014-10-21T12:51:00"/>
        <d v="2016-12-21T10:03:14"/>
        <d v="2017-01-27T11:54:02"/>
        <d v="2016-06-19T15:32:01"/>
        <d v="2016-06-14T11:54:00"/>
        <d v="2015-03-08T05:57:05"/>
        <d v="2015-11-14T16:00:00"/>
        <d v="2016-01-14T11:16:56"/>
        <d v="2016-10-09T03:28:26"/>
        <d v="2015-03-23T20:59:00"/>
        <d v="2015-11-20T21:00:00"/>
        <d v="2016-07-17T10:49:46"/>
        <d v="2015-01-16T03:26:00"/>
        <d v="2015-05-31T10:35:00"/>
        <d v="2015-08-07T08:00:00"/>
        <d v="2015-01-16T05:09:11"/>
        <d v="2015-04-04T20:40:47"/>
        <d v="2015-08-22T12:34:53"/>
        <d v="2014-10-21T21:59:00"/>
        <d v="2016-12-18T17:45:50"/>
        <d v="2017-02-28T01:51:00"/>
        <d v="2016-01-31T16:55:00"/>
        <d v="2016-06-04T10:19:57"/>
        <d v="2016-09-02T13:24:33"/>
        <d v="2014-10-24T19:59:50"/>
        <d v="2017-01-25T14:41:22"/>
        <d v="2016-05-15T13:21:13"/>
        <d v="2015-08-26T11:32:00"/>
        <d v="2016-10-26T23:40:34"/>
        <d v="2016-12-25T17:15:09"/>
        <d v="2015-04-01T18:00:00"/>
        <d v="2014-09-24T15:00:01"/>
        <d v="2017-03-02T22:00:00"/>
        <d v="2015-11-29T06:56:44"/>
        <d v="2016-07-21T08:02:31"/>
        <d v="2015-02-23T20:15:40"/>
        <d v="2016-02-27T17:00:00"/>
        <d v="2016-01-07T23:34:00"/>
      </sharedItems>
      <fieldGroup par="23" base="19">
        <rangePr groupBy="months" startDate="2009-08-10T12:26:00" endDate="2017-05-03T12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6T20:55:13" endDate="2017-03-15T08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2:26:00" endDate="2017-05-03T12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2:26:00" endDate="2017-05-03T12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78DE51-02C9-7848-99BA-F9B1E0EF3B9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989283-F5F5-4149-91FA-C96AC570C17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A28E5-0325-134B-919D-64DFDB134F6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9"/>
  <sheetViews>
    <sheetView tabSelected="1" topLeftCell="I1" zoomScale="70" zoomScaleNormal="70" workbookViewId="0">
      <pane ySplit="1" topLeftCell="A2" activePane="bottomLeft" state="frozen"/>
      <selection activeCell="B1" sqref="B1"/>
      <selection pane="bottomLeft" activeCell="T2" sqref="T2"/>
    </sheetView>
  </sheetViews>
  <sheetFormatPr baseColWidth="10" defaultColWidth="8.83203125" defaultRowHeight="15"/>
  <cols>
    <col min="1" max="1" width="8.83203125" customWidth="1"/>
    <col min="2" max="2" width="38.5" style="3" customWidth="1"/>
    <col min="3" max="3" width="40.33203125" style="3" customWidth="1"/>
    <col min="4" max="4" width="13.332031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22.33203125" customWidth="1"/>
    <col min="17" max="17" width="19.1640625" customWidth="1"/>
    <col min="18" max="18" width="19.5" customWidth="1"/>
    <col min="19" max="19" width="29" customWidth="1"/>
    <col min="20" max="20" width="26.3320312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8394</v>
      </c>
      <c r="O1" s="1" t="s">
        <v>8395</v>
      </c>
      <c r="P1" s="1" t="s">
        <v>8396</v>
      </c>
      <c r="Q1" s="1" t="s">
        <v>8397</v>
      </c>
      <c r="R1" s="1" t="s">
        <v>8398</v>
      </c>
      <c r="S1" s="1" t="s">
        <v>8399</v>
      </c>
      <c r="T1" s="1" t="s">
        <v>8400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 t="shared" ref="O2:O65" si="0">(E2/D2)*100</f>
        <v>136.85882352941178</v>
      </c>
      <c r="P2">
        <f t="shared" ref="P2:P65" si="1">E2/L2</f>
        <v>63.917582417582416</v>
      </c>
      <c r="Q2" t="str">
        <f t="shared" ref="Q2:Q65" si="2">LEFT(N2, SEARCH("/",N2,1)-1)</f>
        <v>film &amp; video</v>
      </c>
      <c r="R2" t="str">
        <f t="shared" ref="R2:R65" si="3">RIGHT(N2, LEN(N2) - SEARCH("/", N2))</f>
        <v>television</v>
      </c>
      <c r="S2" s="10">
        <f>(((J2/60)/60)/24)+DATE(1970,1,1)+(-7/24)</f>
        <v>42176.715405092596</v>
      </c>
      <c r="T2" s="11">
        <f>(((I2/60)/60)/24)+DATE(1970,1,1)+(-7/24)</f>
        <v>42207.833333333336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si="0"/>
        <v>142.60827250608273</v>
      </c>
      <c r="P3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0">
        <f t="shared" ref="S3:S66" si="4">(((J3/60)/60)/24)+DATE(1970,1,1)+(-7/24)</f>
        <v>42766.308831018519</v>
      </c>
      <c r="T3" s="11">
        <f t="shared" ref="T3:T66" si="5">(((I3/60)/60)/24)+DATE(1970,1,1)+(-7/24)</f>
        <v>42796.308831018519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42405.410682870373</v>
      </c>
      <c r="T4" s="11">
        <f t="shared" si="5"/>
        <v>42415.410682870373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41828.223460648151</v>
      </c>
      <c r="T5" s="11">
        <f t="shared" si="5"/>
        <v>41858.223460648151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42327.542581018519</v>
      </c>
      <c r="T6" s="11">
        <f t="shared" si="5"/>
        <v>42357.542581018519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42563.641284722224</v>
      </c>
      <c r="T7" s="11">
        <f t="shared" si="5"/>
        <v>42579.940972222226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41793.780671296299</v>
      </c>
      <c r="T8" s="11">
        <f t="shared" si="5"/>
        <v>41803.780671296299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42515.755405092597</v>
      </c>
      <c r="T9" s="11">
        <f t="shared" si="5"/>
        <v>42555.755405092597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42468.652916666666</v>
      </c>
      <c r="T10" s="11">
        <f t="shared" si="5"/>
        <v>42475.583333333336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42446.811851851853</v>
      </c>
      <c r="T11" s="11">
        <f t="shared" si="5"/>
        <v>42476.811851851853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41779.776377314818</v>
      </c>
      <c r="T12" s="11">
        <f t="shared" si="5"/>
        <v>41814.776377314818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42572.486828703702</v>
      </c>
      <c r="T13" s="11">
        <f t="shared" si="5"/>
        <v>42603.833333333336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41791.421585648153</v>
      </c>
      <c r="T14" s="11">
        <f t="shared" si="5"/>
        <v>41835.833333333336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42508.385520833333</v>
      </c>
      <c r="T15" s="11">
        <f t="shared" si="5"/>
        <v>42544.560416666667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41807.734814814816</v>
      </c>
      <c r="T16" s="11">
        <f t="shared" si="5"/>
        <v>41833.290972222225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42256.100208333337</v>
      </c>
      <c r="T17" s="11">
        <f t="shared" si="5"/>
        <v>42274.551388888889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41760.50475694445</v>
      </c>
      <c r="T18" s="11">
        <f t="shared" si="5"/>
        <v>41805.9375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41917.440069444448</v>
      </c>
      <c r="T19" s="11">
        <f t="shared" si="5"/>
        <v>41947.481736111113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41869.250648148154</v>
      </c>
      <c r="T20" s="11">
        <f t="shared" si="5"/>
        <v>41899.250648148154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42175.524699074078</v>
      </c>
      <c r="T21" s="11">
        <f t="shared" si="5"/>
        <v>42205.524699074078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42200.466574074082</v>
      </c>
      <c r="T22" s="11">
        <f t="shared" si="5"/>
        <v>42260.466574074082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41878.335520833338</v>
      </c>
      <c r="T23" s="11">
        <f t="shared" si="5"/>
        <v>41908.335520833338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41989.619675925926</v>
      </c>
      <c r="T24" s="11">
        <f t="shared" si="5"/>
        <v>42005.040972222225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42097.487280092595</v>
      </c>
      <c r="T25" s="11">
        <f t="shared" si="5"/>
        <v>42124.347222222226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42229.528506944444</v>
      </c>
      <c r="T26" s="11">
        <f t="shared" si="5"/>
        <v>42262.527083333342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42317.733344907414</v>
      </c>
      <c r="T27" s="11">
        <f t="shared" si="5"/>
        <v>42377.733344907414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41828.22388888889</v>
      </c>
      <c r="T28" s="11">
        <f t="shared" si="5"/>
        <v>41868.22388888889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41928.873067129629</v>
      </c>
      <c r="T29" s="11">
        <f t="shared" si="5"/>
        <v>41958.9147337963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42324.672268518516</v>
      </c>
      <c r="T30" s="11">
        <f t="shared" si="5"/>
        <v>42354.672268518516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41812.381574074076</v>
      </c>
      <c r="T31" s="11">
        <f t="shared" si="5"/>
        <v>41842.381574074076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41842.001331018524</v>
      </c>
      <c r="T32" s="11">
        <f t="shared" si="5"/>
        <v>41872.001331018524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42376.500393518516</v>
      </c>
      <c r="T33" s="11">
        <f t="shared" si="5"/>
        <v>42394.500393518516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42461.335844907408</v>
      </c>
      <c r="T34" s="11">
        <f t="shared" si="5"/>
        <v>42502.874305555561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42286.36922453704</v>
      </c>
      <c r="T35" s="11">
        <f t="shared" si="5"/>
        <v>42316.410891203712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41841.030104166668</v>
      </c>
      <c r="T36" s="11">
        <f t="shared" si="5"/>
        <v>41856.030104166668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42098.000162037039</v>
      </c>
      <c r="T37" s="11">
        <f t="shared" si="5"/>
        <v>42121.708333333336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42068.015335648153</v>
      </c>
      <c r="T38" s="11">
        <f t="shared" si="5"/>
        <v>42097.973668981482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42032.401377314818</v>
      </c>
      <c r="T39" s="11">
        <f t="shared" si="5"/>
        <v>42062.401377314818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41374.765555555554</v>
      </c>
      <c r="T40" s="11">
        <f t="shared" si="5"/>
        <v>41404.765555555554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41753.755416666667</v>
      </c>
      <c r="T41" s="11">
        <f t="shared" si="5"/>
        <v>41784.665972222225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41788.922314814816</v>
      </c>
      <c r="T42" s="11">
        <f t="shared" si="5"/>
        <v>41808.875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41887.277245370373</v>
      </c>
      <c r="T43" s="11">
        <f t="shared" si="5"/>
        <v>41917.277245370373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41971.34752314815</v>
      </c>
      <c r="T44" s="11">
        <f t="shared" si="5"/>
        <v>42001.34752314815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41802.49868055556</v>
      </c>
      <c r="T45" s="11">
        <f t="shared" si="5"/>
        <v>41832.708333333336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41873.80714120371</v>
      </c>
      <c r="T46" s="11">
        <f t="shared" si="5"/>
        <v>41918.80714120371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42457.33225694445</v>
      </c>
      <c r="T47" s="11">
        <f t="shared" si="5"/>
        <v>42487.33225694445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42323.673310185193</v>
      </c>
      <c r="T48" s="11">
        <f t="shared" si="5"/>
        <v>42353.673310185193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41932.527858796297</v>
      </c>
      <c r="T49" s="11">
        <f t="shared" si="5"/>
        <v>41992.569525462961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42033.225231481483</v>
      </c>
      <c r="T50" s="11">
        <f t="shared" si="5"/>
        <v>42064.208333333336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42270.884780092594</v>
      </c>
      <c r="T51" s="11">
        <f t="shared" si="5"/>
        <v>42300.884780092594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41995.461319444446</v>
      </c>
      <c r="T52" s="11">
        <f t="shared" si="5"/>
        <v>42034.416666666664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42196.637002314819</v>
      </c>
      <c r="T53" s="11">
        <f t="shared" si="5"/>
        <v>42226.637002314819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41807.410254629634</v>
      </c>
      <c r="T54" s="11">
        <f t="shared" si="5"/>
        <v>41837.410254629634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41719.257465277777</v>
      </c>
      <c r="T55" s="11">
        <f t="shared" si="5"/>
        <v>41733.625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42333.421539351853</v>
      </c>
      <c r="T56" s="11">
        <f t="shared" si="5"/>
        <v>42363.421539351853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42496.677268518521</v>
      </c>
      <c r="T57" s="11">
        <f t="shared" si="5"/>
        <v>42517.677268518521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42149.257222222222</v>
      </c>
      <c r="T58" s="11">
        <f t="shared" si="5"/>
        <v>42163.375000000007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42089.541226851856</v>
      </c>
      <c r="T59" s="11">
        <f t="shared" si="5"/>
        <v>42119.541226851856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41932.453379629631</v>
      </c>
      <c r="T60" s="11">
        <f t="shared" si="5"/>
        <v>41962.495046296295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42229.944166666675</v>
      </c>
      <c r="T61" s="11">
        <f t="shared" si="5"/>
        <v>42261.583333333336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41701.610150462962</v>
      </c>
      <c r="T62" s="11">
        <f t="shared" si="5"/>
        <v>41720.708333333336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41409.522650462968</v>
      </c>
      <c r="T63" s="11">
        <f t="shared" si="5"/>
        <v>41431.522650462968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41311.507847222223</v>
      </c>
      <c r="T64" s="11">
        <f t="shared" si="5"/>
        <v>41336.507847222223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41612.620520833334</v>
      </c>
      <c r="T65" s="11">
        <f t="shared" si="5"/>
        <v>41635.915972222225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ref="O66:O129" si="6">(E66/D66)*100</f>
        <v>173.33333333333334</v>
      </c>
      <c r="P66">
        <f t="shared" ref="P66:P129" si="7">E66/L66</f>
        <v>86.666666666666671</v>
      </c>
      <c r="Q66" t="str">
        <f t="shared" ref="Q66:Q129" si="8">LEFT(N66, SEARCH("/",N66,1)-1)</f>
        <v>film &amp; video</v>
      </c>
      <c r="R66" t="str">
        <f t="shared" ref="R66:R129" si="9">RIGHT(N66, LEN(N66) - SEARCH("/", N66))</f>
        <v>shorts</v>
      </c>
      <c r="S66" s="10">
        <f t="shared" si="4"/>
        <v>41432.726631944446</v>
      </c>
      <c r="T66" s="11">
        <f t="shared" si="5"/>
        <v>41462.726631944446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si="6"/>
        <v>107.52857142857141</v>
      </c>
      <c r="P6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0">
        <f t="shared" ref="S67:S130" si="10">(((J67/60)/60)/24)+DATE(1970,1,1)+(-7/24)</f>
        <v>41835.52956018519</v>
      </c>
      <c r="T67" s="11">
        <f t="shared" ref="T67:T130" si="11">(((I67/60)/60)/24)+DATE(1970,1,1)+(-7/24)</f>
        <v>41861.957638888889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42539.55810185185</v>
      </c>
      <c r="T68" s="11">
        <f t="shared" si="11"/>
        <v>42569.55810185185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41075.291712962964</v>
      </c>
      <c r="T69" s="11">
        <f t="shared" si="11"/>
        <v>41105.291712962964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41663.277673611112</v>
      </c>
      <c r="T70" s="11">
        <f t="shared" si="11"/>
        <v>41693.277673611112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40785.89612268519</v>
      </c>
      <c r="T71" s="11">
        <f t="shared" si="11"/>
        <v>40817.999305555561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40730.604687500003</v>
      </c>
      <c r="T72" s="11">
        <f t="shared" si="11"/>
        <v>40790.604687500003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40996.979826388888</v>
      </c>
      <c r="T73" s="11">
        <f t="shared" si="11"/>
        <v>41056.979826388888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41207.718530092592</v>
      </c>
      <c r="T74" s="11">
        <f t="shared" si="11"/>
        <v>41227.708333333336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40587.465092592596</v>
      </c>
      <c r="T75" s="11">
        <f t="shared" si="11"/>
        <v>40665.874305555561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42360.195543981485</v>
      </c>
      <c r="T76" s="11">
        <f t="shared" si="11"/>
        <v>42390.195543981485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41356.917500000003</v>
      </c>
      <c r="T77" s="11">
        <f t="shared" si="11"/>
        <v>41386.917500000003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40844.399976851855</v>
      </c>
      <c r="T78" s="11">
        <f t="shared" si="11"/>
        <v>40904.441643518519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40996.853206018524</v>
      </c>
      <c r="T79" s="11">
        <f t="shared" si="11"/>
        <v>41049.832638888889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42604.43890046297</v>
      </c>
      <c r="T80" s="11">
        <f t="shared" si="11"/>
        <v>42614.43890046297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41724.484872685185</v>
      </c>
      <c r="T81" s="11">
        <f t="shared" si="11"/>
        <v>41754.484872685185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41582.792314814818</v>
      </c>
      <c r="T82" s="11">
        <f t="shared" si="11"/>
        <v>41617.792314814818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41099.867210648154</v>
      </c>
      <c r="T83" s="11">
        <f t="shared" si="11"/>
        <v>41103.834722222222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40795.528483796297</v>
      </c>
      <c r="T84" s="11">
        <f t="shared" si="11"/>
        <v>40825.528483796297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42042.323946759258</v>
      </c>
      <c r="T85" s="11">
        <f t="shared" si="11"/>
        <v>42057.187500000007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40648.466273148151</v>
      </c>
      <c r="T86" s="11">
        <f t="shared" si="11"/>
        <v>40678.466273148151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40778.833761574075</v>
      </c>
      <c r="T87" s="11">
        <f t="shared" si="11"/>
        <v>40808.833761574075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42291.264409722229</v>
      </c>
      <c r="T88" s="11">
        <f t="shared" si="11"/>
        <v>42365.306076388886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40322.247719907406</v>
      </c>
      <c r="T89" s="11">
        <f t="shared" si="11"/>
        <v>40331.778472222228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41786.367256944446</v>
      </c>
      <c r="T90" s="11">
        <f t="shared" si="11"/>
        <v>41812.367256944446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41402.460555555561</v>
      </c>
      <c r="T91" s="11">
        <f t="shared" si="11"/>
        <v>41427.460555555561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40706.005775462967</v>
      </c>
      <c r="T92" s="11">
        <f t="shared" si="11"/>
        <v>40736.005775462967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40619.110694444447</v>
      </c>
      <c r="T93" s="11">
        <f t="shared" si="11"/>
        <v>40680.110694444447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42720.907210648154</v>
      </c>
      <c r="T94" s="11">
        <f t="shared" si="11"/>
        <v>42767.041666666664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41065.566400462965</v>
      </c>
      <c r="T95" s="11">
        <f t="shared" si="11"/>
        <v>41093.583333333336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41716.426180555558</v>
      </c>
      <c r="T96" s="11">
        <f t="shared" si="11"/>
        <v>41736.426180555558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40934.713437500002</v>
      </c>
      <c r="T97" s="11">
        <f t="shared" si="11"/>
        <v>40964.713437500002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40324.370844907411</v>
      </c>
      <c r="T98" s="11">
        <f t="shared" si="11"/>
        <v>40390.833333333336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40705.843541666669</v>
      </c>
      <c r="T99" s="11">
        <f t="shared" si="11"/>
        <v>40735.843541666669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41214.503171296295</v>
      </c>
      <c r="T100" s="11">
        <f t="shared" si="11"/>
        <v>41250.6875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41631.61109953704</v>
      </c>
      <c r="T101" s="11">
        <f t="shared" si="11"/>
        <v>41661.61109953704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41197.461643518523</v>
      </c>
      <c r="T102" s="11">
        <f t="shared" si="11"/>
        <v>41217.503310185188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41274.485069444447</v>
      </c>
      <c r="T103" s="11">
        <f t="shared" si="11"/>
        <v>41298.485069444447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40504.839502314819</v>
      </c>
      <c r="T104" s="11">
        <f t="shared" si="11"/>
        <v>40534.839502314819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41682.514236111114</v>
      </c>
      <c r="T105" s="11">
        <f t="shared" si="11"/>
        <v>41705.514236111114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40612.403541666667</v>
      </c>
      <c r="T106" s="11">
        <f t="shared" si="11"/>
        <v>40635.75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42485.43310185185</v>
      </c>
      <c r="T107" s="11">
        <f t="shared" si="11"/>
        <v>42503.708333333336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40987.484965277785</v>
      </c>
      <c r="T108" s="11">
        <f t="shared" si="11"/>
        <v>41001.484965277785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40635.690821759265</v>
      </c>
      <c r="T109" s="11">
        <f t="shared" si="11"/>
        <v>40657.690821759265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41365.321412037039</v>
      </c>
      <c r="T110" s="11">
        <f t="shared" si="11"/>
        <v>41425.321412037039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40569.734143518523</v>
      </c>
      <c r="T111" s="11">
        <f t="shared" si="11"/>
        <v>40599.734143518523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41557.65802083334</v>
      </c>
      <c r="T112" s="11">
        <f t="shared" si="11"/>
        <v>41591.957638888889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42125.041516203702</v>
      </c>
      <c r="T113" s="11">
        <f t="shared" si="11"/>
        <v>42155.041516203702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41717.75136574074</v>
      </c>
      <c r="T114" s="11">
        <f t="shared" si="11"/>
        <v>41741.791666666672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40753.46675925926</v>
      </c>
      <c r="T115" s="11">
        <f t="shared" si="11"/>
        <v>40761.333333333336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40860.982500000006</v>
      </c>
      <c r="T116" s="11">
        <f t="shared" si="11"/>
        <v>40920.982500000006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40918.447268518517</v>
      </c>
      <c r="T117" s="11">
        <f t="shared" si="11"/>
        <v>40943.447268518517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40595.205497685187</v>
      </c>
      <c r="T118" s="11">
        <f t="shared" si="11"/>
        <v>40641.163831018523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40248.543333333335</v>
      </c>
      <c r="T119" s="11">
        <f t="shared" si="11"/>
        <v>40338.5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40722.761990740742</v>
      </c>
      <c r="T120" s="11">
        <f t="shared" si="11"/>
        <v>40752.761990740742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40738.777615740742</v>
      </c>
      <c r="T121" s="11">
        <f t="shared" si="11"/>
        <v>40768.666666666672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42615.758182870377</v>
      </c>
      <c r="T122" s="11">
        <f t="shared" si="11"/>
        <v>42645.758182870377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42096.413310185184</v>
      </c>
      <c r="T123" s="11">
        <f t="shared" si="11"/>
        <v>42112.136111111111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42593.140127314815</v>
      </c>
      <c r="T124" s="11">
        <f t="shared" si="11"/>
        <v>42653.140127314815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41904.490324074075</v>
      </c>
      <c r="T125" s="11">
        <f t="shared" si="11"/>
        <v>41940.625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42114.637060185189</v>
      </c>
      <c r="T126" s="11">
        <f t="shared" si="11"/>
        <v>42139.637060185189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42709.702314814822</v>
      </c>
      <c r="T127" s="11">
        <f t="shared" si="11"/>
        <v>42769.702314814822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42135.297881944447</v>
      </c>
      <c r="T128" s="11">
        <f t="shared" si="11"/>
        <v>42165.791666666664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42067.332650462966</v>
      </c>
      <c r="T129" s="11">
        <f t="shared" si="11"/>
        <v>42097.290983796302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ref="O130:O193" si="12">(E130/D130)*100</f>
        <v>1.867</v>
      </c>
      <c r="P130">
        <f t="shared" ref="P130:P193" si="13">E130/L130</f>
        <v>311.16666666666669</v>
      </c>
      <c r="Q130" t="str">
        <f t="shared" ref="Q130:Q193" si="14">LEFT(N130, SEARCH("/",N130,1)-1)</f>
        <v>film &amp; video</v>
      </c>
      <c r="R130" t="str">
        <f t="shared" ref="R130:R193" si="15">RIGHT(N130, LEN(N130) - SEARCH("/", N130))</f>
        <v>science fiction</v>
      </c>
      <c r="S130" s="10">
        <f t="shared" si="10"/>
        <v>42627.936261574076</v>
      </c>
      <c r="T130" s="11">
        <f t="shared" si="11"/>
        <v>42662.936261574076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si="12"/>
        <v>0</v>
      </c>
      <c r="P131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0">
        <f t="shared" ref="S131:S194" si="16">(((J131/60)/60)/24)+DATE(1970,1,1)+(-7/24)</f>
        <v>41882.645636574074</v>
      </c>
      <c r="T131" s="11">
        <f t="shared" ref="T131:T194" si="17">(((I131/60)/60)/24)+DATE(1970,1,1)+(-7/24)</f>
        <v>41942.645636574074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41778.623749999999</v>
      </c>
      <c r="T132" s="11">
        <f t="shared" si="17"/>
        <v>41806.552777777782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42541.545844907414</v>
      </c>
      <c r="T133" s="11">
        <f t="shared" si="17"/>
        <v>42556.708333333336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41905.520914351851</v>
      </c>
      <c r="T134" s="11">
        <f t="shared" si="17"/>
        <v>41950.562581018523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42491.516018518516</v>
      </c>
      <c r="T135" s="11">
        <f t="shared" si="17"/>
        <v>42521.438194444447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42221.618263888893</v>
      </c>
      <c r="T136" s="11">
        <f t="shared" si="17"/>
        <v>42251.416666666664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41788.090243055558</v>
      </c>
      <c r="T137" s="11">
        <f t="shared" si="17"/>
        <v>41821.5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42096.118449074078</v>
      </c>
      <c r="T138" s="11">
        <f t="shared" si="17"/>
        <v>42140.136111111111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42239.282326388893</v>
      </c>
      <c r="T139" s="11">
        <f t="shared" si="17"/>
        <v>42289.282326388893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42185.965752314813</v>
      </c>
      <c r="T140" s="11">
        <f t="shared" si="17"/>
        <v>42216.915972222225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42187.629305555558</v>
      </c>
      <c r="T141" s="11">
        <f t="shared" si="17"/>
        <v>42197.629305555558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42052.906620370377</v>
      </c>
      <c r="T142" s="11">
        <f t="shared" si="17"/>
        <v>42082.864953703705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42109.861377314817</v>
      </c>
      <c r="T143" s="11">
        <f t="shared" si="17"/>
        <v>42154.861377314817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41938.601597222223</v>
      </c>
      <c r="T144" s="11">
        <f t="shared" si="17"/>
        <v>41959.643263888887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42558.77247685186</v>
      </c>
      <c r="T145" s="11">
        <f t="shared" si="17"/>
        <v>42615.954861111117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42047.470740740748</v>
      </c>
      <c r="T146" s="11">
        <f t="shared" si="17"/>
        <v>42107.429074074076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42200.250601851854</v>
      </c>
      <c r="T147" s="11">
        <f t="shared" si="17"/>
        <v>42227.250601851854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42692.72451388889</v>
      </c>
      <c r="T148" s="11">
        <f t="shared" si="17"/>
        <v>42752.72451388889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41969.476157407415</v>
      </c>
      <c r="T149" s="11">
        <f t="shared" si="17"/>
        <v>42012.470833333333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42396.99</v>
      </c>
      <c r="T150" s="11">
        <f t="shared" si="17"/>
        <v>42426.99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41967.880439814813</v>
      </c>
      <c r="T151" s="11">
        <f t="shared" si="17"/>
        <v>41998.041666666664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42089.870162037041</v>
      </c>
      <c r="T152" s="11">
        <f t="shared" si="17"/>
        <v>42149.870162037041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42113.259155092594</v>
      </c>
      <c r="T153" s="11">
        <f t="shared" si="17"/>
        <v>42173.259155092594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41874.785879629635</v>
      </c>
      <c r="T154" s="11">
        <f t="shared" si="17"/>
        <v>41904.785879629635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41933.294490740744</v>
      </c>
      <c r="T155" s="11">
        <f t="shared" si="17"/>
        <v>41975.336157407415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42115.255729166667</v>
      </c>
      <c r="T156" s="11">
        <f t="shared" si="17"/>
        <v>42158.255729166667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42168.267766203709</v>
      </c>
      <c r="T157" s="11">
        <f t="shared" si="17"/>
        <v>42208.267766203709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41793.833287037043</v>
      </c>
      <c r="T158" s="11">
        <f t="shared" si="17"/>
        <v>41853.833287037043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42396.620046296295</v>
      </c>
      <c r="T159" s="11">
        <f t="shared" si="17"/>
        <v>42426.620046296295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41903.785046296296</v>
      </c>
      <c r="T160" s="11">
        <f t="shared" si="17"/>
        <v>41933.785046296296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42514.142881944448</v>
      </c>
      <c r="T161" s="11">
        <f t="shared" si="17"/>
        <v>42554.142881944448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42171.621423611119</v>
      </c>
      <c r="T162" s="11">
        <f t="shared" si="17"/>
        <v>42231.621423611119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41792.395775462966</v>
      </c>
      <c r="T163" s="11">
        <f t="shared" si="17"/>
        <v>41822.395775462966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41834.835138888891</v>
      </c>
      <c r="T164" s="11">
        <f t="shared" si="17"/>
        <v>41867.695833333339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42243.669606481482</v>
      </c>
      <c r="T165" s="11">
        <f t="shared" si="17"/>
        <v>42277.708333333336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41841.471076388894</v>
      </c>
      <c r="T166" s="11">
        <f t="shared" si="17"/>
        <v>41901.471076388894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42351.367175925923</v>
      </c>
      <c r="T167" s="11">
        <f t="shared" si="17"/>
        <v>42381.367175925923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42720.784282407411</v>
      </c>
      <c r="T168" s="11">
        <f t="shared" si="17"/>
        <v>42750.784282407411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42160.635821759257</v>
      </c>
      <c r="T169" s="11">
        <f t="shared" si="17"/>
        <v>42220.635821759257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42052.543634259266</v>
      </c>
      <c r="T170" s="11">
        <f t="shared" si="17"/>
        <v>42082.501967592594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41900.213645833333</v>
      </c>
      <c r="T171" s="11">
        <f t="shared" si="17"/>
        <v>41930.213645833333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42216.686145833337</v>
      </c>
      <c r="T172" s="11">
        <f t="shared" si="17"/>
        <v>42245.936111111114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42533.889050925929</v>
      </c>
      <c r="T173" s="11">
        <f t="shared" si="17"/>
        <v>42593.889050925929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42047.103275462963</v>
      </c>
      <c r="T174" s="11">
        <f t="shared" si="17"/>
        <v>42082.061608796292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42033.281342592592</v>
      </c>
      <c r="T175" s="11">
        <f t="shared" si="17"/>
        <v>42063.281342592592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42072.467314814821</v>
      </c>
      <c r="T176" s="11">
        <f t="shared" si="17"/>
        <v>42132.467314814821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41855.486238425925</v>
      </c>
      <c r="T177" s="11">
        <f t="shared" si="17"/>
        <v>41880.486238425925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42191.532395833339</v>
      </c>
      <c r="T178" s="11">
        <f t="shared" si="17"/>
        <v>42221.532395833339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42069.756087962967</v>
      </c>
      <c r="T179" s="11">
        <f t="shared" si="17"/>
        <v>42086.714421296296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42304.663715277777</v>
      </c>
      <c r="T180" s="11">
        <f t="shared" si="17"/>
        <v>42334.705381944448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42402.788831018523</v>
      </c>
      <c r="T181" s="11">
        <f t="shared" si="17"/>
        <v>42432.788831018523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42067.699571759258</v>
      </c>
      <c r="T182" s="11">
        <f t="shared" si="17"/>
        <v>42107.500000000007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42147.450173611112</v>
      </c>
      <c r="T183" s="11">
        <f t="shared" si="17"/>
        <v>42177.450173611112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42711.720277777778</v>
      </c>
      <c r="T184" s="11">
        <f t="shared" si="17"/>
        <v>42741.720277777778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41939.518634259264</v>
      </c>
      <c r="T185" s="11">
        <f t="shared" si="17"/>
        <v>41969.560300925928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41825.499560185192</v>
      </c>
      <c r="T186" s="11">
        <f t="shared" si="17"/>
        <v>41882.874305555561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42570.619664351856</v>
      </c>
      <c r="T187" s="11">
        <f t="shared" si="17"/>
        <v>42600.619664351856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42767.521226851859</v>
      </c>
      <c r="T188" s="11">
        <f t="shared" si="17"/>
        <v>42797.541666666664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42181.942789351851</v>
      </c>
      <c r="T189" s="11">
        <f t="shared" si="17"/>
        <v>42205.999305555561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41856.891377314816</v>
      </c>
      <c r="T190" s="11">
        <f t="shared" si="17"/>
        <v>41886.891377314816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42556.399039351854</v>
      </c>
      <c r="T191" s="11">
        <f t="shared" si="17"/>
        <v>42616.399039351854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42527.359328703707</v>
      </c>
      <c r="T192" s="11">
        <f t="shared" si="17"/>
        <v>42537.359328703707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42239.149745370371</v>
      </c>
      <c r="T193" s="11">
        <f t="shared" si="17"/>
        <v>42279.149745370371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ref="O194:O257" si="18">(E194/D194)*100</f>
        <v>1.6999999999999999E-3</v>
      </c>
      <c r="P194">
        <f t="shared" ref="P194:P257" si="19">E194/L194</f>
        <v>5.666666666666667</v>
      </c>
      <c r="Q194" t="str">
        <f t="shared" ref="Q194:Q257" si="20">LEFT(N194, SEARCH("/",N194,1)-1)</f>
        <v>film &amp; video</v>
      </c>
      <c r="R194" t="str">
        <f t="shared" ref="R194:R257" si="21">RIGHT(N194, LEN(N194) - SEARCH("/", N194))</f>
        <v>drama</v>
      </c>
      <c r="S194" s="10">
        <f t="shared" si="16"/>
        <v>41899.500370370377</v>
      </c>
      <c r="T194" s="11">
        <f t="shared" si="17"/>
        <v>41929.500370370377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si="18"/>
        <v>0</v>
      </c>
      <c r="P195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0">
        <f t="shared" ref="S195:S258" si="22">(((J195/60)/60)/24)+DATE(1970,1,1)+(-7/24)</f>
        <v>41911.643125000002</v>
      </c>
      <c r="T195" s="11">
        <f t="shared" ref="T195:T258" si="23">(((I195/60)/60)/24)+DATE(1970,1,1)+(-7/24)</f>
        <v>41971.684791666667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42375.70521990741</v>
      </c>
      <c r="T196" s="11">
        <f t="shared" si="23"/>
        <v>42435.70521990741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42135.378842592596</v>
      </c>
      <c r="T197" s="11">
        <f t="shared" si="23"/>
        <v>42195.378842592596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42259.251134259262</v>
      </c>
      <c r="T198" s="11">
        <f t="shared" si="23"/>
        <v>42287.583333333336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42741.556712962971</v>
      </c>
      <c r="T199" s="11">
        <f t="shared" si="23"/>
        <v>42783.583333333336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41887.091689814821</v>
      </c>
      <c r="T200" s="11">
        <f t="shared" si="23"/>
        <v>41917.091689814821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42583.832199074073</v>
      </c>
      <c r="T201" s="11">
        <f t="shared" si="23"/>
        <v>42613.832199074073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41866.791701388895</v>
      </c>
      <c r="T202" s="11">
        <f t="shared" si="23"/>
        <v>41896.791701388895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42023.526956018519</v>
      </c>
      <c r="T203" s="11">
        <f t="shared" si="23"/>
        <v>42043.526956018519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42255.636157407411</v>
      </c>
      <c r="T204" s="11">
        <f t="shared" si="23"/>
        <v>42285.582638888889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41973.556296296294</v>
      </c>
      <c r="T205" s="11">
        <f t="shared" si="23"/>
        <v>42033.556296296294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42556.291701388887</v>
      </c>
      <c r="T206" s="11">
        <f t="shared" si="23"/>
        <v>42586.291701388887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42248.340532407405</v>
      </c>
      <c r="T207" s="11">
        <f t="shared" si="23"/>
        <v>42283.340532407405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42566.712766203702</v>
      </c>
      <c r="T208" s="11">
        <f t="shared" si="23"/>
        <v>42587.712766203702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41977.905532407407</v>
      </c>
      <c r="T209" s="11">
        <f t="shared" si="23"/>
        <v>42007.905532407407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41959.078321759262</v>
      </c>
      <c r="T210" s="11">
        <f t="shared" si="23"/>
        <v>41989.078321759262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42165.631192129636</v>
      </c>
      <c r="T211" s="11">
        <f t="shared" si="23"/>
        <v>42195.631192129636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42248.773055555554</v>
      </c>
      <c r="T212" s="11">
        <f t="shared" si="23"/>
        <v>42277.916666666664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42235.868252314824</v>
      </c>
      <c r="T213" s="11">
        <f t="shared" si="23"/>
        <v>42265.868252314824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42416.58935185185</v>
      </c>
      <c r="T214" s="11">
        <f t="shared" si="23"/>
        <v>42476.547685185193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42202.302627314821</v>
      </c>
      <c r="T215" s="11">
        <f t="shared" si="23"/>
        <v>42232.296307870369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42009.348946759266</v>
      </c>
      <c r="T216" s="11">
        <f t="shared" si="23"/>
        <v>42069.348946759266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42374.938449074078</v>
      </c>
      <c r="T217" s="11">
        <f t="shared" si="23"/>
        <v>42417.707638888889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42066.667094907411</v>
      </c>
      <c r="T218" s="11">
        <f t="shared" si="23"/>
        <v>42116.625428240739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41970.348946759266</v>
      </c>
      <c r="T219" s="11">
        <f t="shared" si="23"/>
        <v>42001.348946759266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42079.336678240747</v>
      </c>
      <c r="T220" s="11">
        <f t="shared" si="23"/>
        <v>42139.336678240747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42429.03501157408</v>
      </c>
      <c r="T221" s="11">
        <f t="shared" si="23"/>
        <v>42460.999305555561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42195.352199074077</v>
      </c>
      <c r="T222" s="11">
        <f t="shared" si="23"/>
        <v>42236.54583333333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42031.545879629637</v>
      </c>
      <c r="T223" s="11">
        <f t="shared" si="23"/>
        <v>42091.504212962966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42031.478217592594</v>
      </c>
      <c r="T224" s="11">
        <f t="shared" si="23"/>
        <v>42089.818749999999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42481.756365740745</v>
      </c>
      <c r="T225" s="11">
        <f t="shared" si="23"/>
        <v>42511.753472222226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42134.943587962967</v>
      </c>
      <c r="T226" s="11">
        <f t="shared" si="23"/>
        <v>42194.943587962967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42438.669606481482</v>
      </c>
      <c r="T227" s="11">
        <f t="shared" si="23"/>
        <v>42468.627939814818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42106.374351851853</v>
      </c>
      <c r="T228" s="11">
        <f t="shared" si="23"/>
        <v>42155.103472222225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42164.602326388893</v>
      </c>
      <c r="T229" s="11">
        <f t="shared" si="23"/>
        <v>42194.602326388893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42096.394733796296</v>
      </c>
      <c r="T230" s="11">
        <f t="shared" si="23"/>
        <v>42156.394733796296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42383.642326388894</v>
      </c>
      <c r="T231" s="11">
        <f t="shared" si="23"/>
        <v>42413.642326388894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42129.485543981478</v>
      </c>
      <c r="T232" s="11">
        <f t="shared" si="23"/>
        <v>42159.485543981478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42341.667256944449</v>
      </c>
      <c r="T233" s="11">
        <f t="shared" si="23"/>
        <v>42371.667256944449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42032.534097222226</v>
      </c>
      <c r="T234" s="11">
        <f t="shared" si="23"/>
        <v>42062.534097222226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42612.620046296295</v>
      </c>
      <c r="T235" s="11">
        <f t="shared" si="23"/>
        <v>42642.620046296295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42135.743738425932</v>
      </c>
      <c r="T236" s="11">
        <f t="shared" si="23"/>
        <v>42175.743738425932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42164.61686342593</v>
      </c>
      <c r="T237" s="11">
        <f t="shared" si="23"/>
        <v>42194.61686342593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42320.792812499996</v>
      </c>
      <c r="T238" s="11">
        <f t="shared" si="23"/>
        <v>42373.708333333336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42377.285520833335</v>
      </c>
      <c r="T239" s="11">
        <f t="shared" si="23"/>
        <v>42437.285520833335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42713.67083333333</v>
      </c>
      <c r="T240" s="11">
        <f t="shared" si="23"/>
        <v>42734.083333333336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42296.81863425926</v>
      </c>
      <c r="T241" s="11">
        <f t="shared" si="23"/>
        <v>42316.208333333336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41354.416793981487</v>
      </c>
      <c r="T242" s="11">
        <f t="shared" si="23"/>
        <v>41399.416793981487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41949.4062962963</v>
      </c>
      <c r="T243" s="11">
        <f t="shared" si="23"/>
        <v>41994.4062962963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40862.201273148152</v>
      </c>
      <c r="T244" s="11">
        <f t="shared" si="23"/>
        <v>40897.201273148152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41661.755833333336</v>
      </c>
      <c r="T245" s="11">
        <f t="shared" si="23"/>
        <v>41691.755833333336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40213.03193287037</v>
      </c>
      <c r="T246" s="11">
        <f t="shared" si="23"/>
        <v>40253.004166666666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41106.761400462965</v>
      </c>
      <c r="T247" s="11">
        <f t="shared" si="23"/>
        <v>41136.761400462965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40480.071817129632</v>
      </c>
      <c r="T248" s="11">
        <f t="shared" si="23"/>
        <v>40530.113483796296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40430.312662037039</v>
      </c>
      <c r="T249" s="11">
        <f t="shared" si="23"/>
        <v>40466.86041666667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40870.48274305556</v>
      </c>
      <c r="T250" s="11">
        <f t="shared" si="23"/>
        <v>40915.48274305556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40332.63217592593</v>
      </c>
      <c r="T251" s="11">
        <f t="shared" si="23"/>
        <v>40412.444444444445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41401.274201388893</v>
      </c>
      <c r="T252" s="11">
        <f t="shared" si="23"/>
        <v>41431.274201388893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41013.49590277778</v>
      </c>
      <c r="T253" s="11">
        <f t="shared" si="23"/>
        <v>41045.5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40266.371041666673</v>
      </c>
      <c r="T254" s="11">
        <f t="shared" si="23"/>
        <v>40329.874305555561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40924.359201388892</v>
      </c>
      <c r="T255" s="11">
        <f t="shared" si="23"/>
        <v>40954.359201388892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42263.660995370366</v>
      </c>
      <c r="T256" s="11">
        <f t="shared" si="23"/>
        <v>42293.791666666664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40588.234745370377</v>
      </c>
      <c r="T257" s="11">
        <f t="shared" si="23"/>
        <v>40618.193078703705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ref="O258:O321" si="24">(E258/D258)*100</f>
        <v>139.1</v>
      </c>
      <c r="P258">
        <f t="shared" ref="P258:P321" si="25">E258/L258</f>
        <v>65.756363636363631</v>
      </c>
      <c r="Q258" t="str">
        <f t="shared" ref="Q258:Q321" si="26">LEFT(N258, SEARCH("/",N258,1)-1)</f>
        <v>film &amp; video</v>
      </c>
      <c r="R258" t="str">
        <f t="shared" ref="R258:R321" si="27">RIGHT(N258, LEN(N258) - SEARCH("/", N258))</f>
        <v>documentary</v>
      </c>
      <c r="S258" s="10">
        <f t="shared" si="22"/>
        <v>41319.477627314816</v>
      </c>
      <c r="T258" s="11">
        <f t="shared" si="23"/>
        <v>41349.477627314816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si="24"/>
        <v>106.72648571428572</v>
      </c>
      <c r="P259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0">
        <f t="shared" ref="S259:S322" si="28">(((J259/60)/60)/24)+DATE(1970,1,1)+(-7/24)</f>
        <v>42479.335208333338</v>
      </c>
      <c r="T259" s="11">
        <f t="shared" ref="T259:T322" si="29">(((I259/60)/60)/24)+DATE(1970,1,1)+(-7/24)</f>
        <v>42509.335208333338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40681.760023148148</v>
      </c>
      <c r="T260" s="11">
        <f t="shared" si="29"/>
        <v>40711.760023148148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42072.446400462963</v>
      </c>
      <c r="T261" s="11">
        <f t="shared" si="29"/>
        <v>42102.446400462963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40330.463877314818</v>
      </c>
      <c r="T262" s="11">
        <f t="shared" si="29"/>
        <v>40376.124305555561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41017.5937962963</v>
      </c>
      <c r="T263" s="11">
        <f t="shared" si="29"/>
        <v>41067.329861111117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40554.956342592595</v>
      </c>
      <c r="T264" s="11">
        <f t="shared" si="29"/>
        <v>40599.956342592595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41149.663124999999</v>
      </c>
      <c r="T265" s="11">
        <f t="shared" si="29"/>
        <v>41179.663124999999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41010.328645833339</v>
      </c>
      <c r="T266" s="11">
        <f t="shared" si="29"/>
        <v>41040.328645833339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40266.954050925924</v>
      </c>
      <c r="T267" s="11">
        <f t="shared" si="29"/>
        <v>40308.552777777782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40204.883182870377</v>
      </c>
      <c r="T268" s="11">
        <f t="shared" si="29"/>
        <v>40290.868750000001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41785.160868055558</v>
      </c>
      <c r="T269" s="11">
        <f t="shared" si="29"/>
        <v>41815.160868055558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40808.860856481486</v>
      </c>
      <c r="T270" s="11">
        <f t="shared" si="29"/>
        <v>40853.90252314815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42757.905347222222</v>
      </c>
      <c r="T271" s="11">
        <f t="shared" si="29"/>
        <v>42787.905347222222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40637.574884259258</v>
      </c>
      <c r="T272" s="11">
        <f t="shared" si="29"/>
        <v>40687.875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41611.808576388896</v>
      </c>
      <c r="T273" s="11">
        <f t="shared" si="29"/>
        <v>41641.041666666672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40235.60869212963</v>
      </c>
      <c r="T274" s="11">
        <f t="shared" si="29"/>
        <v>40296.492361111115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40697.206782407411</v>
      </c>
      <c r="T275" s="11">
        <f t="shared" si="29"/>
        <v>40727.206782407411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40969.620706018519</v>
      </c>
      <c r="T276" s="11">
        <f t="shared" si="29"/>
        <v>41003.999305555561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41192.740347222229</v>
      </c>
      <c r="T277" s="11">
        <f t="shared" si="29"/>
        <v>41222.782013888893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40966.790208333332</v>
      </c>
      <c r="T278" s="11">
        <f t="shared" si="29"/>
        <v>41026.748541666668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42117.599756944452</v>
      </c>
      <c r="T279" s="11">
        <f t="shared" si="29"/>
        <v>42147.599756944452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41163.749293981484</v>
      </c>
      <c r="T280" s="11">
        <f t="shared" si="29"/>
        <v>41193.749293981484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42758.952500000007</v>
      </c>
      <c r="T281" s="11">
        <f t="shared" si="29"/>
        <v>42792.792361111111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41744.299016203702</v>
      </c>
      <c r="T282" s="11">
        <f t="shared" si="29"/>
        <v>41789.299016203702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39949.871678240743</v>
      </c>
      <c r="T283" s="11">
        <f t="shared" si="29"/>
        <v>40035.518055555556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40194.628379629634</v>
      </c>
      <c r="T284" s="11">
        <f t="shared" si="29"/>
        <v>40231.625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40675.418333333335</v>
      </c>
      <c r="T285" s="11">
        <f t="shared" si="29"/>
        <v>40694.915972222225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40904.446527777778</v>
      </c>
      <c r="T286" s="11">
        <f t="shared" si="29"/>
        <v>40929.446527777778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41506.464444444449</v>
      </c>
      <c r="T287" s="11">
        <f t="shared" si="29"/>
        <v>41536.464444444449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41313.524583333332</v>
      </c>
      <c r="T288" s="11">
        <f t="shared" si="29"/>
        <v>41358.482916666668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41183.986319444448</v>
      </c>
      <c r="T289" s="11">
        <f t="shared" si="29"/>
        <v>41214.875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41050.877233796295</v>
      </c>
      <c r="T290" s="11">
        <f t="shared" si="29"/>
        <v>41085.877233796295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41550.16474537037</v>
      </c>
      <c r="T291" s="11">
        <f t="shared" si="29"/>
        <v>41580.16474537037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40526.077511574076</v>
      </c>
      <c r="T292" s="11">
        <f t="shared" si="29"/>
        <v>40576.040972222225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41376.477384259262</v>
      </c>
      <c r="T293" s="11">
        <f t="shared" si="29"/>
        <v>41394.709027777782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40812.511562500003</v>
      </c>
      <c r="T294" s="11">
        <f t="shared" si="29"/>
        <v>40844.874305555561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41719.376319444447</v>
      </c>
      <c r="T295" s="11">
        <f t="shared" si="29"/>
        <v>41749.376319444447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40342.792754629634</v>
      </c>
      <c r="T296" s="11">
        <f t="shared" si="29"/>
        <v>40378.375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41518.713067129633</v>
      </c>
      <c r="T297" s="11">
        <f t="shared" si="29"/>
        <v>41578.708333333336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41134.183831018519</v>
      </c>
      <c r="T298" s="11">
        <f t="shared" si="29"/>
        <v>41159.183831018519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42089.436354166675</v>
      </c>
      <c r="T299" s="11">
        <f t="shared" si="29"/>
        <v>42124.874305555561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41709.171851851854</v>
      </c>
      <c r="T300" s="11">
        <f t="shared" si="29"/>
        <v>41768.583333333336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40468.933564814819</v>
      </c>
      <c r="T301" s="11">
        <f t="shared" si="29"/>
        <v>40498.975231481483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40626.668263888889</v>
      </c>
      <c r="T302" s="11">
        <f t="shared" si="29"/>
        <v>40657.668263888889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41312.446006944447</v>
      </c>
      <c r="T303" s="11">
        <f t="shared" si="29"/>
        <v>41352.404340277782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40933.565254629633</v>
      </c>
      <c r="T304" s="11">
        <f t="shared" si="29"/>
        <v>40963.565254629633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41031.779467592598</v>
      </c>
      <c r="T305" s="11">
        <f t="shared" si="29"/>
        <v>41061.779467592598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41113.803206018521</v>
      </c>
      <c r="T306" s="11">
        <f t="shared" si="29"/>
        <v>41152.791666666672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40948.338530092595</v>
      </c>
      <c r="T307" s="11">
        <f t="shared" si="29"/>
        <v>40978.338530092595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41333.545520833337</v>
      </c>
      <c r="T308" s="11">
        <f t="shared" si="29"/>
        <v>41353.503854166673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41282.652789351851</v>
      </c>
      <c r="T309" s="11">
        <f t="shared" si="29"/>
        <v>41312.652789351851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40567.40289351852</v>
      </c>
      <c r="T310" s="11">
        <f t="shared" si="29"/>
        <v>40612.40289351852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41134.45988425926</v>
      </c>
      <c r="T311" s="11">
        <f t="shared" si="29"/>
        <v>41155.45988425926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40820.891469907408</v>
      </c>
      <c r="T312" s="11">
        <f t="shared" si="29"/>
        <v>40835.791666666672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40867.928148148152</v>
      </c>
      <c r="T313" s="11">
        <f t="shared" si="29"/>
        <v>40909.040972222225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41348.586018518523</v>
      </c>
      <c r="T314" s="11">
        <f t="shared" si="29"/>
        <v>41378.586018518523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40356.936273148152</v>
      </c>
      <c r="T315" s="11">
        <f t="shared" si="29"/>
        <v>40401.374305555561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41304.541527777779</v>
      </c>
      <c r="T316" s="11">
        <f t="shared" si="29"/>
        <v>41334.541527777779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41113.480717592596</v>
      </c>
      <c r="T317" s="11">
        <f t="shared" si="29"/>
        <v>41143.480717592596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41950.631909722222</v>
      </c>
      <c r="T318" s="11">
        <f t="shared" si="29"/>
        <v>41983.915972222225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41589.38521990741</v>
      </c>
      <c r="T319" s="11">
        <f t="shared" si="29"/>
        <v>41619.38521990741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41329.747118055559</v>
      </c>
      <c r="T320" s="11">
        <f t="shared" si="29"/>
        <v>41359.705451388894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40123.546631944446</v>
      </c>
      <c r="T321" s="11">
        <f t="shared" si="29"/>
        <v>40211.040972222225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ref="O322:O385" si="30">(E322/D322)*100</f>
        <v>106.58000000000001</v>
      </c>
      <c r="P322">
        <f t="shared" ref="P322:P385" si="31">E322/L322</f>
        <v>134.91139240506328</v>
      </c>
      <c r="Q322" t="str">
        <f t="shared" ref="Q322:Q385" si="32">LEFT(N322, SEARCH("/",N322,1)-1)</f>
        <v>film &amp; video</v>
      </c>
      <c r="R322" t="str">
        <f t="shared" ref="R322:R385" si="33">RIGHT(N322, LEN(N322) - SEARCH("/", N322))</f>
        <v>documentary</v>
      </c>
      <c r="S322" s="10">
        <f t="shared" si="28"/>
        <v>42331.259641203702</v>
      </c>
      <c r="T322" s="11">
        <f t="shared" si="29"/>
        <v>42360.666666666664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si="30"/>
        <v>102.66285714285715</v>
      </c>
      <c r="P323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0">
        <f t="shared" ref="S323:S386" si="34">(((J323/60)/60)/24)+DATE(1970,1,1)+(-7/24)</f>
        <v>42647.15493055556</v>
      </c>
      <c r="T323" s="11">
        <f t="shared" ref="T323:T386" si="35">(((I323/60)/60)/24)+DATE(1970,1,1)+(-7/24)</f>
        <v>42682.196597222232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42473.278333333335</v>
      </c>
      <c r="T324" s="11">
        <f t="shared" si="35"/>
        <v>42503.278333333335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42697.029699074075</v>
      </c>
      <c r="T325" s="11">
        <f t="shared" si="35"/>
        <v>42725.040972222225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42184.334583333337</v>
      </c>
      <c r="T326" s="11">
        <f t="shared" si="35"/>
        <v>42217.334583333337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42688.896215277775</v>
      </c>
      <c r="T327" s="11">
        <f t="shared" si="35"/>
        <v>42723.896215277775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42775.023217592599</v>
      </c>
      <c r="T328" s="11">
        <f t="shared" si="35"/>
        <v>42808.664583333339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42057.94362268519</v>
      </c>
      <c r="T329" s="11">
        <f t="shared" si="35"/>
        <v>42085.041666666664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42278.654953703706</v>
      </c>
      <c r="T330" s="11">
        <f t="shared" si="35"/>
        <v>42308.875000000007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42291.175081018526</v>
      </c>
      <c r="T331" s="11">
        <f t="shared" si="35"/>
        <v>42314.875000000007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41379.224108796298</v>
      </c>
      <c r="T332" s="11">
        <f t="shared" si="35"/>
        <v>41410.874305555561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42507.28974537037</v>
      </c>
      <c r="T333" s="11">
        <f t="shared" si="35"/>
        <v>42538.28974537037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42263.388622685183</v>
      </c>
      <c r="T334" s="11">
        <f t="shared" si="35"/>
        <v>42305.041666666664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42437.34480324074</v>
      </c>
      <c r="T335" s="11">
        <f t="shared" si="35"/>
        <v>42467.303136574075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42101.390706018523</v>
      </c>
      <c r="T336" s="11">
        <f t="shared" si="35"/>
        <v>42139.500000000007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42101.445775462962</v>
      </c>
      <c r="T337" s="11">
        <f t="shared" si="35"/>
        <v>42132.625000000007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42291.304606481484</v>
      </c>
      <c r="T338" s="11">
        <f t="shared" si="35"/>
        <v>42321.346273148149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42046.836898148154</v>
      </c>
      <c r="T339" s="11">
        <f t="shared" si="35"/>
        <v>42076.795231481483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42559.464004629634</v>
      </c>
      <c r="T340" s="11">
        <f t="shared" si="35"/>
        <v>42615.750000000007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42093.46837962963</v>
      </c>
      <c r="T341" s="11">
        <f t="shared" si="35"/>
        <v>42123.46837962963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42772.37739583334</v>
      </c>
      <c r="T342" s="11">
        <f t="shared" si="35"/>
        <v>42802.583333333336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41894.587939814817</v>
      </c>
      <c r="T343" s="11">
        <f t="shared" si="35"/>
        <v>41912.874305555561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42459.489178240743</v>
      </c>
      <c r="T344" s="11">
        <f t="shared" si="35"/>
        <v>42489.489178240743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41926.446122685185</v>
      </c>
      <c r="T345" s="11">
        <f t="shared" si="35"/>
        <v>41956.833333333336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42111.679328703707</v>
      </c>
      <c r="T346" s="11">
        <f t="shared" si="35"/>
        <v>42155.805555555555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42114.652662037035</v>
      </c>
      <c r="T347" s="11">
        <f t="shared" si="35"/>
        <v>42144.652662037035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42261.208576388897</v>
      </c>
      <c r="T348" s="11">
        <f t="shared" si="35"/>
        <v>42291.208576388897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42292.20380787037</v>
      </c>
      <c r="T349" s="11">
        <f t="shared" si="35"/>
        <v>42322.245474537041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42207.295324074075</v>
      </c>
      <c r="T350" s="11">
        <f t="shared" si="35"/>
        <v>42237.295324074075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42760.207268518519</v>
      </c>
      <c r="T351" s="11">
        <f t="shared" si="35"/>
        <v>42790.207268518519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42585.774409722224</v>
      </c>
      <c r="T352" s="11">
        <f t="shared" si="35"/>
        <v>42623.874305555561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42427.673078703701</v>
      </c>
      <c r="T353" s="11">
        <f t="shared" si="35"/>
        <v>42467.631412037044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41889.875787037039</v>
      </c>
      <c r="T354" s="11">
        <f t="shared" si="35"/>
        <v>41919.875787037039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42297.500219907415</v>
      </c>
      <c r="T355" s="11">
        <f t="shared" si="35"/>
        <v>42327.541886574072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42438.536122685189</v>
      </c>
      <c r="T356" s="11">
        <f t="shared" si="35"/>
        <v>42468.494456018518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41943.002245370371</v>
      </c>
      <c r="T357" s="11">
        <f t="shared" si="35"/>
        <v>41974.043912037036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42415.511493055557</v>
      </c>
      <c r="T358" s="11">
        <f t="shared" si="35"/>
        <v>42445.469826388893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42077.930520833332</v>
      </c>
      <c r="T359" s="11">
        <f t="shared" si="35"/>
        <v>42117.930520833332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42507.568530092591</v>
      </c>
      <c r="T360" s="11">
        <f t="shared" si="35"/>
        <v>42536.333333333336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41934.778819444444</v>
      </c>
      <c r="T361" s="11">
        <f t="shared" si="35"/>
        <v>41956.925000000003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42163.606250000004</v>
      </c>
      <c r="T362" s="11">
        <f t="shared" si="35"/>
        <v>42207.84097222222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41935.709560185183</v>
      </c>
      <c r="T363" s="11">
        <f t="shared" si="35"/>
        <v>41965.751226851855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41836.91887731482</v>
      </c>
      <c r="T364" s="11">
        <f t="shared" si="35"/>
        <v>41858.708333333336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40255.452962962961</v>
      </c>
      <c r="T365" s="11">
        <f t="shared" si="35"/>
        <v>40300.515277777777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41780.567962962967</v>
      </c>
      <c r="T366" s="11">
        <f t="shared" si="35"/>
        <v>41810.874305555561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41668.314803240741</v>
      </c>
      <c r="T367" s="11">
        <f t="shared" si="35"/>
        <v>41698.314803240741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41019.50136574074</v>
      </c>
      <c r="T368" s="11">
        <f t="shared" si="35"/>
        <v>41049.50136574074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41355.285625000004</v>
      </c>
      <c r="T369" s="11">
        <f t="shared" si="35"/>
        <v>41394.915972222225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42043.31391203704</v>
      </c>
      <c r="T370" s="11">
        <f t="shared" si="35"/>
        <v>42078.272245370368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40893.260057870371</v>
      </c>
      <c r="T371" s="11">
        <f t="shared" si="35"/>
        <v>40923.260057870371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42711.503472222226</v>
      </c>
      <c r="T372" s="11">
        <f t="shared" si="35"/>
        <v>42741.503472222226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41261.476145833338</v>
      </c>
      <c r="T373" s="11">
        <f t="shared" si="35"/>
        <v>41306.476145833338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42425.285231481488</v>
      </c>
      <c r="T374" s="11">
        <f t="shared" si="35"/>
        <v>42465.375000000007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41078.620347222226</v>
      </c>
      <c r="T375" s="11">
        <f t="shared" si="35"/>
        <v>41108.620347222226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40757.597581018519</v>
      </c>
      <c r="T376" s="11">
        <f t="shared" si="35"/>
        <v>40802.597581018519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41657.693414351852</v>
      </c>
      <c r="T377" s="11">
        <f t="shared" si="35"/>
        <v>41699.429166666669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42576.161064814813</v>
      </c>
      <c r="T378" s="11">
        <f t="shared" si="35"/>
        <v>42607.161064814813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42291.959120370368</v>
      </c>
      <c r="T379" s="11">
        <f t="shared" si="35"/>
        <v>42322.000694444447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42370.280185185191</v>
      </c>
      <c r="T380" s="11">
        <f t="shared" si="35"/>
        <v>42394.702777777777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40987.396666666667</v>
      </c>
      <c r="T381" s="11">
        <f t="shared" si="35"/>
        <v>41032.396666666667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42367.428148148152</v>
      </c>
      <c r="T382" s="11">
        <f t="shared" si="35"/>
        <v>42392.428148148152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41085.406446759262</v>
      </c>
      <c r="T383" s="11">
        <f t="shared" si="35"/>
        <v>41119.916666666672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41144.41782407408</v>
      </c>
      <c r="T384" s="11">
        <f t="shared" si="35"/>
        <v>41158.41782407408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41754.825914351852</v>
      </c>
      <c r="T385" s="11">
        <f t="shared" si="35"/>
        <v>41777.825914351852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ref="O386:O449" si="36">(E386/D386)*100</f>
        <v>112.105</v>
      </c>
      <c r="P386">
        <f t="shared" ref="P386:P449" si="37">E386/L386</f>
        <v>58.540469973890339</v>
      </c>
      <c r="Q386" t="str">
        <f t="shared" ref="Q386:Q449" si="38">LEFT(N386, SEARCH("/",N386,1)-1)</f>
        <v>film &amp; video</v>
      </c>
      <c r="R386" t="str">
        <f t="shared" ref="R386:R449" si="39">RIGHT(N386, LEN(N386) - SEARCH("/", N386))</f>
        <v>documentary</v>
      </c>
      <c r="S386" s="10">
        <f t="shared" si="34"/>
        <v>41980.490127314821</v>
      </c>
      <c r="T386" s="11">
        <f t="shared" si="35"/>
        <v>42010.490127314821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si="36"/>
        <v>105.982</v>
      </c>
      <c r="P38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0">
        <f t="shared" ref="S387:S450" si="40">(((J387/60)/60)/24)+DATE(1970,1,1)+(-7/24)</f>
        <v>41934.29283564815</v>
      </c>
      <c r="T387" s="11">
        <f t="shared" ref="T387:T450" si="41">(((I387/60)/60)/24)+DATE(1970,1,1)+(-7/24)</f>
        <v>41964.334502314821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42211.659618055557</v>
      </c>
      <c r="T388" s="11">
        <f t="shared" si="41"/>
        <v>42226.659618055557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42200.384930555556</v>
      </c>
      <c r="T389" s="11">
        <f t="shared" si="41"/>
        <v>42230.958333333336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42548.784490740749</v>
      </c>
      <c r="T390" s="11">
        <f t="shared" si="41"/>
        <v>42578.784490740749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41673.771412037036</v>
      </c>
      <c r="T391" s="11">
        <f t="shared" si="41"/>
        <v>41705.665972222225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42111.745046296295</v>
      </c>
      <c r="T392" s="11">
        <f t="shared" si="41"/>
        <v>42131.745046296295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40864.750590277785</v>
      </c>
      <c r="T393" s="11">
        <f t="shared" si="41"/>
        <v>40894.749305555561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40763.42559027778</v>
      </c>
      <c r="T394" s="11">
        <f t="shared" si="41"/>
        <v>40793.833333333336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41526.417268518519</v>
      </c>
      <c r="T395" s="11">
        <f t="shared" si="41"/>
        <v>41557.417268518519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42417.526412037041</v>
      </c>
      <c r="T396" s="11">
        <f t="shared" si="41"/>
        <v>42477.484745370377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40990.617592592593</v>
      </c>
      <c r="T397" s="11">
        <f t="shared" si="41"/>
        <v>41026.605555555558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41082.273217592592</v>
      </c>
      <c r="T398" s="11">
        <f t="shared" si="41"/>
        <v>41097.273217592592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40379.484768518523</v>
      </c>
      <c r="T399" s="11">
        <f t="shared" si="41"/>
        <v>40421.863888888889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42078.501458333332</v>
      </c>
      <c r="T400" s="11">
        <f t="shared" si="41"/>
        <v>42123.501458333332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42687.584108796298</v>
      </c>
      <c r="T401" s="11">
        <f t="shared" si="41"/>
        <v>42718.208333333336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41745.344293981485</v>
      </c>
      <c r="T402" s="11">
        <f t="shared" si="41"/>
        <v>41775.854166666672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40732.550578703704</v>
      </c>
      <c r="T403" s="11">
        <f t="shared" si="41"/>
        <v>40762.550578703704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42292.247881944444</v>
      </c>
      <c r="T404" s="11">
        <f t="shared" si="41"/>
        <v>42313.289548611116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40718.018993055557</v>
      </c>
      <c r="T405" s="11">
        <f t="shared" si="41"/>
        <v>40765.005555555559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41646.336365740746</v>
      </c>
      <c r="T406" s="11">
        <f t="shared" si="41"/>
        <v>41675.669444444444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41673.793275462966</v>
      </c>
      <c r="T407" s="11">
        <f t="shared" si="41"/>
        <v>41703.793275462966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40637.870798611111</v>
      </c>
      <c r="T408" s="11">
        <f t="shared" si="41"/>
        <v>40671.957638888889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40806.579282407409</v>
      </c>
      <c r="T409" s="11">
        <f t="shared" si="41"/>
        <v>40866.62094907408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41543.444328703707</v>
      </c>
      <c r="T410" s="11">
        <f t="shared" si="41"/>
        <v>41583.485995370371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42543.571111111109</v>
      </c>
      <c r="T411" s="11">
        <f t="shared" si="41"/>
        <v>42573.571111111109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42113.689780092602</v>
      </c>
      <c r="T412" s="11">
        <f t="shared" si="41"/>
        <v>42173.689780092602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41597.884305555555</v>
      </c>
      <c r="T413" s="11">
        <f t="shared" si="41"/>
        <v>41629.916666666672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41099.45113425926</v>
      </c>
      <c r="T414" s="11">
        <f t="shared" si="41"/>
        <v>41115.45113425926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41079.585775462961</v>
      </c>
      <c r="T415" s="11">
        <f t="shared" si="41"/>
        <v>41109.585775462961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41528.771585648152</v>
      </c>
      <c r="T416" s="11">
        <f t="shared" si="41"/>
        <v>41558.771585648152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41904.560208333336</v>
      </c>
      <c r="T417" s="11">
        <f t="shared" si="41"/>
        <v>41929.208333333336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41648.104525462964</v>
      </c>
      <c r="T418" s="11">
        <f t="shared" si="41"/>
        <v>41678.104525462964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41360.678935185191</v>
      </c>
      <c r="T419" s="11">
        <f t="shared" si="41"/>
        <v>41371.897916666669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42177.990706018521</v>
      </c>
      <c r="T420" s="11">
        <f t="shared" si="41"/>
        <v>42207.990706018521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41394.550775462965</v>
      </c>
      <c r="T421" s="11">
        <f t="shared" si="41"/>
        <v>41454.550775462965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41681.944803240745</v>
      </c>
      <c r="T422" s="11">
        <f t="shared" si="41"/>
        <v>41711.903136574074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42177.19972222222</v>
      </c>
      <c r="T423" s="11">
        <f t="shared" si="41"/>
        <v>42237.19972222222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41862.968715277777</v>
      </c>
      <c r="T424" s="11">
        <f t="shared" si="41"/>
        <v>41892.968715277777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41400.634606481486</v>
      </c>
      <c r="T425" s="11">
        <f t="shared" si="41"/>
        <v>41430.634606481486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40934.084479166668</v>
      </c>
      <c r="T426" s="11">
        <f t="shared" si="41"/>
        <v>40994.042812500003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42275.569490740738</v>
      </c>
      <c r="T427" s="11">
        <f t="shared" si="41"/>
        <v>42335.611157407409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42400.420300925929</v>
      </c>
      <c r="T428" s="11">
        <f t="shared" si="41"/>
        <v>42430.420300925929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42285.617361111108</v>
      </c>
      <c r="T429" s="11">
        <f t="shared" si="41"/>
        <v>42299.499305555561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41778.475057870375</v>
      </c>
      <c r="T430" s="11">
        <f t="shared" si="41"/>
        <v>41806.625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40070.609745370377</v>
      </c>
      <c r="T431" s="11">
        <f t="shared" si="41"/>
        <v>40143.915972222225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41512.81559027778</v>
      </c>
      <c r="T432" s="11">
        <f t="shared" si="41"/>
        <v>41527.81559027778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42526.579664351848</v>
      </c>
      <c r="T433" s="11">
        <f t="shared" si="41"/>
        <v>42556.579664351848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42238.434965277782</v>
      </c>
      <c r="T434" s="11">
        <f t="shared" si="41"/>
        <v>42298.434965277782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42228.338217592602</v>
      </c>
      <c r="T435" s="11">
        <f t="shared" si="41"/>
        <v>42288.338217592602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41576.542847222227</v>
      </c>
      <c r="T436" s="11">
        <f t="shared" si="41"/>
        <v>41609.584513888891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41500.455787037041</v>
      </c>
      <c r="T437" s="11">
        <f t="shared" si="41"/>
        <v>41530.455787037041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41456.070752314816</v>
      </c>
      <c r="T438" s="11">
        <f t="shared" si="41"/>
        <v>41486.070752314816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42591.026921296296</v>
      </c>
      <c r="T439" s="11">
        <f t="shared" si="41"/>
        <v>42651.026921296296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42295.9694212963</v>
      </c>
      <c r="T440" s="11">
        <f t="shared" si="41"/>
        <v>42326.011087962965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41919.47011574074</v>
      </c>
      <c r="T441" s="11">
        <f t="shared" si="41"/>
        <v>41929.47011574074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42423.69390046296</v>
      </c>
      <c r="T442" s="11">
        <f t="shared" si="41"/>
        <v>42453.652233796303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41550.502268518518</v>
      </c>
      <c r="T443" s="11">
        <f t="shared" si="41"/>
        <v>41580.502268518518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42024.597025462965</v>
      </c>
      <c r="T444" s="11">
        <f t="shared" si="41"/>
        <v>42054.597025462965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41649.723391203705</v>
      </c>
      <c r="T445" s="11">
        <f t="shared" si="41"/>
        <v>41679.723391203705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40894.615289351852</v>
      </c>
      <c r="T446" s="11">
        <f t="shared" si="41"/>
        <v>40954.615289351852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42130.043692129628</v>
      </c>
      <c r="T447" s="11">
        <f t="shared" si="41"/>
        <v>42145.043692129628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42036.791898148149</v>
      </c>
      <c r="T448" s="11">
        <f t="shared" si="41"/>
        <v>42066.791898148149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41331.263460648152</v>
      </c>
      <c r="T449" s="11">
        <f t="shared" si="41"/>
        <v>41356.22179398148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ref="O450:O513" si="42">(E450/D450)*100</f>
        <v>3.2804000000000002</v>
      </c>
      <c r="P450">
        <f t="shared" ref="P450:P513" si="43">E450/L450</f>
        <v>20.502500000000001</v>
      </c>
      <c r="Q450" t="str">
        <f t="shared" ref="Q450:Q513" si="44">LEFT(N450, SEARCH("/",N450,1)-1)</f>
        <v>film &amp; video</v>
      </c>
      <c r="R450" t="str">
        <f t="shared" ref="R450:R513" si="45">RIGHT(N450, LEN(N450) - SEARCH("/", N450))</f>
        <v>animation</v>
      </c>
      <c r="S450" s="10">
        <f t="shared" si="40"/>
        <v>41753.466377314813</v>
      </c>
      <c r="T450" s="11">
        <f t="shared" si="41"/>
        <v>41773.466377314813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si="42"/>
        <v>2.25</v>
      </c>
      <c r="P451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0">
        <f t="shared" ref="S451:S514" si="46">(((J451/60)/60)/24)+DATE(1970,1,1)+(-7/24)</f>
        <v>41534.276446759264</v>
      </c>
      <c r="T451" s="11">
        <f t="shared" ref="T451:T514" si="47">(((I451/60)/60)/24)+DATE(1970,1,1)+(-7/24)</f>
        <v>41564.276446759264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41654.655092592591</v>
      </c>
      <c r="T452" s="11">
        <f t="shared" si="47"/>
        <v>41684.655092592591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41634.423506944448</v>
      </c>
      <c r="T453" s="11">
        <f t="shared" si="47"/>
        <v>41664.423506944448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42107.412210648145</v>
      </c>
      <c r="T454" s="11">
        <f t="shared" si="47"/>
        <v>42137.412210648145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42038.533321759263</v>
      </c>
      <c r="T455" s="11">
        <f t="shared" si="47"/>
        <v>42054.533321759263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41938.42559027778</v>
      </c>
      <c r="T456" s="11">
        <f t="shared" si="47"/>
        <v>41969.259722222225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40970.710902777777</v>
      </c>
      <c r="T457" s="11">
        <f t="shared" si="47"/>
        <v>41015.729861111111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41547.402789351851</v>
      </c>
      <c r="T458" s="11">
        <f t="shared" si="47"/>
        <v>41568.874305555561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41837.475833333338</v>
      </c>
      <c r="T459" s="11">
        <f t="shared" si="47"/>
        <v>41867.475833333338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41378.408101851855</v>
      </c>
      <c r="T460" s="11">
        <f t="shared" si="47"/>
        <v>41408.408101851855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40800.348692129635</v>
      </c>
      <c r="T461" s="11">
        <f t="shared" si="47"/>
        <v>40860.3903587963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41759.250868055555</v>
      </c>
      <c r="T462" s="11">
        <f t="shared" si="47"/>
        <v>41790.875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41407.555173611116</v>
      </c>
      <c r="T463" s="11">
        <f t="shared" si="47"/>
        <v>41427.555173611116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40704.834965277783</v>
      </c>
      <c r="T464" s="11">
        <f t="shared" si="47"/>
        <v>40764.834965277783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40750.418437500004</v>
      </c>
      <c r="T465" s="11">
        <f t="shared" si="47"/>
        <v>40810.418437500004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42488.557118055563</v>
      </c>
      <c r="T466" s="11">
        <f t="shared" si="47"/>
        <v>42508.557118055563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41800.828402777777</v>
      </c>
      <c r="T467" s="11">
        <f t="shared" si="47"/>
        <v>41816.828402777777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41129.65120370371</v>
      </c>
      <c r="T468" s="11">
        <f t="shared" si="47"/>
        <v>41159.65120370371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41135.388125000005</v>
      </c>
      <c r="T469" s="11">
        <f t="shared" si="47"/>
        <v>41180.388125000005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41040.875960648147</v>
      </c>
      <c r="T470" s="11">
        <f t="shared" si="47"/>
        <v>41100.868807870371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41827.698194444449</v>
      </c>
      <c r="T471" s="11">
        <f t="shared" si="47"/>
        <v>41887.698194444449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41604.876030092593</v>
      </c>
      <c r="T472" s="11">
        <f t="shared" si="47"/>
        <v>41654.875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41703.430312500001</v>
      </c>
      <c r="T473" s="11">
        <f t="shared" si="47"/>
        <v>41748.388645833336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41844.630995370375</v>
      </c>
      <c r="T474" s="11">
        <f t="shared" si="47"/>
        <v>41874.630995370375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41869.406469907408</v>
      </c>
      <c r="T475" s="11">
        <f t="shared" si="47"/>
        <v>41899.406469907408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42753.03737268519</v>
      </c>
      <c r="T476" s="11">
        <f t="shared" si="47"/>
        <v>42783.03737268519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42099.794479166674</v>
      </c>
      <c r="T477" s="11">
        <f t="shared" si="47"/>
        <v>42129.794479166674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41757.683344907411</v>
      </c>
      <c r="T478" s="11">
        <f t="shared" si="47"/>
        <v>41792.874305555561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40987.543217592596</v>
      </c>
      <c r="T479" s="11">
        <f t="shared" si="47"/>
        <v>41047.543217592596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42065.619317129633</v>
      </c>
      <c r="T480" s="11">
        <f t="shared" si="47"/>
        <v>42095.577650462968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41904.116145833337</v>
      </c>
      <c r="T481" s="11">
        <f t="shared" si="47"/>
        <v>41964.157812500001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41465.208506944444</v>
      </c>
      <c r="T482" s="11">
        <f t="shared" si="47"/>
        <v>41495.208506944444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41162.380659722221</v>
      </c>
      <c r="T483" s="11">
        <f t="shared" si="47"/>
        <v>41192.380659722221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42447.605208333342</v>
      </c>
      <c r="T484" s="11">
        <f t="shared" si="47"/>
        <v>42474.31527777778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41242.90592592593</v>
      </c>
      <c r="T485" s="11">
        <f t="shared" si="47"/>
        <v>41302.90592592593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42272.647824074076</v>
      </c>
      <c r="T486" s="11">
        <f t="shared" si="47"/>
        <v>42313.689490740748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41381.214108796295</v>
      </c>
      <c r="T487" s="11">
        <f t="shared" si="47"/>
        <v>41411.214108796295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41761.650914351856</v>
      </c>
      <c r="T488" s="11">
        <f t="shared" si="47"/>
        <v>41791.650914351856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42669.303171296298</v>
      </c>
      <c r="T489" s="11">
        <f t="shared" si="47"/>
        <v>42729.344837962963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42713.762731481482</v>
      </c>
      <c r="T490" s="11">
        <f t="shared" si="47"/>
        <v>42743.762731481482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40882.19</v>
      </c>
      <c r="T491" s="11">
        <f t="shared" si="47"/>
        <v>40913.189583333333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41113.676909722228</v>
      </c>
      <c r="T492" s="11">
        <f t="shared" si="47"/>
        <v>41143.676909722228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42366.690960648157</v>
      </c>
      <c r="T493" s="11">
        <f t="shared" si="47"/>
        <v>42396.690960648157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42595.743402777785</v>
      </c>
      <c r="T494" s="11">
        <f t="shared" si="47"/>
        <v>42655.743402777785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42114.434467592589</v>
      </c>
      <c r="T495" s="11">
        <f t="shared" si="47"/>
        <v>42144.434467592589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41799.538946759261</v>
      </c>
      <c r="T496" s="11">
        <f t="shared" si="47"/>
        <v>41822.833333333336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42171.535937500004</v>
      </c>
      <c r="T497" s="11">
        <f t="shared" si="47"/>
        <v>42201.535937500004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41620.639745370376</v>
      </c>
      <c r="T498" s="11">
        <f t="shared" si="47"/>
        <v>41680.639745370376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41944.746122685188</v>
      </c>
      <c r="T499" s="11">
        <f t="shared" si="47"/>
        <v>41997.916666666664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40858.47047453704</v>
      </c>
      <c r="T500" s="11">
        <f t="shared" si="47"/>
        <v>40900.47047453704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40043.603796296295</v>
      </c>
      <c r="T501" s="11">
        <f t="shared" si="47"/>
        <v>40098.582638888889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40247.594340277785</v>
      </c>
      <c r="T502" s="11">
        <f t="shared" si="47"/>
        <v>40306.636111111111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40702.942719907413</v>
      </c>
      <c r="T503" s="11">
        <f t="shared" si="47"/>
        <v>40732.942719907413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40956.261863425927</v>
      </c>
      <c r="T504" s="11">
        <f t="shared" si="47"/>
        <v>40986.220196759263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41991.234988425924</v>
      </c>
      <c r="T505" s="11">
        <f t="shared" si="47"/>
        <v>42021.234988425924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40949.691979166666</v>
      </c>
      <c r="T506" s="11">
        <f t="shared" si="47"/>
        <v>41009.650312500002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42317.806550925925</v>
      </c>
      <c r="T507" s="11">
        <f t="shared" si="47"/>
        <v>42362.806550925925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41466.260648148149</v>
      </c>
      <c r="T508" s="11">
        <f t="shared" si="47"/>
        <v>41496.260648148149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41156.667326388888</v>
      </c>
      <c r="T509" s="11">
        <f t="shared" si="47"/>
        <v>41201.667326388888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40994.732650462967</v>
      </c>
      <c r="T510" s="11">
        <f t="shared" si="47"/>
        <v>41054.301388888889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42153.339930555558</v>
      </c>
      <c r="T511" s="11">
        <f t="shared" si="47"/>
        <v>42183.339930555558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42399.884710648148</v>
      </c>
      <c r="T512" s="11">
        <f t="shared" si="47"/>
        <v>42429.884710648148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41340.011365740742</v>
      </c>
      <c r="T513" s="11">
        <f t="shared" si="47"/>
        <v>41369.969699074078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ref="O514:O577" si="48">(E514/D514)*100</f>
        <v>0.13749999999999998</v>
      </c>
      <c r="P514">
        <f t="shared" ref="P514:P577" si="49">E514/L514</f>
        <v>5.5</v>
      </c>
      <c r="Q514" t="str">
        <f t="shared" ref="Q514:Q577" si="50">LEFT(N514, SEARCH("/",N514,1)-1)</f>
        <v>film &amp; video</v>
      </c>
      <c r="R514" t="str">
        <f t="shared" ref="R514:R577" si="51">RIGHT(N514, LEN(N514) - SEARCH("/", N514))</f>
        <v>animation</v>
      </c>
      <c r="S514" s="10">
        <f t="shared" si="46"/>
        <v>42649.450543981489</v>
      </c>
      <c r="T514" s="11">
        <f t="shared" si="47"/>
        <v>42694.492210648146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si="48"/>
        <v>13.923999999999999</v>
      </c>
      <c r="P515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0">
        <f t="shared" ref="S515:S578" si="52">(((J515/60)/60)/24)+DATE(1970,1,1)+(-7/24)</f>
        <v>42552.362326388895</v>
      </c>
      <c r="T515" s="11">
        <f t="shared" ref="T515:T578" si="53">(((I515/60)/60)/24)+DATE(1970,1,1)+(-7/24)</f>
        <v>42597.000000000007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41830.32230324074</v>
      </c>
      <c r="T516" s="11">
        <f t="shared" si="53"/>
        <v>41860.32230324074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42327.19908564815</v>
      </c>
      <c r="T517" s="11">
        <f t="shared" si="53"/>
        <v>42367.19908564815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42091.487037037041</v>
      </c>
      <c r="T518" s="11">
        <f t="shared" si="53"/>
        <v>42151.487037037041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42738.323622685188</v>
      </c>
      <c r="T519" s="11">
        <f t="shared" si="53"/>
        <v>42768.323622685188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42223.32435185185</v>
      </c>
      <c r="T520" s="11">
        <f t="shared" si="53"/>
        <v>42253.323611111111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41218.099780092598</v>
      </c>
      <c r="T521" s="11">
        <f t="shared" si="53"/>
        <v>41248.099780092598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42318.410428240742</v>
      </c>
      <c r="T522" s="11">
        <f t="shared" si="53"/>
        <v>42348.410428240742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42645.801145833335</v>
      </c>
      <c r="T523" s="11">
        <f t="shared" si="53"/>
        <v>42674.915972222225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42429.749131944445</v>
      </c>
      <c r="T524" s="11">
        <f t="shared" si="53"/>
        <v>42449.707465277781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42237.841157407405</v>
      </c>
      <c r="T525" s="11">
        <f t="shared" si="53"/>
        <v>42267.841157407405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42492.425567129634</v>
      </c>
      <c r="T526" s="11">
        <f t="shared" si="53"/>
        <v>42522.425567129634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41850.109270833338</v>
      </c>
      <c r="T527" s="11">
        <f t="shared" si="53"/>
        <v>41895.109270833338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42192.30027777778</v>
      </c>
      <c r="T528" s="11">
        <f t="shared" si="53"/>
        <v>42223.416666666664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42752.913958333338</v>
      </c>
      <c r="T529" s="11">
        <f t="shared" si="53"/>
        <v>42783.378472222226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42155.628553240742</v>
      </c>
      <c r="T530" s="11">
        <f t="shared" si="53"/>
        <v>42176.597222222226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42724.73951388889</v>
      </c>
      <c r="T531" s="11">
        <f t="shared" si="53"/>
        <v>42745.916666666664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42157.299398148149</v>
      </c>
      <c r="T532" s="11">
        <f t="shared" si="53"/>
        <v>42178.791666666664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42675.7734837963</v>
      </c>
      <c r="T533" s="11">
        <f t="shared" si="53"/>
        <v>42720.999305555561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42472.715370370373</v>
      </c>
      <c r="T534" s="11">
        <f t="shared" si="53"/>
        <v>42502.715370370373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42482.143113425926</v>
      </c>
      <c r="T535" s="11">
        <f t="shared" si="53"/>
        <v>42506.143113425926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42270.519328703704</v>
      </c>
      <c r="T536" s="11">
        <f t="shared" si="53"/>
        <v>42309.666666666664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42711.253530092588</v>
      </c>
      <c r="T537" s="11">
        <f t="shared" si="53"/>
        <v>42741.253530092588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42179.053321759267</v>
      </c>
      <c r="T538" s="11">
        <f t="shared" si="53"/>
        <v>42219.458333333336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42282.476747685192</v>
      </c>
      <c r="T539" s="11">
        <f t="shared" si="53"/>
        <v>42312.518414351849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42473.50304398148</v>
      </c>
      <c r="T540" s="11">
        <f t="shared" si="53"/>
        <v>42503.50304398148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42534.758182870377</v>
      </c>
      <c r="T541" s="11">
        <f t="shared" si="53"/>
        <v>42555.758182870377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42009.52553240741</v>
      </c>
      <c r="T542" s="11">
        <f t="shared" si="53"/>
        <v>42039.52553240741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42275.755023148151</v>
      </c>
      <c r="T543" s="11">
        <f t="shared" si="53"/>
        <v>42305.755023148151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42433.445787037039</v>
      </c>
      <c r="T544" s="11">
        <f t="shared" si="53"/>
        <v>42493.404120370375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41913.800486111111</v>
      </c>
      <c r="T545" s="11">
        <f t="shared" si="53"/>
        <v>41943.800486111111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42525.365277777782</v>
      </c>
      <c r="T546" s="11">
        <f t="shared" si="53"/>
        <v>42555.365277777782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42283.300798611112</v>
      </c>
      <c r="T547" s="11">
        <f t="shared" si="53"/>
        <v>42323.342465277783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42249.376331018524</v>
      </c>
      <c r="T548" s="11">
        <f t="shared" si="53"/>
        <v>42294.376331018524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42380.404675925929</v>
      </c>
      <c r="T549" s="11">
        <f t="shared" si="53"/>
        <v>42410.404675925929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42276.611666666671</v>
      </c>
      <c r="T550" s="11">
        <f t="shared" si="53"/>
        <v>42306.611666666671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42163.34516203704</v>
      </c>
      <c r="T551" s="11">
        <f t="shared" si="53"/>
        <v>42193.34516203704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42753.387094907412</v>
      </c>
      <c r="T552" s="11">
        <f t="shared" si="53"/>
        <v>42765.916666666664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42172.984074074076</v>
      </c>
      <c r="T553" s="11">
        <f t="shared" si="53"/>
        <v>42217.453472222223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42318.325185185189</v>
      </c>
      <c r="T554" s="11">
        <f t="shared" si="53"/>
        <v>42378.325185185189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41927.428136574075</v>
      </c>
      <c r="T555" s="11">
        <f t="shared" si="53"/>
        <v>41957.46980324074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41901.393194444448</v>
      </c>
      <c r="T556" s="11">
        <f t="shared" si="53"/>
        <v>41931.393194444448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42503.061840277784</v>
      </c>
      <c r="T557" s="11">
        <f t="shared" si="53"/>
        <v>42533.061840277784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42345.568483796298</v>
      </c>
      <c r="T558" s="11">
        <f t="shared" si="53"/>
        <v>42375.568483796298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42676.650497685187</v>
      </c>
      <c r="T559" s="11">
        <f t="shared" si="53"/>
        <v>42706.692164351851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42057.591493055559</v>
      </c>
      <c r="T560" s="11">
        <f t="shared" si="53"/>
        <v>42087.549826388895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42320.991435185184</v>
      </c>
      <c r="T561" s="11">
        <f t="shared" si="53"/>
        <v>42350.991435185184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41960.479687500003</v>
      </c>
      <c r="T562" s="11">
        <f t="shared" si="53"/>
        <v>41990.479687500003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42268.367048611115</v>
      </c>
      <c r="T563" s="11">
        <f t="shared" si="53"/>
        <v>42303.367048611115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42692.097395833342</v>
      </c>
      <c r="T564" s="11">
        <f t="shared" si="53"/>
        <v>42722.097395833342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42021.778321759259</v>
      </c>
      <c r="T565" s="11">
        <f t="shared" si="53"/>
        <v>42051.778321759259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42411.651331018518</v>
      </c>
      <c r="T566" s="11">
        <f t="shared" si="53"/>
        <v>42441.651331018518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42165.493622685193</v>
      </c>
      <c r="T567" s="11">
        <f t="shared" si="53"/>
        <v>42195.493622685193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42535.392743055556</v>
      </c>
      <c r="T568" s="11">
        <f t="shared" si="53"/>
        <v>42565.392743055556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41975.550856481488</v>
      </c>
      <c r="T569" s="11">
        <f t="shared" si="53"/>
        <v>42005.550856481488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42348.629895833335</v>
      </c>
      <c r="T570" s="11">
        <f t="shared" si="53"/>
        <v>42385.166666666664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42340.555694444447</v>
      </c>
      <c r="T571" s="11">
        <f t="shared" si="53"/>
        <v>42370.555694444447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42388.506585648152</v>
      </c>
      <c r="T572" s="11">
        <f t="shared" si="53"/>
        <v>42418.506585648152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42192.524571759262</v>
      </c>
      <c r="T573" s="11">
        <f t="shared" si="53"/>
        <v>42211.874305555561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42282.424629629626</v>
      </c>
      <c r="T574" s="11">
        <f t="shared" si="53"/>
        <v>42312.466296296298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41962.758460648147</v>
      </c>
      <c r="T575" s="11">
        <f t="shared" si="53"/>
        <v>42021.758333333339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42632.151701388888</v>
      </c>
      <c r="T576" s="11">
        <f t="shared" si="53"/>
        <v>42662.151701388888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42138.400960648149</v>
      </c>
      <c r="T577" s="11">
        <f t="shared" si="53"/>
        <v>42168.400960648149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ref="O578:O641" si="54">(E578/D578)*100</f>
        <v>1.25E-3</v>
      </c>
      <c r="P578">
        <f t="shared" ref="P578:P641" si="55">E578/L578</f>
        <v>1</v>
      </c>
      <c r="Q578" t="str">
        <f t="shared" ref="Q578:Q641" si="56">LEFT(N578, SEARCH("/",N578,1)-1)</f>
        <v>technology</v>
      </c>
      <c r="R578" t="str">
        <f t="shared" ref="R578:R641" si="57">RIGHT(N578, LEN(N578) - SEARCH("/", N578))</f>
        <v>web</v>
      </c>
      <c r="S578" s="10">
        <f t="shared" si="52"/>
        <v>42031.18</v>
      </c>
      <c r="T578" s="11">
        <f t="shared" si="53"/>
        <v>42091.138333333336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si="54"/>
        <v>0.2</v>
      </c>
      <c r="P579">
        <f t="shared" si="55"/>
        <v>10</v>
      </c>
      <c r="Q579" t="str">
        <f t="shared" si="56"/>
        <v>technology</v>
      </c>
      <c r="R579" t="str">
        <f t="shared" si="57"/>
        <v>web</v>
      </c>
      <c r="S579" s="10">
        <f t="shared" ref="S579:S642" si="58">(((J579/60)/60)/24)+DATE(1970,1,1)+(-7/24)</f>
        <v>42450.297476851854</v>
      </c>
      <c r="T579" s="11">
        <f t="shared" ref="T579:T642" si="59">(((I579/60)/60)/24)+DATE(1970,1,1)+(-7/24)</f>
        <v>42510.297476851854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42230.286956018521</v>
      </c>
      <c r="T580" s="11">
        <f t="shared" si="59"/>
        <v>42254.286956018521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41968.56045138889</v>
      </c>
      <c r="T581" s="11">
        <f t="shared" si="59"/>
        <v>41998.56045138889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42605.616516203707</v>
      </c>
      <c r="T582" s="11">
        <f t="shared" si="59"/>
        <v>42635.616516203707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42187.721111111117</v>
      </c>
      <c r="T583" s="11">
        <f t="shared" si="59"/>
        <v>42217.721111111117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42055.448136574072</v>
      </c>
      <c r="T584" s="11">
        <f t="shared" si="59"/>
        <v>42078.458333333336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42052.646840277775</v>
      </c>
      <c r="T585" s="11">
        <f t="shared" si="59"/>
        <v>42082.605173611119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42049.424953703703</v>
      </c>
      <c r="T586" s="11">
        <f t="shared" si="59"/>
        <v>42079.383287037039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42283.099270833336</v>
      </c>
      <c r="T587" s="11">
        <f t="shared" si="59"/>
        <v>42338.708333333336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42020.562581018523</v>
      </c>
      <c r="T588" s="11">
        <f t="shared" si="59"/>
        <v>42050.562581018523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42080.465659722227</v>
      </c>
      <c r="T589" s="11">
        <f t="shared" si="59"/>
        <v>42110.465659722227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42631.477847222232</v>
      </c>
      <c r="T590" s="11">
        <f t="shared" si="59"/>
        <v>42691.519513888888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42178.322905092595</v>
      </c>
      <c r="T591" s="11">
        <f t="shared" si="59"/>
        <v>42193.322905092595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42377.263090277782</v>
      </c>
      <c r="T592" s="11">
        <f t="shared" si="59"/>
        <v>42408.250694444447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42177.251504629632</v>
      </c>
      <c r="T593" s="11">
        <f t="shared" si="59"/>
        <v>42207.251504629632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41945.940509259264</v>
      </c>
      <c r="T594" s="11">
        <f t="shared" si="59"/>
        <v>41975.940509259257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42070.385937500003</v>
      </c>
      <c r="T595" s="11">
        <f t="shared" si="59"/>
        <v>42100.344270833339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42446.488495370373</v>
      </c>
      <c r="T596" s="11">
        <f t="shared" si="59"/>
        <v>42476.488495370373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42082.778217592589</v>
      </c>
      <c r="T597" s="11">
        <f t="shared" si="59"/>
        <v>42127.778217592589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42646.605231481481</v>
      </c>
      <c r="T598" s="11">
        <f t="shared" si="59"/>
        <v>42676.605231481481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42545.413599537038</v>
      </c>
      <c r="T599" s="11">
        <f t="shared" si="59"/>
        <v>42582.375000000007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41947.710428240745</v>
      </c>
      <c r="T600" s="11">
        <f t="shared" si="59"/>
        <v>41977.710428240745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42047.520856481489</v>
      </c>
      <c r="T601" s="11">
        <f t="shared" si="59"/>
        <v>42071.344444444447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42073.506504629629</v>
      </c>
      <c r="T602" s="11">
        <f t="shared" si="59"/>
        <v>42133.506504629629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41969.566423611112</v>
      </c>
      <c r="T603" s="11">
        <f t="shared" si="59"/>
        <v>41999.566423611112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42143.502488425926</v>
      </c>
      <c r="T604" s="11">
        <f t="shared" si="59"/>
        <v>42173.502488425926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41835.347488425927</v>
      </c>
      <c r="T605" s="11">
        <f t="shared" si="59"/>
        <v>41865.347488425927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41848.743703703709</v>
      </c>
      <c r="T606" s="11">
        <f t="shared" si="59"/>
        <v>41878.743703703709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42194.066064814811</v>
      </c>
      <c r="T607" s="11">
        <f t="shared" si="59"/>
        <v>42239.066064814811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42102.358900462968</v>
      </c>
      <c r="T608" s="11">
        <f t="shared" si="59"/>
        <v>42148.333333333336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42300.533981481487</v>
      </c>
      <c r="T609" s="11">
        <f t="shared" si="59"/>
        <v>42330.575648148151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42140.62939814815</v>
      </c>
      <c r="T610" s="11">
        <f t="shared" si="59"/>
        <v>42170.62939814815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42306.742407407415</v>
      </c>
      <c r="T611" s="11">
        <f t="shared" si="59"/>
        <v>42336.784074074072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42086.539189814815</v>
      </c>
      <c r="T612" s="11">
        <f t="shared" si="59"/>
        <v>42116.539189814815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42328.268946759265</v>
      </c>
      <c r="T613" s="11">
        <f t="shared" si="59"/>
        <v>42388.268946759265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42584.740115740737</v>
      </c>
      <c r="T614" s="11">
        <f t="shared" si="59"/>
        <v>42614.740115740737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42247.205092592594</v>
      </c>
      <c r="T615" s="11">
        <f t="shared" si="59"/>
        <v>42277.915972222225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42514.770138888889</v>
      </c>
      <c r="T616" s="11">
        <f t="shared" si="59"/>
        <v>42544.770138888889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42241.830543981479</v>
      </c>
      <c r="T617" s="11">
        <f t="shared" si="59"/>
        <v>42271.830543981479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42761.084571759267</v>
      </c>
      <c r="T618" s="11">
        <f t="shared" si="59"/>
        <v>42791.084571759267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42087.051423611112</v>
      </c>
      <c r="T619" s="11">
        <f t="shared" si="59"/>
        <v>42132.051423611112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42317.518553240741</v>
      </c>
      <c r="T620" s="11">
        <f t="shared" si="59"/>
        <v>42347.518553240741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41908.358680555561</v>
      </c>
      <c r="T621" s="11">
        <f t="shared" si="59"/>
        <v>41968.400347222225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41831.425208333334</v>
      </c>
      <c r="T622" s="11">
        <f t="shared" si="59"/>
        <v>41876.425208333334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42528.696030092593</v>
      </c>
      <c r="T623" s="11">
        <f t="shared" si="59"/>
        <v>42558.696030092593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42532.483078703706</v>
      </c>
      <c r="T624" s="11">
        <f t="shared" si="59"/>
        <v>42552.483078703706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42121.717557870368</v>
      </c>
      <c r="T625" s="11">
        <f t="shared" si="59"/>
        <v>42151.717557870368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42108.697233796302</v>
      </c>
      <c r="T626" s="11">
        <f t="shared" si="59"/>
        <v>42138.697233796302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42790.603900462964</v>
      </c>
      <c r="T627" s="11">
        <f t="shared" si="59"/>
        <v>42820.5622337963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42198.267812500002</v>
      </c>
      <c r="T628" s="11">
        <f t="shared" si="59"/>
        <v>42231.265277777777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42384.015173611115</v>
      </c>
      <c r="T629" s="11">
        <f t="shared" si="59"/>
        <v>42443.666666666664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41803.401122685187</v>
      </c>
      <c r="T630" s="11">
        <f t="shared" si="59"/>
        <v>41833.401122685187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42474.34615740741</v>
      </c>
      <c r="T631" s="11">
        <f t="shared" si="59"/>
        <v>42504.34615740741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42223.327789351853</v>
      </c>
      <c r="T632" s="11">
        <f t="shared" si="59"/>
        <v>42252.923611111117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42489.480659722227</v>
      </c>
      <c r="T633" s="11">
        <f t="shared" si="59"/>
        <v>42518.480659722227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42303.367650462962</v>
      </c>
      <c r="T634" s="11">
        <f t="shared" si="59"/>
        <v>42333.409317129634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42507.007662037046</v>
      </c>
      <c r="T635" s="11">
        <f t="shared" si="59"/>
        <v>42538.666666666664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42031.636909722227</v>
      </c>
      <c r="T636" s="11">
        <f t="shared" si="59"/>
        <v>42061.636909722227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42075.800486111119</v>
      </c>
      <c r="T637" s="11">
        <f t="shared" si="59"/>
        <v>42105.800486111119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42131.163773148153</v>
      </c>
      <c r="T638" s="11">
        <f t="shared" si="59"/>
        <v>42161.157638888886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42762.670347222222</v>
      </c>
      <c r="T639" s="11">
        <f t="shared" si="59"/>
        <v>42791.669444444451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42759.30164351852</v>
      </c>
      <c r="T640" s="11">
        <f t="shared" si="59"/>
        <v>42819.259976851856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41865.291608796302</v>
      </c>
      <c r="T641" s="11">
        <f t="shared" si="59"/>
        <v>41925.291608796302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ref="O642:O705" si="60">(E642/D642)*100</f>
        <v>144.28571428571428</v>
      </c>
      <c r="P642">
        <f t="shared" ref="P642:P705" si="61">E642/L642</f>
        <v>50.5</v>
      </c>
      <c r="Q642" t="str">
        <f t="shared" ref="Q642:Q705" si="62">LEFT(N642, SEARCH("/",N642,1)-1)</f>
        <v>technology</v>
      </c>
      <c r="R642" t="str">
        <f t="shared" ref="R642:R705" si="63">RIGHT(N642, LEN(N642) - SEARCH("/", N642))</f>
        <v>wearables</v>
      </c>
      <c r="S642" s="10">
        <f t="shared" si="58"/>
        <v>42683.128645833342</v>
      </c>
      <c r="T642" s="11">
        <f t="shared" si="59"/>
        <v>42698.666666666664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si="60"/>
        <v>119.16249999999999</v>
      </c>
      <c r="P643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0">
        <f t="shared" ref="S643:S706" si="64">(((J643/60)/60)/24)+DATE(1970,1,1)+(-7/24)</f>
        <v>42199.278333333335</v>
      </c>
      <c r="T643" s="11">
        <f t="shared" ref="T643:T706" si="65">(((I643/60)/60)/24)+DATE(1970,1,1)+(-7/24)</f>
        <v>42229.278333333335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42199.359652777777</v>
      </c>
      <c r="T644" s="11">
        <f t="shared" si="65"/>
        <v>42235.359652777777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42100.350405092591</v>
      </c>
      <c r="T645" s="11">
        <f t="shared" si="65"/>
        <v>42155.350405092591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41898.374293981484</v>
      </c>
      <c r="T646" s="11">
        <f t="shared" si="65"/>
        <v>41940.75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42563.734652777777</v>
      </c>
      <c r="T647" s="11">
        <f t="shared" si="65"/>
        <v>42593.734652777777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41832.560960648152</v>
      </c>
      <c r="T648" s="11">
        <f t="shared" si="65"/>
        <v>41862.560960648152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42416.476261574076</v>
      </c>
      <c r="T649" s="11">
        <f t="shared" si="65"/>
        <v>42446.434594907412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41891.401712962965</v>
      </c>
      <c r="T650" s="11">
        <f t="shared" si="65"/>
        <v>41926.401712962965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41877.620520833334</v>
      </c>
      <c r="T651" s="11">
        <f t="shared" si="65"/>
        <v>41898.620520833334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41931.745185185187</v>
      </c>
      <c r="T652" s="11">
        <f t="shared" si="65"/>
        <v>41991.786851851859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41955.725821759261</v>
      </c>
      <c r="T653" s="11">
        <f t="shared" si="65"/>
        <v>41985.725821759261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42675.398726851854</v>
      </c>
      <c r="T654" s="11">
        <f t="shared" si="65"/>
        <v>42705.440393518518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42199.326851851853</v>
      </c>
      <c r="T655" s="11">
        <f t="shared" si="65"/>
        <v>42236.326851851853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42163.665659722225</v>
      </c>
      <c r="T656" s="11">
        <f t="shared" si="65"/>
        <v>42193.665659722225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42045.665648148155</v>
      </c>
      <c r="T657" s="11">
        <f t="shared" si="65"/>
        <v>42075.623981481483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42417.51295138889</v>
      </c>
      <c r="T658" s="11">
        <f t="shared" si="65"/>
        <v>42477.471284722218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42331.554074074076</v>
      </c>
      <c r="T659" s="11">
        <f t="shared" si="65"/>
        <v>42361.554074074076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42178.869085648148</v>
      </c>
      <c r="T660" s="11">
        <f t="shared" si="65"/>
        <v>42211.458333333336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42209.302025462966</v>
      </c>
      <c r="T661" s="11">
        <f t="shared" si="65"/>
        <v>42239.302025462966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41922.449988425928</v>
      </c>
      <c r="T662" s="11">
        <f t="shared" si="65"/>
        <v>41952.491655092599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42636.353692129633</v>
      </c>
      <c r="T663" s="11">
        <f t="shared" si="65"/>
        <v>42666.353692129633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41990.146377314821</v>
      </c>
      <c r="T664" s="11">
        <f t="shared" si="65"/>
        <v>42020.146377314821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42173.551574074074</v>
      </c>
      <c r="T665" s="11">
        <f t="shared" si="65"/>
        <v>42203.551574074074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42077.374710648153</v>
      </c>
      <c r="T666" s="11">
        <f t="shared" si="65"/>
        <v>42107.374710648153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42688.419687499998</v>
      </c>
      <c r="T667" s="11">
        <f t="shared" si="65"/>
        <v>42748.419687499998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41838.540486111116</v>
      </c>
      <c r="T668" s="11">
        <f t="shared" si="65"/>
        <v>41868.540486111116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42632.081747685188</v>
      </c>
      <c r="T669" s="11">
        <f t="shared" si="65"/>
        <v>42672.081747685188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42090.539606481485</v>
      </c>
      <c r="T670" s="11">
        <f t="shared" si="65"/>
        <v>42135.539606481485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42527.334004629629</v>
      </c>
      <c r="T671" s="11">
        <f t="shared" si="65"/>
        <v>42557.334004629629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42506.418055555558</v>
      </c>
      <c r="T672" s="11">
        <f t="shared" si="65"/>
        <v>42540.048611111117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41984.401064814818</v>
      </c>
      <c r="T673" s="11">
        <f t="shared" si="65"/>
        <v>42017.875000000007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41973.927824074075</v>
      </c>
      <c r="T674" s="11">
        <f t="shared" si="65"/>
        <v>42004.915972222225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41838.548807870371</v>
      </c>
      <c r="T675" s="11">
        <f t="shared" si="65"/>
        <v>41883.548807870371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41802.824386574073</v>
      </c>
      <c r="T676" s="11">
        <f t="shared" si="65"/>
        <v>41862.824386574073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41975.63893518519</v>
      </c>
      <c r="T677" s="11">
        <f t="shared" si="65"/>
        <v>42004.999305555561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42012.476631944453</v>
      </c>
      <c r="T678" s="11">
        <f t="shared" si="65"/>
        <v>42042.476631944453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42504.112210648149</v>
      </c>
      <c r="T679" s="11">
        <f t="shared" si="65"/>
        <v>42549.112210648149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42481.084930555553</v>
      </c>
      <c r="T680" s="11">
        <f t="shared" si="65"/>
        <v>42511.084930555553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42556.404039351859</v>
      </c>
      <c r="T681" s="11">
        <f t="shared" si="65"/>
        <v>42616.404039351859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41864.209849537037</v>
      </c>
      <c r="T682" s="11">
        <f t="shared" si="65"/>
        <v>41899.209849537037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42639.51393518519</v>
      </c>
      <c r="T683" s="11">
        <f t="shared" si="65"/>
        <v>42669.51393518519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42778.473634259259</v>
      </c>
      <c r="T684" s="11">
        <f t="shared" si="65"/>
        <v>42808.431967592602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42634.608379629637</v>
      </c>
      <c r="T685" s="11">
        <f t="shared" si="65"/>
        <v>42674.608379629637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41809.181608796302</v>
      </c>
      <c r="T686" s="11">
        <f t="shared" si="65"/>
        <v>41844.833333333336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41971.574907407405</v>
      </c>
      <c r="T687" s="11">
        <f t="shared" si="65"/>
        <v>42016.574907407405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42189.381597222229</v>
      </c>
      <c r="T688" s="11">
        <f t="shared" si="65"/>
        <v>42219.381597222229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42711.458946759267</v>
      </c>
      <c r="T689" s="11">
        <f t="shared" si="65"/>
        <v>42771.458946759267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42261.813113425924</v>
      </c>
      <c r="T690" s="11">
        <f t="shared" si="65"/>
        <v>42291.813113425924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42675.376122685186</v>
      </c>
      <c r="T691" s="11">
        <f t="shared" si="65"/>
        <v>42711.915972222225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42579.34306712963</v>
      </c>
      <c r="T692" s="11">
        <f t="shared" si="65"/>
        <v>42621.958333333336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42157.736643518518</v>
      </c>
      <c r="T693" s="11">
        <f t="shared" si="65"/>
        <v>42185.736643518518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42696.084062500006</v>
      </c>
      <c r="T694" s="11">
        <f t="shared" si="65"/>
        <v>42726.084062500006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42094.516516203708</v>
      </c>
      <c r="T695" s="11">
        <f t="shared" si="65"/>
        <v>42124.516516203708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42737.372210648151</v>
      </c>
      <c r="T696" s="11">
        <f t="shared" si="65"/>
        <v>42767.372210648151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41913.229398148149</v>
      </c>
      <c r="T697" s="11">
        <f t="shared" si="65"/>
        <v>41943.229398148149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41815.635439814818</v>
      </c>
      <c r="T698" s="11">
        <f t="shared" si="65"/>
        <v>41845.635439814818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42388.231354166674</v>
      </c>
      <c r="T699" s="11">
        <f t="shared" si="65"/>
        <v>42403.231354166674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41866.639409722222</v>
      </c>
      <c r="T700" s="11">
        <f t="shared" si="65"/>
        <v>41899.791666666672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41563.193842592598</v>
      </c>
      <c r="T701" s="11">
        <f t="shared" si="65"/>
        <v>41600.375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42715.396770833337</v>
      </c>
      <c r="T702" s="11">
        <f t="shared" si="65"/>
        <v>42745.396770833337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41813.371296296296</v>
      </c>
      <c r="T703" s="11">
        <f t="shared" si="65"/>
        <v>41843.371296296296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42668.435034722228</v>
      </c>
      <c r="T704" s="11">
        <f t="shared" si="65"/>
        <v>42698.476701388885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42711.659131944449</v>
      </c>
      <c r="T705" s="11">
        <f t="shared" si="65"/>
        <v>42766.688888888886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ref="O706:O769" si="66">(E706/D706)*100</f>
        <v>0.87454545454545463</v>
      </c>
      <c r="P706">
        <f t="shared" ref="P706:P769" si="67">E706/L706</f>
        <v>120.25</v>
      </c>
      <c r="Q706" t="str">
        <f t="shared" ref="Q706:Q769" si="68">LEFT(N706, SEARCH("/",N706,1)-1)</f>
        <v>technology</v>
      </c>
      <c r="R706" t="str">
        <f t="shared" ref="R706:R769" si="69">RIGHT(N706, LEN(N706) - SEARCH("/", N706))</f>
        <v>wearables</v>
      </c>
      <c r="S706" s="10">
        <f t="shared" si="64"/>
        <v>42725.901250000003</v>
      </c>
      <c r="T706" s="11">
        <f t="shared" si="65"/>
        <v>42785.901250000003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si="66"/>
        <v>0.97699999999999987</v>
      </c>
      <c r="P70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0">
        <f t="shared" ref="S707:S770" si="70">(((J707/60)/60)/24)+DATE(1970,1,1)+(-7/24)</f>
        <v>42726.199976851851</v>
      </c>
      <c r="T707" s="11">
        <f t="shared" ref="T707:T770" si="71">(((I707/60)/60)/24)+DATE(1970,1,1)+(-7/24)</f>
        <v>42756.199976851851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42676.703506944446</v>
      </c>
      <c r="T708" s="11">
        <f t="shared" si="71"/>
        <v>42718.48541666667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42696.371840277781</v>
      </c>
      <c r="T709" s="11">
        <f t="shared" si="71"/>
        <v>42736.371840277781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41835.289351851854</v>
      </c>
      <c r="T710" s="11">
        <f t="shared" si="71"/>
        <v>41895.289351851854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41947.749525462968</v>
      </c>
      <c r="T711" s="11">
        <f t="shared" si="71"/>
        <v>41977.749525462968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41837.69331018519</v>
      </c>
      <c r="T712" s="11">
        <f t="shared" si="71"/>
        <v>41870.738888888889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42678.167453703711</v>
      </c>
      <c r="T713" s="11">
        <f t="shared" si="71"/>
        <v>42718.209120370368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42384.389259259267</v>
      </c>
      <c r="T714" s="11">
        <f t="shared" si="71"/>
        <v>42414.389259259267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42496.237638888888</v>
      </c>
      <c r="T715" s="11">
        <f t="shared" si="71"/>
        <v>42526.237638888888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42734.49631944445</v>
      </c>
      <c r="T716" s="11">
        <f t="shared" si="71"/>
        <v>42794.49631944445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42272.799074074072</v>
      </c>
      <c r="T717" s="11">
        <f t="shared" si="71"/>
        <v>42312.840740740743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41940.366979166669</v>
      </c>
      <c r="T718" s="11">
        <f t="shared" si="71"/>
        <v>41973.708333333336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41857.562523148154</v>
      </c>
      <c r="T719" s="11">
        <f t="shared" si="71"/>
        <v>41887.562523148154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42752.553784722222</v>
      </c>
      <c r="T720" s="11">
        <f t="shared" si="71"/>
        <v>42783.957638888889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42408.748564814821</v>
      </c>
      <c r="T721" s="11">
        <f t="shared" si="71"/>
        <v>42422.748564814821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40909.357534722229</v>
      </c>
      <c r="T722" s="11">
        <f t="shared" si="71"/>
        <v>40937.357534722229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41807.280173611114</v>
      </c>
      <c r="T723" s="11">
        <f t="shared" si="71"/>
        <v>41852.280173611114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40977.51363425926</v>
      </c>
      <c r="T724" s="11">
        <f t="shared" si="71"/>
        <v>41007.471967592595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42184.524872685193</v>
      </c>
      <c r="T725" s="11">
        <f t="shared" si="71"/>
        <v>42214.874305555561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40694.34679398148</v>
      </c>
      <c r="T726" s="11">
        <f t="shared" si="71"/>
        <v>40724.34679398148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42321.334629629629</v>
      </c>
      <c r="T727" s="11">
        <f t="shared" si="71"/>
        <v>42351.334629629629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41345.751006944447</v>
      </c>
      <c r="T728" s="11">
        <f t="shared" si="71"/>
        <v>41375.751006944447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41246.728576388887</v>
      </c>
      <c r="T729" s="11">
        <f t="shared" si="71"/>
        <v>41288.597222222226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40731.545798611114</v>
      </c>
      <c r="T730" s="11">
        <f t="shared" si="71"/>
        <v>40776.545798611114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41110.894224537042</v>
      </c>
      <c r="T731" s="11">
        <f t="shared" si="71"/>
        <v>41170.894224537042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40854.453599537039</v>
      </c>
      <c r="T732" s="11">
        <f t="shared" si="71"/>
        <v>40884.453599537039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40879.504016203704</v>
      </c>
      <c r="T733" s="11">
        <f t="shared" si="71"/>
        <v>40929.958333333336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41486.132650462961</v>
      </c>
      <c r="T734" s="11">
        <f t="shared" si="71"/>
        <v>41546.132650462961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41598.128379629634</v>
      </c>
      <c r="T735" s="11">
        <f t="shared" si="71"/>
        <v>41628.128379629634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42101.872916666667</v>
      </c>
      <c r="T736" s="11">
        <f t="shared" si="71"/>
        <v>42132.916666666664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41945.737800925926</v>
      </c>
      <c r="T737" s="11">
        <f t="shared" si="71"/>
        <v>41976.73541666667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41579.442592592597</v>
      </c>
      <c r="T738" s="11">
        <f t="shared" si="71"/>
        <v>41598.915972222225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41666.983645833338</v>
      </c>
      <c r="T739" s="11">
        <f t="shared" si="71"/>
        <v>41684.541666666672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41943.312430555554</v>
      </c>
      <c r="T740" s="11">
        <f t="shared" si="71"/>
        <v>41973.915972222225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41829.2109837963</v>
      </c>
      <c r="T741" s="11">
        <f t="shared" si="71"/>
        <v>41862.2109837963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42161.855115740742</v>
      </c>
      <c r="T742" s="11">
        <f t="shared" si="71"/>
        <v>42175.855115740742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41401.356550925928</v>
      </c>
      <c r="T743" s="11">
        <f t="shared" si="71"/>
        <v>41436.356550925928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41689.626296296301</v>
      </c>
      <c r="T744" s="11">
        <f t="shared" si="71"/>
        <v>41719.584629629629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40990.417650462965</v>
      </c>
      <c r="T745" s="11">
        <f t="shared" si="71"/>
        <v>41015.583333333336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41226.665543981486</v>
      </c>
      <c r="T746" s="11">
        <f t="shared" si="71"/>
        <v>41256.665543981486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41367.28061342593</v>
      </c>
      <c r="T747" s="11">
        <f t="shared" si="71"/>
        <v>41397.28061342593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41156.751261574078</v>
      </c>
      <c r="T748" s="11">
        <f t="shared" si="71"/>
        <v>41174.874305555561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41988.257164351853</v>
      </c>
      <c r="T749" s="11">
        <f t="shared" si="71"/>
        <v>42019.162499999999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41831.555162037039</v>
      </c>
      <c r="T750" s="11">
        <f t="shared" si="71"/>
        <v>41861.555162037039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42733.649652777785</v>
      </c>
      <c r="T751" s="11">
        <f t="shared" si="71"/>
        <v>42763.649652777785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41299.586481481485</v>
      </c>
      <c r="T752" s="11">
        <f t="shared" si="71"/>
        <v>41329.586481481485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40713.338831018518</v>
      </c>
      <c r="T753" s="11">
        <f t="shared" si="71"/>
        <v>40759.338831018518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42639.129826388897</v>
      </c>
      <c r="T754" s="11">
        <f t="shared" si="71"/>
        <v>42659.166666666664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42019.298506944448</v>
      </c>
      <c r="T755" s="11">
        <f t="shared" si="71"/>
        <v>42049.298506944448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41249.457418981481</v>
      </c>
      <c r="T756" s="11">
        <f t="shared" si="71"/>
        <v>41279.457418981481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41383.313391203708</v>
      </c>
      <c r="T757" s="11">
        <f t="shared" si="71"/>
        <v>41413.736805555556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40590.475219907406</v>
      </c>
      <c r="T758" s="11">
        <f t="shared" si="71"/>
        <v>40651.433553240742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41234.76289351852</v>
      </c>
      <c r="T759" s="11">
        <f t="shared" si="71"/>
        <v>41248.76289351852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40429.544768518521</v>
      </c>
      <c r="T760" s="11">
        <f t="shared" si="71"/>
        <v>40459.544768518521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41789.038645833338</v>
      </c>
      <c r="T761" s="11">
        <f t="shared" si="71"/>
        <v>41829.038645833338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42670.472372685188</v>
      </c>
      <c r="T762" s="11">
        <f t="shared" si="71"/>
        <v>42700.514039351852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41642.459791666668</v>
      </c>
      <c r="T763" s="11">
        <f t="shared" si="71"/>
        <v>41672.459791666668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42690.566782407412</v>
      </c>
      <c r="T764" s="11">
        <f t="shared" si="71"/>
        <v>42707.958333333336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41471.155185185184</v>
      </c>
      <c r="T765" s="11">
        <f t="shared" si="71"/>
        <v>41501.155185185184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42226.88149305556</v>
      </c>
      <c r="T766" s="11">
        <f t="shared" si="71"/>
        <v>42256.88149305556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41901.250972222224</v>
      </c>
      <c r="T767" s="11">
        <f t="shared" si="71"/>
        <v>41931.250972222224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42021.491701388892</v>
      </c>
      <c r="T768" s="11">
        <f t="shared" si="71"/>
        <v>42051.491701388892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42114.8519675926</v>
      </c>
      <c r="T769" s="11">
        <f t="shared" si="71"/>
        <v>42144.8519675926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ref="O770:O833" si="72">(E770/D770)*100</f>
        <v>0</v>
      </c>
      <c r="P770" t="e">
        <f t="shared" ref="P770:P833" si="73">E770/L770</f>
        <v>#DIV/0!</v>
      </c>
      <c r="Q770" t="str">
        <f t="shared" ref="Q770:Q833" si="74">LEFT(N770, SEARCH("/",N770,1)-1)</f>
        <v>publishing</v>
      </c>
      <c r="R770" t="str">
        <f t="shared" ref="R770:R833" si="75">RIGHT(N770, LEN(N770) - SEARCH("/", N770))</f>
        <v>fiction</v>
      </c>
      <c r="S770" s="10">
        <f t="shared" si="70"/>
        <v>41593.915393518524</v>
      </c>
      <c r="T770" s="11">
        <f t="shared" si="71"/>
        <v>41623.915393518524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si="72"/>
        <v>41.4</v>
      </c>
      <c r="P771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0">
        <f t="shared" ref="S771:S834" si="76">(((J771/60)/60)/24)+DATE(1970,1,1)+(-7/24)</f>
        <v>41604.704791666671</v>
      </c>
      <c r="T771" s="11">
        <f t="shared" ref="T771:T834" si="77">(((I771/60)/60)/24)+DATE(1970,1,1)+(-7/24)</f>
        <v>41634.704791666671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41289.707974537043</v>
      </c>
      <c r="T772" s="11">
        <f t="shared" si="77"/>
        <v>41329.707974537043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42349.532430555562</v>
      </c>
      <c r="T773" s="11">
        <f t="shared" si="77"/>
        <v>42399.532430555562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40067.765266203707</v>
      </c>
      <c r="T774" s="11">
        <f t="shared" si="77"/>
        <v>40117.874305555561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42100.44427083333</v>
      </c>
      <c r="T775" s="11">
        <f t="shared" si="77"/>
        <v>42134.667361111111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41663.488634259258</v>
      </c>
      <c r="T776" s="11">
        <f t="shared" si="77"/>
        <v>41693.488634259258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40862.768460648149</v>
      </c>
      <c r="T777" s="11">
        <f t="shared" si="77"/>
        <v>40892.768460648149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42250.39403935185</v>
      </c>
      <c r="T778" s="11">
        <f t="shared" si="77"/>
        <v>42287.916666666664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41456.68954861111</v>
      </c>
      <c r="T779" s="11">
        <f t="shared" si="77"/>
        <v>41486.68954861111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41729.41064814815</v>
      </c>
      <c r="T780" s="11">
        <f t="shared" si="77"/>
        <v>41759.41064814815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40436.392418981486</v>
      </c>
      <c r="T781" s="11">
        <f t="shared" si="77"/>
        <v>40465.875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40636.382233796299</v>
      </c>
      <c r="T782" s="11">
        <f t="shared" si="77"/>
        <v>40666.382233796299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41402.709189814821</v>
      </c>
      <c r="T783" s="11">
        <f t="shared" si="77"/>
        <v>41432.709189814821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41116.466458333336</v>
      </c>
      <c r="T784" s="11">
        <f t="shared" si="77"/>
        <v>41146.466458333336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40987.482048611113</v>
      </c>
      <c r="T785" s="11">
        <f t="shared" si="77"/>
        <v>41026.625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41674.857858796298</v>
      </c>
      <c r="T786" s="11">
        <f t="shared" si="77"/>
        <v>41714.816192129634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41303.302256944444</v>
      </c>
      <c r="T787" s="11">
        <f t="shared" si="77"/>
        <v>41333.302256944444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40982.764282407406</v>
      </c>
      <c r="T788" s="11">
        <f t="shared" si="77"/>
        <v>41040.365972222222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41549.335949074077</v>
      </c>
      <c r="T789" s="11">
        <f t="shared" si="77"/>
        <v>41579.335949074077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41058.715138888889</v>
      </c>
      <c r="T790" s="11">
        <f t="shared" si="77"/>
        <v>41096.874305555561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41276.89444444445</v>
      </c>
      <c r="T791" s="11">
        <f t="shared" si="77"/>
        <v>41295.040972222225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41275.756238425929</v>
      </c>
      <c r="T792" s="11">
        <f t="shared" si="77"/>
        <v>41305.756238425929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41557.488958333335</v>
      </c>
      <c r="T793" s="11">
        <f t="shared" si="77"/>
        <v>41590.957638888889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41555.581979166673</v>
      </c>
      <c r="T794" s="11">
        <f t="shared" si="77"/>
        <v>41585.623645833337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41442.449583333335</v>
      </c>
      <c r="T795" s="11">
        <f t="shared" si="77"/>
        <v>41457.915972222225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40735.823344907411</v>
      </c>
      <c r="T796" s="11">
        <f t="shared" si="77"/>
        <v>40791.420833333337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40963.32136574074</v>
      </c>
      <c r="T797" s="11">
        <f t="shared" si="77"/>
        <v>41005.915972222225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41502.591261574074</v>
      </c>
      <c r="T798" s="11">
        <f t="shared" si="77"/>
        <v>41532.590277777781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40996.702407407407</v>
      </c>
      <c r="T799" s="11">
        <f t="shared" si="77"/>
        <v>41027.875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41882.298460648155</v>
      </c>
      <c r="T800" s="11">
        <f t="shared" si="77"/>
        <v>41912.298460648155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40996.375532407408</v>
      </c>
      <c r="T801" s="11">
        <f t="shared" si="77"/>
        <v>41026.375532407408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41863.141828703709</v>
      </c>
      <c r="T802" s="11">
        <f t="shared" si="77"/>
        <v>41893.141828703709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40695.503703703704</v>
      </c>
      <c r="T803" s="11">
        <f t="shared" si="77"/>
        <v>40725.503703703704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41122.730601851858</v>
      </c>
      <c r="T804" s="11">
        <f t="shared" si="77"/>
        <v>41168.878472222226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40665.658310185187</v>
      </c>
      <c r="T805" s="11">
        <f t="shared" si="77"/>
        <v>40691.75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40729.81395833334</v>
      </c>
      <c r="T806" s="11">
        <f t="shared" si="77"/>
        <v>40746.874305555561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40690.531388888892</v>
      </c>
      <c r="T807" s="11">
        <f t="shared" si="77"/>
        <v>40740.666666666672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40763.399756944447</v>
      </c>
      <c r="T808" s="11">
        <f t="shared" si="77"/>
        <v>40793.399756944447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42759.336932870377</v>
      </c>
      <c r="T809" s="11">
        <f t="shared" si="77"/>
        <v>42794.791666666664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41961.808865740742</v>
      </c>
      <c r="T810" s="11">
        <f t="shared" si="77"/>
        <v>41994.915972222225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41628.542013888895</v>
      </c>
      <c r="T811" s="11">
        <f t="shared" si="77"/>
        <v>41658.542013888895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41122.764606481483</v>
      </c>
      <c r="T812" s="11">
        <f t="shared" si="77"/>
        <v>41152.764606481483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41443.351875</v>
      </c>
      <c r="T813" s="11">
        <f t="shared" si="77"/>
        <v>41465.411111111112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41281.7262962963</v>
      </c>
      <c r="T814" s="11">
        <f t="shared" si="77"/>
        <v>41334.290277777778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41080.668576388889</v>
      </c>
      <c r="T815" s="11">
        <f t="shared" si="77"/>
        <v>41110.668576388889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40679.451400462967</v>
      </c>
      <c r="T816" s="11">
        <f t="shared" si="77"/>
        <v>40694.461111111115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41914.626192129632</v>
      </c>
      <c r="T817" s="11">
        <f t="shared" si="77"/>
        <v>41944.626192129632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41341.579201388893</v>
      </c>
      <c r="T818" s="11">
        <f t="shared" si="77"/>
        <v>41372.979166666672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40925.307997685188</v>
      </c>
      <c r="T819" s="11">
        <f t="shared" si="77"/>
        <v>40978.915972222225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41120.591215277782</v>
      </c>
      <c r="T820" s="11">
        <f t="shared" si="77"/>
        <v>41128.417361111111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41619.706643518519</v>
      </c>
      <c r="T821" s="11">
        <f t="shared" si="77"/>
        <v>41628.905555555561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41768.550254629634</v>
      </c>
      <c r="T822" s="11">
        <f t="shared" si="77"/>
        <v>41798.916666666672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42093.630381944451</v>
      </c>
      <c r="T823" s="11">
        <f t="shared" si="77"/>
        <v>42127.875694444447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41157.655671296299</v>
      </c>
      <c r="T824" s="11">
        <f t="shared" si="77"/>
        <v>41187.655671296299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42055.681157407409</v>
      </c>
      <c r="T825" s="11">
        <f t="shared" si="77"/>
        <v>42085.639490740745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40249.95043981482</v>
      </c>
      <c r="T826" s="11">
        <f t="shared" si="77"/>
        <v>40285.999305555561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41186.014861111114</v>
      </c>
      <c r="T827" s="11">
        <f t="shared" si="77"/>
        <v>41211.014861111114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40972.746875000004</v>
      </c>
      <c r="T828" s="11">
        <f t="shared" si="77"/>
        <v>40993.705208333333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40927.181793981486</v>
      </c>
      <c r="T829" s="11">
        <f t="shared" si="77"/>
        <v>40953.53402777778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41072.759050925932</v>
      </c>
      <c r="T830" s="11">
        <f t="shared" si="77"/>
        <v>41085.39166666667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42504.509722222225</v>
      </c>
      <c r="T831" s="11">
        <f t="shared" si="77"/>
        <v>42564.509722222225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41325.234085648153</v>
      </c>
      <c r="T832" s="11">
        <f t="shared" si="77"/>
        <v>41355.192418981482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40996.355254629634</v>
      </c>
      <c r="T833" s="11">
        <f t="shared" si="77"/>
        <v>41026.355254629634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ref="O834:O897" si="78">(E834/D834)*100</f>
        <v>100.60706666666665</v>
      </c>
      <c r="P834">
        <f t="shared" ref="P834:P897" si="79">E834/L834</f>
        <v>97.993896103896105</v>
      </c>
      <c r="Q834" t="str">
        <f t="shared" ref="Q834:Q897" si="80">LEFT(N834, SEARCH("/",N834,1)-1)</f>
        <v>music</v>
      </c>
      <c r="R834" t="str">
        <f t="shared" ref="R834:R897" si="81">RIGHT(N834, LEN(N834) - SEARCH("/", N834))</f>
        <v>rock</v>
      </c>
      <c r="S834" s="10">
        <f t="shared" si="76"/>
        <v>40869.383506944447</v>
      </c>
      <c r="T834" s="11">
        <f t="shared" si="77"/>
        <v>40929.05069444445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si="78"/>
        <v>101.66666666666666</v>
      </c>
      <c r="P835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0">
        <f t="shared" ref="S835:S898" si="82">(((J835/60)/60)/24)+DATE(1970,1,1)+(-7/24)</f>
        <v>41718.586516203708</v>
      </c>
      <c r="T835" s="11">
        <f t="shared" ref="T835:T898" si="83">(((I835/60)/60)/24)+DATE(1970,1,1)+(-7/24)</f>
        <v>41748.586516203708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41422.531157407408</v>
      </c>
      <c r="T836" s="11">
        <f t="shared" si="83"/>
        <v>41455.874305555561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41005.166180555556</v>
      </c>
      <c r="T837" s="11">
        <f t="shared" si="83"/>
        <v>41047.833333333336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41523.76525462963</v>
      </c>
      <c r="T838" s="11">
        <f t="shared" si="83"/>
        <v>41553.76525462963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41730.706736111111</v>
      </c>
      <c r="T839" s="11">
        <f t="shared" si="83"/>
        <v>41760.706736111111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40895.606307870374</v>
      </c>
      <c r="T840" s="11">
        <f t="shared" si="83"/>
        <v>40925.606307870374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41144.471712962964</v>
      </c>
      <c r="T841" s="11">
        <f t="shared" si="83"/>
        <v>41174.471712962964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42606.935034722228</v>
      </c>
      <c r="T842" s="11">
        <f t="shared" si="83"/>
        <v>42636.935034722228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41923.547025462962</v>
      </c>
      <c r="T843" s="11">
        <f t="shared" si="83"/>
        <v>41953.588692129626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41526.300729166673</v>
      </c>
      <c r="T844" s="11">
        <f t="shared" si="83"/>
        <v>41560.874305555561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42694.966203703705</v>
      </c>
      <c r="T845" s="11">
        <f t="shared" si="83"/>
        <v>42712.041666666664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41905.392962962964</v>
      </c>
      <c r="T846" s="11">
        <f t="shared" si="83"/>
        <v>41943.915972222225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42577.914305555554</v>
      </c>
      <c r="T847" s="11">
        <f t="shared" si="83"/>
        <v>42617.874305555561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41694.100173611114</v>
      </c>
      <c r="T848" s="11">
        <f t="shared" si="83"/>
        <v>41708.291666666672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42165.506666666675</v>
      </c>
      <c r="T849" s="11">
        <f t="shared" si="83"/>
        <v>42195.506666666675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42078.500381944446</v>
      </c>
      <c r="T850" s="11">
        <f t="shared" si="83"/>
        <v>42108.500381944446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42050.857222222221</v>
      </c>
      <c r="T851" s="11">
        <f t="shared" si="83"/>
        <v>42078.815555555557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42452.536076388897</v>
      </c>
      <c r="T852" s="11">
        <f t="shared" si="83"/>
        <v>42484.915972222225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42522.588576388887</v>
      </c>
      <c r="T853" s="11">
        <f t="shared" si="83"/>
        <v>42582.531250000007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42656.513831018521</v>
      </c>
      <c r="T854" s="11">
        <f t="shared" si="83"/>
        <v>42667.583333333336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42021.540613425932</v>
      </c>
      <c r="T855" s="11">
        <f t="shared" si="83"/>
        <v>42051.540613425932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42701.920671296299</v>
      </c>
      <c r="T856" s="11">
        <f t="shared" si="83"/>
        <v>42731.920671296299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42544.833530092597</v>
      </c>
      <c r="T857" s="11">
        <f t="shared" si="83"/>
        <v>42574.833530092597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42609.020324074074</v>
      </c>
      <c r="T858" s="11">
        <f t="shared" si="83"/>
        <v>42668.500000000007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42291.289710648147</v>
      </c>
      <c r="T859" s="11">
        <f t="shared" si="83"/>
        <v>42333.331377314818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42079.453912037039</v>
      </c>
      <c r="T860" s="11">
        <f t="shared" si="83"/>
        <v>42109.665972222225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42128.52856481482</v>
      </c>
      <c r="T861" s="11">
        <f t="shared" si="83"/>
        <v>42158.708333333336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41570.191122685188</v>
      </c>
      <c r="T862" s="11">
        <f t="shared" si="83"/>
        <v>41600.232789351852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42599.673657407409</v>
      </c>
      <c r="T863" s="11">
        <f t="shared" si="83"/>
        <v>42629.673657407409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41559.263287037036</v>
      </c>
      <c r="T864" s="11">
        <f t="shared" si="83"/>
        <v>41589.304953703708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40920.825995370375</v>
      </c>
      <c r="T865" s="11">
        <f t="shared" si="83"/>
        <v>40950.825995370375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41540.815254629633</v>
      </c>
      <c r="T866" s="11">
        <f t="shared" si="83"/>
        <v>41563.124305555561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41230.481446759266</v>
      </c>
      <c r="T867" s="11">
        <f t="shared" si="83"/>
        <v>41290.481446759266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42025.346273148149</v>
      </c>
      <c r="T868" s="11">
        <f t="shared" si="83"/>
        <v>42063.340277777781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40087.813726851855</v>
      </c>
      <c r="T869" s="11">
        <f t="shared" si="83"/>
        <v>40147.915972222225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41615.736087962963</v>
      </c>
      <c r="T870" s="11">
        <f t="shared" si="83"/>
        <v>41645.736087962963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41342.553900462968</v>
      </c>
      <c r="T871" s="11">
        <f t="shared" si="83"/>
        <v>41372.512233796297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41487.730590277781</v>
      </c>
      <c r="T872" s="11">
        <f t="shared" si="83"/>
        <v>41517.730590277781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41577.269618055558</v>
      </c>
      <c r="T873" s="11">
        <f t="shared" si="83"/>
        <v>41607.311284722222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40567.533877314818</v>
      </c>
      <c r="T874" s="11">
        <f t="shared" si="83"/>
        <v>40612.533877314818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41183.875462962969</v>
      </c>
      <c r="T875" s="11">
        <f t="shared" si="83"/>
        <v>41223.917129629634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41368.292060185187</v>
      </c>
      <c r="T876" s="11">
        <f t="shared" si="83"/>
        <v>41398.292060185187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42248.432071759256</v>
      </c>
      <c r="T877" s="11">
        <f t="shared" si="83"/>
        <v>42268.432071759256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41276.20517361111</v>
      </c>
      <c r="T878" s="11">
        <f t="shared" si="83"/>
        <v>41309.20517361111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41597.497222222228</v>
      </c>
      <c r="T879" s="11">
        <f t="shared" si="83"/>
        <v>41627.497222222228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40504.941250000003</v>
      </c>
      <c r="T880" s="11">
        <f t="shared" si="83"/>
        <v>40534.941250000003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41037.538252314815</v>
      </c>
      <c r="T881" s="11">
        <f t="shared" si="83"/>
        <v>41058.538252314815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41179.029375000006</v>
      </c>
      <c r="T882" s="11">
        <f t="shared" si="83"/>
        <v>41212.029375000006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40876.959328703706</v>
      </c>
      <c r="T883" s="11">
        <f t="shared" si="83"/>
        <v>40921.959328703706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40759.568865740745</v>
      </c>
      <c r="T884" s="11">
        <f t="shared" si="83"/>
        <v>40792.568865740745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42371.643923611111</v>
      </c>
      <c r="T885" s="11">
        <f t="shared" si="83"/>
        <v>42431.643923611111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40981.510949074072</v>
      </c>
      <c r="T886" s="11">
        <f t="shared" si="83"/>
        <v>41040.813194444447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42713.649432870377</v>
      </c>
      <c r="T887" s="11">
        <f t="shared" si="83"/>
        <v>42734.649432870377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42603.57885416667</v>
      </c>
      <c r="T888" s="11">
        <f t="shared" si="83"/>
        <v>42628.57885416667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41026.667303240742</v>
      </c>
      <c r="T889" s="11">
        <f t="shared" si="83"/>
        <v>41056.667303240742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40751.461631944447</v>
      </c>
      <c r="T890" s="11">
        <f t="shared" si="83"/>
        <v>40786.958333333336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41887.492395833338</v>
      </c>
      <c r="T891" s="11">
        <f t="shared" si="83"/>
        <v>41917.492395833338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41569.407164351855</v>
      </c>
      <c r="T892" s="11">
        <f t="shared" si="83"/>
        <v>41599.448831018519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41841.739930555559</v>
      </c>
      <c r="T893" s="11">
        <f t="shared" si="83"/>
        <v>41871.739930555559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40303.908368055556</v>
      </c>
      <c r="T894" s="11">
        <f t="shared" si="83"/>
        <v>40390.875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42065.606053240743</v>
      </c>
      <c r="T895" s="11">
        <f t="shared" si="83"/>
        <v>42095.564386574079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42496.689930555563</v>
      </c>
      <c r="T896" s="11">
        <f t="shared" si="83"/>
        <v>42526.689930555563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40430.8359837963</v>
      </c>
      <c r="T897" s="11">
        <f t="shared" si="83"/>
        <v>40475.8359837963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ref="O898:O961" si="84">(E898/D898)*100</f>
        <v>40</v>
      </c>
      <c r="P898">
        <f t="shared" ref="P898:P961" si="85">E898/L898</f>
        <v>44.444444444444443</v>
      </c>
      <c r="Q898" t="str">
        <f t="shared" ref="Q898:Q961" si="86">LEFT(N898, SEARCH("/",N898,1)-1)</f>
        <v>music</v>
      </c>
      <c r="R898" t="str">
        <f t="shared" ref="R898:R961" si="87">RIGHT(N898, LEN(N898) - SEARCH("/", N898))</f>
        <v>indie rock</v>
      </c>
      <c r="S898" s="10">
        <f t="shared" si="82"/>
        <v>42218.581319444449</v>
      </c>
      <c r="T898" s="11">
        <f t="shared" si="83"/>
        <v>42243.875000000007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si="84"/>
        <v>0</v>
      </c>
      <c r="P899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0">
        <f t="shared" ref="S899:S962" si="88">(((J899/60)/60)/24)+DATE(1970,1,1)+(-7/24)</f>
        <v>41211.397083333337</v>
      </c>
      <c r="T899" s="11">
        <f t="shared" ref="T899:T962" si="89">(((I899/60)/60)/24)+DATE(1970,1,1)+(-7/24)</f>
        <v>41241.438750000001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40878.466550925928</v>
      </c>
      <c r="T900" s="11">
        <f t="shared" si="89"/>
        <v>40923.466550925928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40645.807430555556</v>
      </c>
      <c r="T901" s="11">
        <f t="shared" si="89"/>
        <v>40690.807430555556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42429.557893518526</v>
      </c>
      <c r="T902" s="11">
        <f t="shared" si="89"/>
        <v>42459.516226851854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40291.519837962966</v>
      </c>
      <c r="T903" s="11">
        <f t="shared" si="89"/>
        <v>40337.507638888892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41829.67386574074</v>
      </c>
      <c r="T904" s="11">
        <f t="shared" si="89"/>
        <v>41881.354166666672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41149.50439814815</v>
      </c>
      <c r="T905" s="11">
        <f t="shared" si="89"/>
        <v>41174.809027777781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42341.788622685192</v>
      </c>
      <c r="T906" s="11">
        <f t="shared" si="89"/>
        <v>42371.788622685192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40506.948217592595</v>
      </c>
      <c r="T907" s="11">
        <f t="shared" si="89"/>
        <v>40566.948217592595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41680.898032407407</v>
      </c>
      <c r="T908" s="11">
        <f t="shared" si="89"/>
        <v>41710.856365740743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40766.900729166671</v>
      </c>
      <c r="T909" s="11">
        <f t="shared" si="89"/>
        <v>40796.900729166671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40340.509895833333</v>
      </c>
      <c r="T910" s="11">
        <f t="shared" si="89"/>
        <v>40385.915972222225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41081.398611111115</v>
      </c>
      <c r="T911" s="11">
        <f t="shared" si="89"/>
        <v>41112.875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42737.253692129634</v>
      </c>
      <c r="T912" s="11">
        <f t="shared" si="89"/>
        <v>42797.253692129634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41641.713483796302</v>
      </c>
      <c r="T913" s="11">
        <f t="shared" si="89"/>
        <v>41662.713483796302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41193.817673611113</v>
      </c>
      <c r="T914" s="11">
        <f t="shared" si="89"/>
        <v>41253.859340277777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41003.847442129634</v>
      </c>
      <c r="T915" s="11">
        <f t="shared" si="89"/>
        <v>41033.847442129634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41116.471608796302</v>
      </c>
      <c r="T916" s="11">
        <f t="shared" si="89"/>
        <v>41146.471608796302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40937.38789351852</v>
      </c>
      <c r="T917" s="11">
        <f t="shared" si="89"/>
        <v>40968.915972222225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40434.561736111114</v>
      </c>
      <c r="T918" s="11">
        <f t="shared" si="89"/>
        <v>40472.916666666672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41802.651967592596</v>
      </c>
      <c r="T919" s="11">
        <f t="shared" si="89"/>
        <v>41833.8125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41944.624548611115</v>
      </c>
      <c r="T920" s="11">
        <f t="shared" si="89"/>
        <v>41974.666215277779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41227.350057870375</v>
      </c>
      <c r="T921" s="11">
        <f t="shared" si="89"/>
        <v>41262.350057870375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41562.379884259266</v>
      </c>
      <c r="T922" s="11">
        <f t="shared" si="89"/>
        <v>41592.42155092593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40846.879351851851</v>
      </c>
      <c r="T923" s="11">
        <f t="shared" si="89"/>
        <v>40888.921018518522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41878.238344907411</v>
      </c>
      <c r="T924" s="11">
        <f t="shared" si="89"/>
        <v>41913.238344907411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41934.668090277781</v>
      </c>
      <c r="T925" s="11">
        <f t="shared" si="89"/>
        <v>41964.709756944452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41288.651261574079</v>
      </c>
      <c r="T926" s="11">
        <f t="shared" si="89"/>
        <v>41318.651261574079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41575.589247685188</v>
      </c>
      <c r="T927" s="11">
        <f t="shared" si="89"/>
        <v>41605.630914351852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40337.728356481486</v>
      </c>
      <c r="T928" s="11">
        <f t="shared" si="89"/>
        <v>40367.652777777781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41013.531192129631</v>
      </c>
      <c r="T929" s="11">
        <f t="shared" si="89"/>
        <v>41043.531192129631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41180.570752314816</v>
      </c>
      <c r="T930" s="11">
        <f t="shared" si="89"/>
        <v>41230.708333333336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40977.946400462963</v>
      </c>
      <c r="T931" s="11">
        <f t="shared" si="89"/>
        <v>41007.904733796298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40312.623912037037</v>
      </c>
      <c r="T932" s="11">
        <f t="shared" si="89"/>
        <v>40354.605555555558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41680.06831018519</v>
      </c>
      <c r="T933" s="11">
        <f t="shared" si="89"/>
        <v>41714.625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41310.677604166667</v>
      </c>
      <c r="T934" s="11">
        <f t="shared" si="89"/>
        <v>41355.635937500003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41710.877418981487</v>
      </c>
      <c r="T935" s="11">
        <f t="shared" si="89"/>
        <v>41770.877418981487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41733.445416666669</v>
      </c>
      <c r="T936" s="11">
        <f t="shared" si="89"/>
        <v>41762.958333333336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42368.042002314818</v>
      </c>
      <c r="T937" s="11">
        <f t="shared" si="89"/>
        <v>42398.042002314818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40882.732511574075</v>
      </c>
      <c r="T938" s="11">
        <f t="shared" si="89"/>
        <v>40926.541666666672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41551.50644675926</v>
      </c>
      <c r="T939" s="11">
        <f t="shared" si="89"/>
        <v>41581.548113425932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41124.188055555562</v>
      </c>
      <c r="T940" s="11">
        <f t="shared" si="89"/>
        <v>41154.188055555562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41416.471504629633</v>
      </c>
      <c r="T941" s="11">
        <f t="shared" si="89"/>
        <v>41455.540277777778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42181.716736111113</v>
      </c>
      <c r="T942" s="11">
        <f t="shared" si="89"/>
        <v>42226.716736111113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42745.804918981485</v>
      </c>
      <c r="T943" s="11">
        <f t="shared" si="89"/>
        <v>42775.804918981485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42382.551620370366</v>
      </c>
      <c r="T944" s="11">
        <f t="shared" si="89"/>
        <v>42418.551620370366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42673.376215277785</v>
      </c>
      <c r="T945" s="11">
        <f t="shared" si="89"/>
        <v>42703.417881944442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42444.292245370372</v>
      </c>
      <c r="T946" s="11">
        <f t="shared" si="89"/>
        <v>42478.291666666664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42732.581319444449</v>
      </c>
      <c r="T947" s="11">
        <f t="shared" si="89"/>
        <v>42784.707638888889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42592.45888888889</v>
      </c>
      <c r="T948" s="11">
        <f t="shared" si="89"/>
        <v>42622.45888888889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42491.489652777782</v>
      </c>
      <c r="T949" s="11">
        <f t="shared" si="89"/>
        <v>42551.489652777782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42411.536620370374</v>
      </c>
      <c r="T950" s="11">
        <f t="shared" si="89"/>
        <v>42441.536620370374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42360.75203703704</v>
      </c>
      <c r="T951" s="11">
        <f t="shared" si="89"/>
        <v>42420.75203703704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42356.459039351852</v>
      </c>
      <c r="T952" s="11">
        <f t="shared" si="89"/>
        <v>42386.459039351852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42480.361944444441</v>
      </c>
      <c r="T953" s="11">
        <f t="shared" si="89"/>
        <v>42525.361944444441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42662.321898148155</v>
      </c>
      <c r="T954" s="11">
        <f t="shared" si="89"/>
        <v>42692.363564814819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41998.872673611113</v>
      </c>
      <c r="T955" s="11">
        <f t="shared" si="89"/>
        <v>42028.872673611113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42194.542118055557</v>
      </c>
      <c r="T956" s="11">
        <f t="shared" si="89"/>
        <v>42236.542118055557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42586.003472222226</v>
      </c>
      <c r="T957" s="11">
        <f t="shared" si="89"/>
        <v>42626.003472222226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42060.622210648151</v>
      </c>
      <c r="T958" s="11">
        <f t="shared" si="89"/>
        <v>42120.580543981479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42660.260798611118</v>
      </c>
      <c r="T959" s="11">
        <f t="shared" si="89"/>
        <v>42691.302465277775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42082.511145833334</v>
      </c>
      <c r="T960" s="11">
        <f t="shared" si="89"/>
        <v>42103.915972222225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41992.882696759261</v>
      </c>
      <c r="T961" s="11">
        <f t="shared" si="89"/>
        <v>42022.882696759261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ref="O962:O1025" si="90">(E962/D962)*100</f>
        <v>46.100628930817614</v>
      </c>
      <c r="P962">
        <f t="shared" ref="P962:P1025" si="91">E962/L962</f>
        <v>136.46276595744681</v>
      </c>
      <c r="Q962" t="str">
        <f t="shared" ref="Q962:Q1025" si="92">LEFT(N962, SEARCH("/",N962,1)-1)</f>
        <v>technology</v>
      </c>
      <c r="R962" t="str">
        <f t="shared" ref="R962:R1025" si="93">RIGHT(N962, LEN(N962) - SEARCH("/", N962))</f>
        <v>wearables</v>
      </c>
      <c r="S962" s="10">
        <f t="shared" si="88"/>
        <v>42766.335127314822</v>
      </c>
      <c r="T962" s="11">
        <f t="shared" si="89"/>
        <v>42808.29346064815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si="90"/>
        <v>42.188421052631583</v>
      </c>
      <c r="P963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0">
        <f t="shared" ref="S963:S1026" si="94">(((J963/60)/60)/24)+DATE(1970,1,1)+(-7/24)</f>
        <v>42740.402025462965</v>
      </c>
      <c r="T963" s="11">
        <f t="shared" ref="T963:T1026" si="95">(((I963/60)/60)/24)+DATE(1970,1,1)+(-7/24)</f>
        <v>42786.500000000007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42373.420752314814</v>
      </c>
      <c r="T964" s="11">
        <f t="shared" si="95"/>
        <v>42411.420752314814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42625.343969907415</v>
      </c>
      <c r="T965" s="11">
        <f t="shared" si="95"/>
        <v>42660.343969907415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42208.337025462963</v>
      </c>
      <c r="T966" s="11">
        <f t="shared" si="95"/>
        <v>42248.337025462963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42636.725069444445</v>
      </c>
      <c r="T967" s="11">
        <f t="shared" si="95"/>
        <v>42668.874305555561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42619.344120370377</v>
      </c>
      <c r="T968" s="11">
        <f t="shared" si="95"/>
        <v>42649.344120370377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42421.96266203704</v>
      </c>
      <c r="T969" s="11">
        <f t="shared" si="95"/>
        <v>42481.920995370376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41836.555949074078</v>
      </c>
      <c r="T970" s="11">
        <f t="shared" si="95"/>
        <v>41866.555949074078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42742.011655092596</v>
      </c>
      <c r="T971" s="11">
        <f t="shared" si="95"/>
        <v>42775.011655092596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42720.928854166668</v>
      </c>
      <c r="T972" s="11">
        <f t="shared" si="95"/>
        <v>42757.915972222225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42111.417361111111</v>
      </c>
      <c r="T973" s="11">
        <f t="shared" si="95"/>
        <v>42156.417361111111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41856.574050925927</v>
      </c>
      <c r="T974" s="11">
        <f t="shared" si="95"/>
        <v>41885.999305555561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42256.723298611112</v>
      </c>
      <c r="T975" s="11">
        <f t="shared" si="95"/>
        <v>42316.764965277784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42424.457824074074</v>
      </c>
      <c r="T976" s="11">
        <f t="shared" si="95"/>
        <v>42454.41615740741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42489.404918981483</v>
      </c>
      <c r="T977" s="11">
        <f t="shared" si="95"/>
        <v>42549.404918981483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42184.767326388894</v>
      </c>
      <c r="T978" s="11">
        <f t="shared" si="95"/>
        <v>42229.767326388894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42391.650428240748</v>
      </c>
      <c r="T979" s="11">
        <f t="shared" si="95"/>
        <v>42421.650428240748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42395.017372685186</v>
      </c>
      <c r="T980" s="11">
        <f t="shared" si="95"/>
        <v>42425.017372685186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42506.12532407407</v>
      </c>
      <c r="T981" s="11">
        <f t="shared" si="95"/>
        <v>42541.499305555561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41928.612523148149</v>
      </c>
      <c r="T982" s="11">
        <f t="shared" si="95"/>
        <v>41973.654189814821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41830.655347222222</v>
      </c>
      <c r="T983" s="11">
        <f t="shared" si="95"/>
        <v>41860.655347222222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42615.461643518523</v>
      </c>
      <c r="T984" s="11">
        <f t="shared" si="95"/>
        <v>42645.461643518523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42574.375983796301</v>
      </c>
      <c r="T985" s="11">
        <f t="shared" si="95"/>
        <v>42605.57916666667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42060.824166666665</v>
      </c>
      <c r="T986" s="11">
        <f t="shared" si="95"/>
        <v>42090.782500000008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42339.676041666673</v>
      </c>
      <c r="T987" s="11">
        <f t="shared" si="95"/>
        <v>42369.666666666664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42324.475694444445</v>
      </c>
      <c r="T988" s="11">
        <f t="shared" si="95"/>
        <v>42378.708333333336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41773.002893518518</v>
      </c>
      <c r="T989" s="11">
        <f t="shared" si="95"/>
        <v>41813.002893518518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42614.065104166664</v>
      </c>
      <c r="T990" s="11">
        <f t="shared" si="95"/>
        <v>42644.065104166664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42611.64230324074</v>
      </c>
      <c r="T991" s="11">
        <f t="shared" si="95"/>
        <v>42641.64230324074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41855.492638888893</v>
      </c>
      <c r="T992" s="11">
        <f t="shared" si="95"/>
        <v>41885.492638888893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42538.465138888896</v>
      </c>
      <c r="T993" s="11">
        <f t="shared" si="95"/>
        <v>42563.493750000001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42437.633321759262</v>
      </c>
      <c r="T994" s="11">
        <f t="shared" si="95"/>
        <v>42497.591655092598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42652.673240740747</v>
      </c>
      <c r="T995" s="11">
        <f t="shared" si="95"/>
        <v>42685.916666666664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41920.971412037041</v>
      </c>
      <c r="T996" s="11">
        <f t="shared" si="95"/>
        <v>41973.665972222225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41947.649074074077</v>
      </c>
      <c r="T997" s="11">
        <f t="shared" si="95"/>
        <v>41972.375000000007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41817.57476851852</v>
      </c>
      <c r="T998" s="11">
        <f t="shared" si="95"/>
        <v>41847.352083333339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41940.811307870375</v>
      </c>
      <c r="T999" s="11">
        <f t="shared" si="95"/>
        <v>41970.85297453704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42281.877326388894</v>
      </c>
      <c r="T1000" s="11">
        <f t="shared" si="95"/>
        <v>42326.918993055559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41926.007986111115</v>
      </c>
      <c r="T1001" s="11">
        <f t="shared" si="95"/>
        <v>41956.043055555558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42748.768055555563</v>
      </c>
      <c r="T1002" s="11">
        <f t="shared" si="95"/>
        <v>42808.726388888892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42720.428391203706</v>
      </c>
      <c r="T1003" s="11">
        <f t="shared" si="95"/>
        <v>42765.428391203706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42325.392523148148</v>
      </c>
      <c r="T1004" s="11">
        <f t="shared" si="95"/>
        <v>42354.957638888889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42780.417372685188</v>
      </c>
      <c r="T1005" s="11">
        <f t="shared" si="95"/>
        <v>42810.375706018523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42388.416979166672</v>
      </c>
      <c r="T1006" s="11">
        <f t="shared" si="95"/>
        <v>42418.416979166672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42276.333136574074</v>
      </c>
      <c r="T1007" s="11">
        <f t="shared" si="95"/>
        <v>42307.333136574074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41976.748518518521</v>
      </c>
      <c r="T1008" s="11">
        <f t="shared" si="95"/>
        <v>41985.007638888892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42676.291932870372</v>
      </c>
      <c r="T1009" s="11">
        <f t="shared" si="95"/>
        <v>42718.333599537036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42702.517534722225</v>
      </c>
      <c r="T1010" s="11">
        <f t="shared" si="95"/>
        <v>42732.517534722225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42510.313032407408</v>
      </c>
      <c r="T1011" s="11">
        <f t="shared" si="95"/>
        <v>42540.313032407408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42561.537754629629</v>
      </c>
      <c r="T1012" s="11">
        <f t="shared" si="95"/>
        <v>42617.832638888889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41946.606423611112</v>
      </c>
      <c r="T1013" s="11">
        <f t="shared" si="95"/>
        <v>41991.606423611112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42714.14875</v>
      </c>
      <c r="T1014" s="11">
        <f t="shared" si="95"/>
        <v>42759.14875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42339.542314814818</v>
      </c>
      <c r="T1015" s="11">
        <f t="shared" si="95"/>
        <v>42367.541666666664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41954.710821759261</v>
      </c>
      <c r="T1016" s="11">
        <f t="shared" si="95"/>
        <v>42004.710821759261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42303.586747685193</v>
      </c>
      <c r="T1017" s="11">
        <f t="shared" si="95"/>
        <v>42333.62841435185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42421.815462962964</v>
      </c>
      <c r="T1018" s="11">
        <f t="shared" si="95"/>
        <v>42466.773796296293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42289.383506944447</v>
      </c>
      <c r="T1019" s="11">
        <f t="shared" si="95"/>
        <v>42329.425173611111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42535.200613425928</v>
      </c>
      <c r="T1020" s="11">
        <f t="shared" si="95"/>
        <v>42565.200613425928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42009.682280092595</v>
      </c>
      <c r="T1021" s="11">
        <f t="shared" si="95"/>
        <v>42039.682280092595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42126.777881944443</v>
      </c>
      <c r="T1022" s="11">
        <f t="shared" si="95"/>
        <v>42156.740972222229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42270.960312500007</v>
      </c>
      <c r="T1023" s="11">
        <f t="shared" si="95"/>
        <v>42293.875000000007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42111.35505787038</v>
      </c>
      <c r="T1024" s="11">
        <f t="shared" si="95"/>
        <v>42141.35505787038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42145.628020833341</v>
      </c>
      <c r="T1025" s="11">
        <f t="shared" si="95"/>
        <v>42175.628020833341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ref="O1026:O1089" si="96">(E1026/D1026)*100</f>
        <v>118.63774999999998</v>
      </c>
      <c r="P1026">
        <f t="shared" ref="P1026:P1089" si="97">E1026/L1026</f>
        <v>388.9762295081967</v>
      </c>
      <c r="Q1026" t="str">
        <f t="shared" ref="Q1026:Q1089" si="98">LEFT(N1026, SEARCH("/",N1026,1)-1)</f>
        <v>music</v>
      </c>
      <c r="R1026" t="str">
        <f t="shared" ref="R1026:R1089" si="99">RIGHT(N1026, LEN(N1026) - SEARCH("/", N1026))</f>
        <v>electronic music</v>
      </c>
      <c r="S1026" s="10">
        <f t="shared" si="94"/>
        <v>42370.288923611115</v>
      </c>
      <c r="T1026" s="11">
        <f t="shared" si="95"/>
        <v>42400.288923611115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si="96"/>
        <v>109.92831428571431</v>
      </c>
      <c r="P102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0">
        <f t="shared" ref="S1027:S1090" si="100">(((J1027/60)/60)/24)+DATE(1970,1,1)+(-7/24)</f>
        <v>42049.542094907411</v>
      </c>
      <c r="T1027" s="11">
        <f t="shared" ref="T1027:T1090" si="101">(((I1027/60)/60)/24)+DATE(1970,1,1)+(-7/24)</f>
        <v>42079.500428240739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42426.115925925929</v>
      </c>
      <c r="T1028" s="11">
        <f t="shared" si="101"/>
        <v>42460.074259259265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41904.742442129631</v>
      </c>
      <c r="T1029" s="11">
        <f t="shared" si="101"/>
        <v>41934.742442129631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42755.335706018523</v>
      </c>
      <c r="T1030" s="11">
        <f t="shared" si="101"/>
        <v>42800.541666666664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42044.420219907413</v>
      </c>
      <c r="T1031" s="11">
        <f t="shared" si="101"/>
        <v>42098.624305555561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42611.19153935185</v>
      </c>
      <c r="T1032" s="11">
        <f t="shared" si="101"/>
        <v>42625.19153935185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42324.472337962965</v>
      </c>
      <c r="T1033" s="11">
        <f t="shared" si="101"/>
        <v>42354.472337962965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42514.375289351854</v>
      </c>
      <c r="T1034" s="11">
        <f t="shared" si="101"/>
        <v>42544.375289351854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42688.440740740749</v>
      </c>
      <c r="T1035" s="11">
        <f t="shared" si="101"/>
        <v>42716.440740740749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42554.8750462963</v>
      </c>
      <c r="T1036" s="11">
        <f t="shared" si="101"/>
        <v>42586.874305555561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42016.349768518521</v>
      </c>
      <c r="T1037" s="11">
        <f t="shared" si="101"/>
        <v>42046.349768518521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41249.15729166667</v>
      </c>
      <c r="T1038" s="11">
        <f t="shared" si="101"/>
        <v>41281.041666666672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42119.530810185192</v>
      </c>
      <c r="T1039" s="11">
        <f t="shared" si="101"/>
        <v>42141.916666666664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42417.940081018525</v>
      </c>
      <c r="T1040" s="11">
        <f t="shared" si="101"/>
        <v>42447.898414351854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42691.817662037043</v>
      </c>
      <c r="T1041" s="11">
        <f t="shared" si="101"/>
        <v>42717.040972222225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42579.416770833333</v>
      </c>
      <c r="T1042" s="11">
        <f t="shared" si="101"/>
        <v>42609.416770833333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41830.768425925933</v>
      </c>
      <c r="T1043" s="11">
        <f t="shared" si="101"/>
        <v>41850.768425925933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41851.404490740744</v>
      </c>
      <c r="T1044" s="11">
        <f t="shared" si="101"/>
        <v>41894.125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42113.961284722223</v>
      </c>
      <c r="T1045" s="11">
        <f t="shared" si="101"/>
        <v>42143.961284722223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42011.634270833332</v>
      </c>
      <c r="T1046" s="11">
        <f t="shared" si="101"/>
        <v>42068.560416666667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41844.582754629635</v>
      </c>
      <c r="T1047" s="11">
        <f t="shared" si="101"/>
        <v>41874.582754629635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42319.55972222222</v>
      </c>
      <c r="T1048" s="11">
        <f t="shared" si="101"/>
        <v>42364.55972222222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41918.52679398148</v>
      </c>
      <c r="T1049" s="11">
        <f t="shared" si="101"/>
        <v>41948.568460648152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42597.761446759258</v>
      </c>
      <c r="T1050" s="11">
        <f t="shared" si="101"/>
        <v>42637.761446759258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42382.139409722229</v>
      </c>
      <c r="T1051" s="11">
        <f t="shared" si="101"/>
        <v>42412.139409722229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42231.505520833336</v>
      </c>
      <c r="T1052" s="11">
        <f t="shared" si="101"/>
        <v>42261.505520833336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41849.72251157408</v>
      </c>
      <c r="T1053" s="11">
        <f t="shared" si="101"/>
        <v>41877.72251157408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42483.505729166667</v>
      </c>
      <c r="T1054" s="11">
        <f t="shared" si="101"/>
        <v>42527.54791666667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42774.881157407413</v>
      </c>
      <c r="T1055" s="11">
        <f t="shared" si="101"/>
        <v>42799.881157407413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41831.560173611113</v>
      </c>
      <c r="T1056" s="11">
        <f t="shared" si="101"/>
        <v>41861.625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42406.700752314813</v>
      </c>
      <c r="T1057" s="11">
        <f t="shared" si="101"/>
        <v>42436.700752314813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42058.427974537037</v>
      </c>
      <c r="T1058" s="11">
        <f t="shared" si="101"/>
        <v>42118.38630787038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42678.579664351848</v>
      </c>
      <c r="T1059" s="11">
        <f t="shared" si="101"/>
        <v>42708.621331018519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42047.609293981484</v>
      </c>
      <c r="T1060" s="11">
        <f t="shared" si="101"/>
        <v>42088.708333333336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42046.498333333337</v>
      </c>
      <c r="T1061" s="11">
        <f t="shared" si="101"/>
        <v>42076.456666666672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42079.621446759258</v>
      </c>
      <c r="T1062" s="11">
        <f t="shared" si="101"/>
        <v>42109.621446759258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42431.9850462963</v>
      </c>
      <c r="T1063" s="11">
        <f t="shared" si="101"/>
        <v>42491.750000000007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42556.515520833338</v>
      </c>
      <c r="T1064" s="11">
        <f t="shared" si="101"/>
        <v>42563.515520833338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42582.73914351852</v>
      </c>
      <c r="T1065" s="11">
        <f t="shared" si="101"/>
        <v>42612.73914351852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41416.936377314814</v>
      </c>
      <c r="T1066" s="11">
        <f t="shared" si="101"/>
        <v>41461.936377314814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41661.089375000003</v>
      </c>
      <c r="T1067" s="11">
        <f t="shared" si="101"/>
        <v>41689.089375000003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41445.671087962968</v>
      </c>
      <c r="T1068" s="11">
        <f t="shared" si="101"/>
        <v>41490.671087962968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41599.564016203709</v>
      </c>
      <c r="T1069" s="11">
        <f t="shared" si="101"/>
        <v>41629.564016203709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42440.07944444444</v>
      </c>
      <c r="T1070" s="11">
        <f t="shared" si="101"/>
        <v>42470.037777777783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41571.93818287037</v>
      </c>
      <c r="T1071" s="11">
        <f t="shared" si="101"/>
        <v>41603.979849537041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41162.72016203704</v>
      </c>
      <c r="T1072" s="11">
        <f t="shared" si="101"/>
        <v>41182.72016203704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42295.461724537039</v>
      </c>
      <c r="T1073" s="11">
        <f t="shared" si="101"/>
        <v>42325.503391203711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41645.54047453704</v>
      </c>
      <c r="T1074" s="11">
        <f t="shared" si="101"/>
        <v>41675.54047453704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40802.67292824074</v>
      </c>
      <c r="T1075" s="11">
        <f t="shared" si="101"/>
        <v>40832.67292824074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41612.881307870375</v>
      </c>
      <c r="T1076" s="11">
        <f t="shared" si="101"/>
        <v>41642.881307870375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41005.612453703703</v>
      </c>
      <c r="T1077" s="11">
        <f t="shared" si="101"/>
        <v>41035.612453703703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41838.086226851854</v>
      </c>
      <c r="T1078" s="11">
        <f t="shared" si="101"/>
        <v>41893.086226851854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42352.875127314815</v>
      </c>
      <c r="T1079" s="11">
        <f t="shared" si="101"/>
        <v>42382.875127314815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40700.904178240744</v>
      </c>
      <c r="T1080" s="11">
        <f t="shared" si="101"/>
        <v>40745.904178240744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42479.274722222232</v>
      </c>
      <c r="T1081" s="11">
        <f t="shared" si="101"/>
        <v>42504.274722222232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41739.846446759264</v>
      </c>
      <c r="T1082" s="11">
        <f t="shared" si="101"/>
        <v>41769.846446759264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42002.635324074079</v>
      </c>
      <c r="T1083" s="11">
        <f t="shared" si="101"/>
        <v>42032.635324074079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41101.614444444451</v>
      </c>
      <c r="T1084" s="11">
        <f t="shared" si="101"/>
        <v>41131.614444444451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41793.3678587963</v>
      </c>
      <c r="T1085" s="11">
        <f t="shared" si="101"/>
        <v>41853.3678587963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41829.620416666665</v>
      </c>
      <c r="T1086" s="11">
        <f t="shared" si="101"/>
        <v>41859.620416666665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42413.379340277781</v>
      </c>
      <c r="T1087" s="11">
        <f t="shared" si="101"/>
        <v>42443.337673611117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41845.57512731482</v>
      </c>
      <c r="T1088" s="11">
        <f t="shared" si="101"/>
        <v>41875.57512731482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41775.422303240746</v>
      </c>
      <c r="T1089" s="11">
        <f t="shared" si="101"/>
        <v>41805.422303240746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ref="O1090:O1153" si="102">(E1090/D1090)*100</f>
        <v>14.182977777777777</v>
      </c>
      <c r="P1090">
        <f t="shared" ref="P1090:P1153" si="103">E1090/L1090</f>
        <v>43.41727891156463</v>
      </c>
      <c r="Q1090" t="str">
        <f t="shared" ref="Q1090:Q1153" si="104">LEFT(N1090, SEARCH("/",N1090,1)-1)</f>
        <v>games</v>
      </c>
      <c r="R1090" t="str">
        <f t="shared" ref="R1090:R1153" si="105">RIGHT(N1090, LEN(N1090) - SEARCH("/", N1090))</f>
        <v>video games</v>
      </c>
      <c r="S1090" s="10">
        <f t="shared" si="100"/>
        <v>41723.507719907408</v>
      </c>
      <c r="T1090" s="11">
        <f t="shared" si="101"/>
        <v>41753.507719907408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si="102"/>
        <v>7.8266666666666662</v>
      </c>
      <c r="P1091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0">
        <f t="shared" ref="S1091:S1154" si="106">(((J1091/60)/60)/24)+DATE(1970,1,1)+(-7/24)</f>
        <v>42150.897858796299</v>
      </c>
      <c r="T1091" s="11">
        <f t="shared" ref="T1091:T1154" si="107">(((I1091/60)/60)/24)+DATE(1970,1,1)+(-7/24)</f>
        <v>42180.897858796299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42122.894131944449</v>
      </c>
      <c r="T1092" s="11">
        <f t="shared" si="107"/>
        <v>42152.894131944449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42440.528611111113</v>
      </c>
      <c r="T1093" s="11">
        <f t="shared" si="107"/>
        <v>42470.486944444441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41249.734236111115</v>
      </c>
      <c r="T1094" s="11">
        <f t="shared" si="107"/>
        <v>41279.734236111115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42396.682141203702</v>
      </c>
      <c r="T1095" s="11">
        <f t="shared" si="107"/>
        <v>42411.682141203702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40795.421678240738</v>
      </c>
      <c r="T1096" s="11">
        <f t="shared" si="107"/>
        <v>40825.421678240738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41486.245601851857</v>
      </c>
      <c r="T1097" s="11">
        <f t="shared" si="107"/>
        <v>41516.245601851857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41885.226319444446</v>
      </c>
      <c r="T1098" s="11">
        <f t="shared" si="107"/>
        <v>41915.854166666672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41660.500891203708</v>
      </c>
      <c r="T1099" s="11">
        <f t="shared" si="107"/>
        <v>41700.500891203708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41712.471006944448</v>
      </c>
      <c r="T1100" s="11">
        <f t="shared" si="107"/>
        <v>41742.471006944448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42107.544768518521</v>
      </c>
      <c r="T1101" s="11">
        <f t="shared" si="107"/>
        <v>42137.544768518521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42383.819108796299</v>
      </c>
      <c r="T1102" s="11">
        <f t="shared" si="107"/>
        <v>42413.819108796299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42538.480763888896</v>
      </c>
      <c r="T1103" s="11">
        <f t="shared" si="107"/>
        <v>42565.466666666667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41576.75376157408</v>
      </c>
      <c r="T1104" s="11">
        <f t="shared" si="107"/>
        <v>41616.957638888889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42478.930439814816</v>
      </c>
      <c r="T1105" s="11">
        <f t="shared" si="107"/>
        <v>42538.930439814816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41771.118298611116</v>
      </c>
      <c r="T1106" s="11">
        <f t="shared" si="107"/>
        <v>41801.118298611116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41691.8440625</v>
      </c>
      <c r="T1107" s="11">
        <f t="shared" si="107"/>
        <v>41721.802395833336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40973.448784722226</v>
      </c>
      <c r="T1108" s="11">
        <f t="shared" si="107"/>
        <v>41003.407118055555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41813.569722222222</v>
      </c>
      <c r="T1109" s="11">
        <f t="shared" si="107"/>
        <v>41843.569722222222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40952.345312500001</v>
      </c>
      <c r="T1110" s="11">
        <f t="shared" si="107"/>
        <v>41012.303645833337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42662.460532407415</v>
      </c>
      <c r="T1111" s="11">
        <f t="shared" si="107"/>
        <v>42692.502199074072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41220.641458333332</v>
      </c>
      <c r="T1112" s="11">
        <f t="shared" si="107"/>
        <v>41250.641458333332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42346.911921296305</v>
      </c>
      <c r="T1113" s="11">
        <f t="shared" si="107"/>
        <v>42376.911921296305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41963.467719907414</v>
      </c>
      <c r="T1114" s="11">
        <f t="shared" si="107"/>
        <v>42023.062500000007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41835.685416666667</v>
      </c>
      <c r="T1115" s="11">
        <f t="shared" si="107"/>
        <v>41865.685416666667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41526.054247685192</v>
      </c>
      <c r="T1116" s="11">
        <f t="shared" si="107"/>
        <v>41556.054247685192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42429.403877314813</v>
      </c>
      <c r="T1117" s="11">
        <f t="shared" si="107"/>
        <v>42459.362210648149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41009.555648148147</v>
      </c>
      <c r="T1118" s="11">
        <f t="shared" si="107"/>
        <v>41069.555648148147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42333.306863425933</v>
      </c>
      <c r="T1119" s="11">
        <f t="shared" si="107"/>
        <v>42363.306863425933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41703.874756944446</v>
      </c>
      <c r="T1120" s="11">
        <f t="shared" si="107"/>
        <v>41733.833090277782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41722.500740740747</v>
      </c>
      <c r="T1121" s="11">
        <f t="shared" si="107"/>
        <v>41735.500740740747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40799.581018518518</v>
      </c>
      <c r="T1122" s="11">
        <f t="shared" si="107"/>
        <v>40844.581018518518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42412.642546296302</v>
      </c>
      <c r="T1123" s="11">
        <f t="shared" si="107"/>
        <v>42442.60087962963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41410.412326388891</v>
      </c>
      <c r="T1124" s="11">
        <f t="shared" si="107"/>
        <v>41424.412326388891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41718.232037037036</v>
      </c>
      <c r="T1125" s="11">
        <f t="shared" si="107"/>
        <v>41748.232037037036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42094.375590277785</v>
      </c>
      <c r="T1126" s="11">
        <f t="shared" si="107"/>
        <v>42124.375590277785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42212.33252314815</v>
      </c>
      <c r="T1127" s="11">
        <f t="shared" si="107"/>
        <v>42272.33252314815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42535.035810185182</v>
      </c>
      <c r="T1128" s="11">
        <f t="shared" si="107"/>
        <v>42565.035810185182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41926.5625</v>
      </c>
      <c r="T1129" s="11">
        <f t="shared" si="107"/>
        <v>41957.604166666664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41828.357835648152</v>
      </c>
      <c r="T1130" s="11">
        <f t="shared" si="107"/>
        <v>41858.357835648152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42495.973298611112</v>
      </c>
      <c r="T1131" s="11">
        <f t="shared" si="107"/>
        <v>42525.973298611112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41908.704861111117</v>
      </c>
      <c r="T1132" s="11">
        <f t="shared" si="107"/>
        <v>41968.746527777781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42332.616527777784</v>
      </c>
      <c r="T1133" s="11">
        <f t="shared" si="107"/>
        <v>42362.616527777784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42705.823738425934</v>
      </c>
      <c r="T1134" s="11">
        <f t="shared" si="107"/>
        <v>42735.823738425934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41821.115520833337</v>
      </c>
      <c r="T1135" s="11">
        <f t="shared" si="107"/>
        <v>41851.115520833337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41957.993379629632</v>
      </c>
      <c r="T1136" s="11">
        <f t="shared" si="107"/>
        <v>41971.897916666669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42558.697847222218</v>
      </c>
      <c r="T1137" s="11">
        <f t="shared" si="107"/>
        <v>42588.697847222218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42327.379965277774</v>
      </c>
      <c r="T1138" s="11">
        <f t="shared" si="107"/>
        <v>42357.379965277774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42453.528020833335</v>
      </c>
      <c r="T1139" s="11">
        <f t="shared" si="107"/>
        <v>42483.528020833335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42736.614942129636</v>
      </c>
      <c r="T1140" s="11">
        <f t="shared" si="107"/>
        <v>42756.614942129636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41975.055856481478</v>
      </c>
      <c r="T1141" s="11">
        <f t="shared" si="107"/>
        <v>42005.055856481478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42192.170381944445</v>
      </c>
      <c r="T1142" s="11">
        <f t="shared" si="107"/>
        <v>42222.170381944445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42164.407986111117</v>
      </c>
      <c r="T1143" s="11">
        <f t="shared" si="107"/>
        <v>42194.407986111117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42021.71443287038</v>
      </c>
      <c r="T1144" s="11">
        <f t="shared" si="107"/>
        <v>42051.71443287038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42324.901921296296</v>
      </c>
      <c r="T1145" s="11">
        <f t="shared" si="107"/>
        <v>42354.901921296296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42092.890277777777</v>
      </c>
      <c r="T1146" s="11">
        <f t="shared" si="107"/>
        <v>42122.890277777777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41854.455925925933</v>
      </c>
      <c r="T1147" s="11">
        <f t="shared" si="107"/>
        <v>41914.455925925933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41723.661724537036</v>
      </c>
      <c r="T1148" s="11">
        <f t="shared" si="107"/>
        <v>41761.661724537036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41871.6803587963</v>
      </c>
      <c r="T1149" s="11">
        <f t="shared" si="107"/>
        <v>41931.6803587963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42674.87940972222</v>
      </c>
      <c r="T1150" s="11">
        <f t="shared" si="107"/>
        <v>42704.921076388891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42507.418587962966</v>
      </c>
      <c r="T1151" s="11">
        <f t="shared" si="107"/>
        <v>42537.418587962966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42317.662905092591</v>
      </c>
      <c r="T1152" s="11">
        <f t="shared" si="107"/>
        <v>42377.662905092591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42223.810914351852</v>
      </c>
      <c r="T1153" s="11">
        <f t="shared" si="107"/>
        <v>42253.810914351852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ref="O1154:O1217" si="108">(E1154/D1154)*100</f>
        <v>5.6937500000000005</v>
      </c>
      <c r="P1154">
        <f t="shared" ref="P1154:P1217" si="109">E1154/L1154</f>
        <v>60.733333333333334</v>
      </c>
      <c r="Q1154" t="str">
        <f t="shared" ref="Q1154:Q1217" si="110">LEFT(N1154, SEARCH("/",N1154,1)-1)</f>
        <v>food</v>
      </c>
      <c r="R1154" t="str">
        <f t="shared" ref="R1154:R1217" si="111">RIGHT(N1154, LEN(N1154) - SEARCH("/", N1154))</f>
        <v>food trucks</v>
      </c>
      <c r="S1154" s="10">
        <f t="shared" si="106"/>
        <v>42109.417962962965</v>
      </c>
      <c r="T1154" s="11">
        <f t="shared" si="107"/>
        <v>42139.417962962965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si="108"/>
        <v>0.625</v>
      </c>
      <c r="P1155">
        <f t="shared" si="109"/>
        <v>50</v>
      </c>
      <c r="Q1155" t="str">
        <f t="shared" si="110"/>
        <v>food</v>
      </c>
      <c r="R1155" t="str">
        <f t="shared" si="111"/>
        <v>food trucks</v>
      </c>
      <c r="S1155" s="10">
        <f t="shared" ref="S1155:S1218" si="112">(((J1155/60)/60)/24)+DATE(1970,1,1)+(-7/24)</f>
        <v>42143.422511574077</v>
      </c>
      <c r="T1155" s="11">
        <f t="shared" ref="T1155:T1218" si="113">(((I1155/60)/60)/24)+DATE(1970,1,1)+(-7/24)</f>
        <v>42173.422511574077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42222.817199074074</v>
      </c>
      <c r="T1156" s="11">
        <f t="shared" si="113"/>
        <v>42252.817199074074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41835.472314814819</v>
      </c>
      <c r="T1157" s="11">
        <f t="shared" si="113"/>
        <v>41865.472314814819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42028.779652777775</v>
      </c>
      <c r="T1158" s="11">
        <f t="shared" si="113"/>
        <v>42058.779652777775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41918.336574074077</v>
      </c>
      <c r="T1159" s="11">
        <f t="shared" si="113"/>
        <v>41978.378240740749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41951.800092592595</v>
      </c>
      <c r="T1160" s="11">
        <f t="shared" si="113"/>
        <v>41981.800092592595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42154.434780092597</v>
      </c>
      <c r="T1161" s="11">
        <f t="shared" si="113"/>
        <v>42185.364583333336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42060.863263888888</v>
      </c>
      <c r="T1162" s="11">
        <f t="shared" si="113"/>
        <v>42090.821597222232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42122.337835648148</v>
      </c>
      <c r="T1163" s="11">
        <f t="shared" si="113"/>
        <v>42143.337835648148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41876.391944444447</v>
      </c>
      <c r="T1164" s="11">
        <f t="shared" si="113"/>
        <v>41907.391944444447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41830.431944444448</v>
      </c>
      <c r="T1165" s="11">
        <f t="shared" si="113"/>
        <v>41860.431944444448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42509.432662037041</v>
      </c>
      <c r="T1166" s="11">
        <f t="shared" si="113"/>
        <v>42539.432662037041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41791.922800925924</v>
      </c>
      <c r="T1167" s="11">
        <f t="shared" si="113"/>
        <v>41825.922800925924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42150.193773148152</v>
      </c>
      <c r="T1168" s="11">
        <f t="shared" si="113"/>
        <v>42180.875000000007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41863.443229166667</v>
      </c>
      <c r="T1169" s="11">
        <f t="shared" si="113"/>
        <v>41894.443229166667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42604.762326388889</v>
      </c>
      <c r="T1170" s="11">
        <f t="shared" si="113"/>
        <v>42634.762326388889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42027.062071759261</v>
      </c>
      <c r="T1171" s="11">
        <f t="shared" si="113"/>
        <v>42057.062071759261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42124.601516203707</v>
      </c>
      <c r="T1172" s="11">
        <f t="shared" si="113"/>
        <v>42154.601516203707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41938.513043981482</v>
      </c>
      <c r="T1173" s="11">
        <f t="shared" si="113"/>
        <v>41956.554710648146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41841.390648148154</v>
      </c>
      <c r="T1174" s="11">
        <f t="shared" si="113"/>
        <v>41871.390648148154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42183.894178240742</v>
      </c>
      <c r="T1175" s="11">
        <f t="shared" si="113"/>
        <v>42218.894178240742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42468.550081018526</v>
      </c>
      <c r="T1176" s="11">
        <f t="shared" si="113"/>
        <v>42498.550081018526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42170.436793981484</v>
      </c>
      <c r="T1177" s="11">
        <f t="shared" si="113"/>
        <v>42200.436793981484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42745.727986111109</v>
      </c>
      <c r="T1178" s="11">
        <f t="shared" si="113"/>
        <v>42800.250000000007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41897.369166666671</v>
      </c>
      <c r="T1179" s="11">
        <f t="shared" si="113"/>
        <v>41927.369166666671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41837.614027777781</v>
      </c>
      <c r="T1180" s="11">
        <f t="shared" si="113"/>
        <v>41867.614027777781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42275.428553240745</v>
      </c>
      <c r="T1181" s="11">
        <f t="shared" si="113"/>
        <v>42305.428553240745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41781.515208333338</v>
      </c>
      <c r="T1182" s="11">
        <f t="shared" si="113"/>
        <v>41818.515208333338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42034.047696759262</v>
      </c>
      <c r="T1183" s="11">
        <f t="shared" si="113"/>
        <v>42064.047696759262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42728.535740740743</v>
      </c>
      <c r="T1184" s="11">
        <f t="shared" si="113"/>
        <v>42747.404166666667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42656.569710648146</v>
      </c>
      <c r="T1185" s="11">
        <f t="shared" si="113"/>
        <v>42675.874305555561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42741.307997685188</v>
      </c>
      <c r="T1186" s="11">
        <f t="shared" si="113"/>
        <v>42772.307997685188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42130.573483796303</v>
      </c>
      <c r="T1187" s="11">
        <f t="shared" si="113"/>
        <v>42162.875000000007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42123.571701388886</v>
      </c>
      <c r="T1188" s="11">
        <f t="shared" si="113"/>
        <v>42156.654166666667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42109.603275462963</v>
      </c>
      <c r="T1189" s="11">
        <f t="shared" si="113"/>
        <v>42141.458333333336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42711.40902777778</v>
      </c>
      <c r="T1190" s="11">
        <f t="shared" si="113"/>
        <v>42732.40902777778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42529.687442129631</v>
      </c>
      <c r="T1191" s="11">
        <f t="shared" si="113"/>
        <v>42550.687442129631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41852.374131944445</v>
      </c>
      <c r="T1192" s="11">
        <f t="shared" si="113"/>
        <v>41882.374131944445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42419.312037037038</v>
      </c>
      <c r="T1193" s="11">
        <f t="shared" si="113"/>
        <v>42449.270370370366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42747.21502314815</v>
      </c>
      <c r="T1194" s="11">
        <f t="shared" si="113"/>
        <v>42777.21502314815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42409.48440972223</v>
      </c>
      <c r="T1195" s="11">
        <f t="shared" si="113"/>
        <v>42469.442743055559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42072.196516203701</v>
      </c>
      <c r="T1196" s="11">
        <f t="shared" si="113"/>
        <v>42102.196516203701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42298.056168981486</v>
      </c>
      <c r="T1197" s="11">
        <f t="shared" si="113"/>
        <v>42358.083333333336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42326.527071759258</v>
      </c>
      <c r="T1198" s="11">
        <f t="shared" si="113"/>
        <v>42356.527071759258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42503.373078703706</v>
      </c>
      <c r="T1199" s="11">
        <f t="shared" si="113"/>
        <v>42533.957638888889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42333.327384259261</v>
      </c>
      <c r="T1200" s="11">
        <f t="shared" si="113"/>
        <v>42368.833333333336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42161.479166666664</v>
      </c>
      <c r="T1201" s="11">
        <f t="shared" si="113"/>
        <v>42193.479166666664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42089.185833333337</v>
      </c>
      <c r="T1202" s="11">
        <f t="shared" si="113"/>
        <v>42110.185833333337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42536.315347222226</v>
      </c>
      <c r="T1203" s="11">
        <f t="shared" si="113"/>
        <v>42566.315347222226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42151.997152777774</v>
      </c>
      <c r="T1204" s="11">
        <f t="shared" si="113"/>
        <v>42181.997152777774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42125.323229166672</v>
      </c>
      <c r="T1205" s="11">
        <f t="shared" si="113"/>
        <v>42155.323229166672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42297.456400462965</v>
      </c>
      <c r="T1206" s="11">
        <f t="shared" si="113"/>
        <v>42341.916666666664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42138.21471064815</v>
      </c>
      <c r="T1207" s="11">
        <f t="shared" si="113"/>
        <v>42168.21471064815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42772.48440972223</v>
      </c>
      <c r="T1208" s="11">
        <f t="shared" si="113"/>
        <v>42805.270138888889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42430.13857638889</v>
      </c>
      <c r="T1209" s="11">
        <f t="shared" si="113"/>
        <v>42460.125000000007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42423.417407407411</v>
      </c>
      <c r="T1210" s="11">
        <f t="shared" si="113"/>
        <v>42453.375740740747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42761.554456018523</v>
      </c>
      <c r="T1211" s="11">
        <f t="shared" si="113"/>
        <v>42791.554456018523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42132.650138888894</v>
      </c>
      <c r="T1212" s="11">
        <f t="shared" si="113"/>
        <v>42155.583333333336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42515.574780092596</v>
      </c>
      <c r="T1213" s="11">
        <f t="shared" si="113"/>
        <v>42530.574780092596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42318.658506944448</v>
      </c>
      <c r="T1214" s="11">
        <f t="shared" si="113"/>
        <v>42334.750000000007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42731.464120370372</v>
      </c>
      <c r="T1215" s="11">
        <f t="shared" si="113"/>
        <v>42766.464120370372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42104.548668981479</v>
      </c>
      <c r="T1216" s="11">
        <f t="shared" si="113"/>
        <v>42164.548668981479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41759.631435185183</v>
      </c>
      <c r="T1217" s="11">
        <f t="shared" si="113"/>
        <v>41789.631435185183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ref="O1218:O1281" si="114">(E1218/D1218)*100</f>
        <v>145.70000000000002</v>
      </c>
      <c r="P1218">
        <f t="shared" ref="P1218:P1281" si="115">E1218/L1218</f>
        <v>91.882882882882882</v>
      </c>
      <c r="Q1218" t="str">
        <f t="shared" ref="Q1218:Q1281" si="116">LEFT(N1218, SEARCH("/",N1218,1)-1)</f>
        <v>photography</v>
      </c>
      <c r="R1218" t="str">
        <f t="shared" ref="R1218:R1281" si="117">RIGHT(N1218, LEN(N1218) - SEARCH("/", N1218))</f>
        <v>photobooks</v>
      </c>
      <c r="S1218" s="10">
        <f t="shared" si="112"/>
        <v>42247.324733796304</v>
      </c>
      <c r="T1218" s="11">
        <f t="shared" si="113"/>
        <v>42279.668750000004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si="114"/>
        <v>102.60000000000001</v>
      </c>
      <c r="P1219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0">
        <f t="shared" ref="S1219:S1282" si="118">(((J1219/60)/60)/24)+DATE(1970,1,1)+(-7/24)</f>
        <v>42535.517824074072</v>
      </c>
      <c r="T1219" s="11">
        <f t="shared" ref="T1219:T1282" si="119">(((I1219/60)/60)/24)+DATE(1970,1,1)+(-7/24)</f>
        <v>42565.517824074072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42278.370370370372</v>
      </c>
      <c r="T1220" s="11">
        <f t="shared" si="119"/>
        <v>42308.833333333336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42633.170289351852</v>
      </c>
      <c r="T1221" s="11">
        <f t="shared" si="119"/>
        <v>42663.170289351852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42211.336944444447</v>
      </c>
      <c r="T1222" s="11">
        <f t="shared" si="119"/>
        <v>42241.336944444447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42680.183888888896</v>
      </c>
      <c r="T1223" s="11">
        <f t="shared" si="119"/>
        <v>42707.708333333336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42430.428784722222</v>
      </c>
      <c r="T1224" s="11">
        <f t="shared" si="119"/>
        <v>42460.875000000007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42653.885520833333</v>
      </c>
      <c r="T1225" s="11">
        <f t="shared" si="119"/>
        <v>42683.927187500005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41736.258125</v>
      </c>
      <c r="T1226" s="11">
        <f t="shared" si="119"/>
        <v>41796.258125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41509.614328703705</v>
      </c>
      <c r="T1227" s="11">
        <f t="shared" si="119"/>
        <v>41569.614328703705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41715.583113425928</v>
      </c>
      <c r="T1228" s="11">
        <f t="shared" si="119"/>
        <v>41749.75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41827.627500000002</v>
      </c>
      <c r="T1229" s="11">
        <f t="shared" si="119"/>
        <v>41858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40754.437592592592</v>
      </c>
      <c r="T1230" s="11">
        <f t="shared" si="119"/>
        <v>40814.437592592592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40985.168136574073</v>
      </c>
      <c r="T1231" s="11">
        <f t="shared" si="119"/>
        <v>41015.375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40568.680902777778</v>
      </c>
      <c r="T1232" s="11">
        <f t="shared" si="119"/>
        <v>40598.680902777778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42193.650092592594</v>
      </c>
      <c r="T1233" s="11">
        <f t="shared" si="119"/>
        <v>42243.750000000007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41506.556365740747</v>
      </c>
      <c r="T1234" s="11">
        <f t="shared" si="119"/>
        <v>41553.556365740747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40939.657106481485</v>
      </c>
      <c r="T1235" s="11">
        <f t="shared" si="119"/>
        <v>40960.657106481485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42007.497013888897</v>
      </c>
      <c r="T1236" s="11">
        <f t="shared" si="119"/>
        <v>42037.497013888897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41582.84373842593</v>
      </c>
      <c r="T1237" s="11">
        <f t="shared" si="119"/>
        <v>41622.84373842593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41110.388472222221</v>
      </c>
      <c r="T1238" s="11">
        <f t="shared" si="119"/>
        <v>41118.375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41124.991493055561</v>
      </c>
      <c r="T1239" s="11">
        <f t="shared" si="119"/>
        <v>41144.991493055561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40731.318703703706</v>
      </c>
      <c r="T1240" s="11">
        <f t="shared" si="119"/>
        <v>40761.318703703706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40883.670914351853</v>
      </c>
      <c r="T1241" s="11">
        <f t="shared" si="119"/>
        <v>40913.670914351853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41408.748344907413</v>
      </c>
      <c r="T1242" s="11">
        <f t="shared" si="119"/>
        <v>41467.618750000001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41923.546064814815</v>
      </c>
      <c r="T1243" s="11">
        <f t="shared" si="119"/>
        <v>41945.957638888889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40781.873865740745</v>
      </c>
      <c r="T1244" s="11">
        <f t="shared" si="119"/>
        <v>40797.262500000004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40671.587627314817</v>
      </c>
      <c r="T1245" s="11">
        <f t="shared" si="119"/>
        <v>40732.583333333336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41355.533831018518</v>
      </c>
      <c r="T1246" s="11">
        <f t="shared" si="119"/>
        <v>41386.583333333336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41774.308263888888</v>
      </c>
      <c r="T1247" s="11">
        <f t="shared" si="119"/>
        <v>41804.308263888888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40837.75172453704</v>
      </c>
      <c r="T1248" s="11">
        <f t="shared" si="119"/>
        <v>40882.793391203704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41370.000636574077</v>
      </c>
      <c r="T1249" s="11">
        <f t="shared" si="119"/>
        <v>41400.000636574077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41767.36519675926</v>
      </c>
      <c r="T1250" s="11">
        <f t="shared" si="119"/>
        <v>41802.999305555561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41067.449201388896</v>
      </c>
      <c r="T1251" s="11">
        <f t="shared" si="119"/>
        <v>41097.449201388896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41843.351053240745</v>
      </c>
      <c r="T1252" s="11">
        <f t="shared" si="119"/>
        <v>41888.351053240745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40751.522766203707</v>
      </c>
      <c r="T1253" s="11">
        <f t="shared" si="119"/>
        <v>40811.522766203707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41543.696400462963</v>
      </c>
      <c r="T1254" s="11">
        <f t="shared" si="119"/>
        <v>41571.696400462963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41855.491979166669</v>
      </c>
      <c r="T1255" s="11">
        <f t="shared" si="119"/>
        <v>41885.491979166669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40487.329699074078</v>
      </c>
      <c r="T1256" s="11">
        <f t="shared" si="119"/>
        <v>40543.915972222225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41579.553842592599</v>
      </c>
      <c r="T1257" s="11">
        <f t="shared" si="119"/>
        <v>41609.595509259263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40921.627673611118</v>
      </c>
      <c r="T1258" s="11">
        <f t="shared" si="119"/>
        <v>40951.627673611118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40586.793865740743</v>
      </c>
      <c r="T1259" s="11">
        <f t="shared" si="119"/>
        <v>40635.752199074079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41487.319583333338</v>
      </c>
      <c r="T1260" s="11">
        <f t="shared" si="119"/>
        <v>41517.319583333338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41766.678981481484</v>
      </c>
      <c r="T1261" s="11">
        <f t="shared" si="119"/>
        <v>41798.874305555561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41666.551157407412</v>
      </c>
      <c r="T1262" s="11">
        <f t="shared" si="119"/>
        <v>41696.551157407412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41638.051238425927</v>
      </c>
      <c r="T1263" s="11">
        <f t="shared" si="119"/>
        <v>41668.051238425927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41656.470972222225</v>
      </c>
      <c r="T1264" s="11">
        <f t="shared" si="119"/>
        <v>41686.470972222225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41691.792476851857</v>
      </c>
      <c r="T1265" s="11">
        <f t="shared" si="119"/>
        <v>41726.75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41547.371331018519</v>
      </c>
      <c r="T1266" s="11">
        <f t="shared" si="119"/>
        <v>41576.371331018519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40465.363599537035</v>
      </c>
      <c r="T1267" s="11">
        <f t="shared" si="119"/>
        <v>40512.363599537035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41620.585011574076</v>
      </c>
      <c r="T1268" s="11">
        <f t="shared" si="119"/>
        <v>41650.585011574076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41449.293495370373</v>
      </c>
      <c r="T1269" s="11">
        <f t="shared" si="119"/>
        <v>41479.293495370373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41507.553784722222</v>
      </c>
      <c r="T1270" s="11">
        <f t="shared" si="119"/>
        <v>41537.553784722222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42445.531388888885</v>
      </c>
      <c r="T1271" s="11">
        <f t="shared" si="119"/>
        <v>42475.708333333336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40933.565300925933</v>
      </c>
      <c r="T1272" s="11">
        <f t="shared" si="119"/>
        <v>40993.523634259262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41561.391886574078</v>
      </c>
      <c r="T1273" s="11">
        <f t="shared" si="119"/>
        <v>41591.433553240742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40274.453460648154</v>
      </c>
      <c r="T1274" s="11">
        <f t="shared" si="119"/>
        <v>40343.875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41852.43855324074</v>
      </c>
      <c r="T1275" s="11">
        <f t="shared" si="119"/>
        <v>41882.43855324074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41116.3984375</v>
      </c>
      <c r="T1276" s="11">
        <f t="shared" si="119"/>
        <v>41151.3984375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41458.576238425929</v>
      </c>
      <c r="T1277" s="11">
        <f t="shared" si="119"/>
        <v>41493.576238425929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40007.412581018521</v>
      </c>
      <c r="T1278" s="11">
        <f t="shared" si="119"/>
        <v>40056.875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41121.270219907412</v>
      </c>
      <c r="T1279" s="11">
        <f t="shared" si="119"/>
        <v>41156.270219907412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41786.263495370375</v>
      </c>
      <c r="T1280" s="11">
        <f t="shared" si="119"/>
        <v>41814.791666666672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41681.807523148149</v>
      </c>
      <c r="T1281" s="11">
        <f t="shared" si="119"/>
        <v>41721.765856481485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ref="O1282:O1345" si="120">(E1282/D1282)*100</f>
        <v>110.91186666666665</v>
      </c>
      <c r="P1282">
        <f t="shared" ref="P1282:P1345" si="121">E1282/L1282</f>
        <v>127.97523076923076</v>
      </c>
      <c r="Q1282" t="str">
        <f t="shared" ref="Q1282:Q1345" si="122">LEFT(N1282, SEARCH("/",N1282,1)-1)</f>
        <v>music</v>
      </c>
      <c r="R1282" t="str">
        <f t="shared" ref="R1282:R1345" si="123">RIGHT(N1282, LEN(N1282) - SEARCH("/", N1282))</f>
        <v>rock</v>
      </c>
      <c r="S1282" s="10">
        <f t="shared" si="118"/>
        <v>40513.465902777782</v>
      </c>
      <c r="T1282" s="11">
        <f t="shared" si="119"/>
        <v>40603.465902777782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si="120"/>
        <v>110.71428571428572</v>
      </c>
      <c r="P1283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0">
        <f t="shared" ref="S1283:S1346" si="124">(((J1283/60)/60)/24)+DATE(1970,1,1)+(-7/24)</f>
        <v>41463.45180555556</v>
      </c>
      <c r="T1283" s="11">
        <f t="shared" ref="T1283:T1346" si="125">(((I1283/60)/60)/24)+DATE(1970,1,1)+(-7/24)</f>
        <v>41483.45180555556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41586.18350694445</v>
      </c>
      <c r="T1284" s="11">
        <f t="shared" si="125"/>
        <v>41616.915972222225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41320.425798611112</v>
      </c>
      <c r="T1285" s="11">
        <f t="shared" si="125"/>
        <v>41343.875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42711.943078703705</v>
      </c>
      <c r="T1286" s="11">
        <f t="shared" si="125"/>
        <v>42735.415972222225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42160.291377314818</v>
      </c>
      <c r="T1287" s="11">
        <f t="shared" si="125"/>
        <v>42175.291377314818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42039.092905092599</v>
      </c>
      <c r="T1288" s="11">
        <f t="shared" si="125"/>
        <v>42052.291666666664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42107.329351851855</v>
      </c>
      <c r="T1289" s="11">
        <f t="shared" si="125"/>
        <v>42167.329351851855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42560.862997685188</v>
      </c>
      <c r="T1290" s="11">
        <f t="shared" si="125"/>
        <v>42591.875000000007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42708.843113425923</v>
      </c>
      <c r="T1291" s="11">
        <f t="shared" si="125"/>
        <v>42738.843113425923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42086.323275462964</v>
      </c>
      <c r="T1292" s="11">
        <f t="shared" si="125"/>
        <v>42116.999305555561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42064.361006944448</v>
      </c>
      <c r="T1293" s="11">
        <f t="shared" si="125"/>
        <v>42101.000000000007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42256.472546296303</v>
      </c>
      <c r="T1294" s="11">
        <f t="shared" si="125"/>
        <v>42283.665972222225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42292.40938657408</v>
      </c>
      <c r="T1295" s="11">
        <f t="shared" si="125"/>
        <v>42322.451053240737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42278.162002314821</v>
      </c>
      <c r="T1296" s="11">
        <f t="shared" si="125"/>
        <v>42296.166666666664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42184.281215277784</v>
      </c>
      <c r="T1297" s="11">
        <f t="shared" si="125"/>
        <v>42214.416666666664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42422.758946759262</v>
      </c>
      <c r="T1298" s="11">
        <f t="shared" si="125"/>
        <v>42442.717280092598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42461.45553240741</v>
      </c>
      <c r="T1299" s="11">
        <f t="shared" si="125"/>
        <v>42491.45553240741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42458.389259259267</v>
      </c>
      <c r="T1300" s="11">
        <f t="shared" si="125"/>
        <v>42488.389259259267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42169.522673611114</v>
      </c>
      <c r="T1301" s="11">
        <f t="shared" si="125"/>
        <v>42199.522673611114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42483.38354166667</v>
      </c>
      <c r="T1302" s="11">
        <f t="shared" si="125"/>
        <v>42522.497916666667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42195.458078703705</v>
      </c>
      <c r="T1303" s="11">
        <f t="shared" si="125"/>
        <v>42205.833333333336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42674.766331018523</v>
      </c>
      <c r="T1304" s="11">
        <f t="shared" si="125"/>
        <v>42704.807997685188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42566.149537037039</v>
      </c>
      <c r="T1305" s="11">
        <f t="shared" si="125"/>
        <v>42582.166666666664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42746.90283564815</v>
      </c>
      <c r="T1306" s="11">
        <f t="shared" si="125"/>
        <v>42806.861168981479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42543.373935185191</v>
      </c>
      <c r="T1307" s="11">
        <f t="shared" si="125"/>
        <v>42572.437500000007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41947.165902777779</v>
      </c>
      <c r="T1308" s="11">
        <f t="shared" si="125"/>
        <v>41977.165902777779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42387.211562500001</v>
      </c>
      <c r="T1309" s="11">
        <f t="shared" si="125"/>
        <v>42417.211562500001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42611.321898148155</v>
      </c>
      <c r="T1310" s="11">
        <f t="shared" si="125"/>
        <v>42651.321898148155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42257.59106481482</v>
      </c>
      <c r="T1311" s="11">
        <f t="shared" si="125"/>
        <v>42292.59106481482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42556.375578703701</v>
      </c>
      <c r="T1312" s="11">
        <f t="shared" si="125"/>
        <v>42601.375578703701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42669.510636574072</v>
      </c>
      <c r="T1313" s="11">
        <f t="shared" si="125"/>
        <v>42704.552303240744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42082.411134259259</v>
      </c>
      <c r="T1314" s="11">
        <f t="shared" si="125"/>
        <v>42112.411134259259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42402.417986111112</v>
      </c>
      <c r="T1315" s="11">
        <f t="shared" si="125"/>
        <v>42432.417986111112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42604.378009259257</v>
      </c>
      <c r="T1316" s="11">
        <f t="shared" si="125"/>
        <v>42664.378009259257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42278.206574074073</v>
      </c>
      <c r="T1317" s="11">
        <f t="shared" si="125"/>
        <v>42313.750000000007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42393.670243055552</v>
      </c>
      <c r="T1318" s="11">
        <f t="shared" si="125"/>
        <v>42428.670243055552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42519.943819444445</v>
      </c>
      <c r="T1319" s="11">
        <f t="shared" si="125"/>
        <v>42572.291666666664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41984.751990740748</v>
      </c>
      <c r="T1320" s="11">
        <f t="shared" si="125"/>
        <v>42014.751990740748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41816.520428240743</v>
      </c>
      <c r="T1321" s="11">
        <f t="shared" si="125"/>
        <v>41831.375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42705.398680555554</v>
      </c>
      <c r="T1322" s="11">
        <f t="shared" si="125"/>
        <v>42734.666666666664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42697.457604166666</v>
      </c>
      <c r="T1323" s="11">
        <f t="shared" si="125"/>
        <v>42727.457604166666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42115.36487268519</v>
      </c>
      <c r="T1324" s="11">
        <f t="shared" si="125"/>
        <v>42145.36487268519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42451.406782407408</v>
      </c>
      <c r="T1325" s="11">
        <f t="shared" si="125"/>
        <v>42485.996527777781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42626.342037037037</v>
      </c>
      <c r="T1326" s="11">
        <f t="shared" si="125"/>
        <v>42656.342037037037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42703.794386574074</v>
      </c>
      <c r="T1327" s="11">
        <f t="shared" si="125"/>
        <v>42733.794386574074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41974.50032407407</v>
      </c>
      <c r="T1328" s="11">
        <f t="shared" si="125"/>
        <v>42019.50032407407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42123.386979166673</v>
      </c>
      <c r="T1329" s="11">
        <f t="shared" si="125"/>
        <v>42153.386979166673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42612.351087962968</v>
      </c>
      <c r="T1330" s="11">
        <f t="shared" si="125"/>
        <v>42657.351087962968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41934.929918981485</v>
      </c>
      <c r="T1331" s="11">
        <f t="shared" si="125"/>
        <v>41974.971585648149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42521.98505787037</v>
      </c>
      <c r="T1332" s="11">
        <f t="shared" si="125"/>
        <v>42552.875000000007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42569.212430555555</v>
      </c>
      <c r="T1333" s="11">
        <f t="shared" si="125"/>
        <v>42599.212430555555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42731.768611111118</v>
      </c>
      <c r="T1334" s="11">
        <f t="shared" si="125"/>
        <v>42761.768611111118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41805.815104166672</v>
      </c>
      <c r="T1335" s="11">
        <f t="shared" si="125"/>
        <v>41835.815104166672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42410.482488425929</v>
      </c>
      <c r="T1336" s="11">
        <f t="shared" si="125"/>
        <v>42440.482488425929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42313.644699074073</v>
      </c>
      <c r="T1337" s="11">
        <f t="shared" si="125"/>
        <v>42343.644699074073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41955.57208333334</v>
      </c>
      <c r="T1338" s="11">
        <f t="shared" si="125"/>
        <v>41990.57208333334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42767.285636574081</v>
      </c>
      <c r="T1339" s="11">
        <f t="shared" si="125"/>
        <v>42797.285636574081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42188.511956018519</v>
      </c>
      <c r="T1340" s="11">
        <f t="shared" si="125"/>
        <v>42218.511956018519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41936.355497685188</v>
      </c>
      <c r="T1341" s="11">
        <f t="shared" si="125"/>
        <v>41981.397164351853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41836.303854166668</v>
      </c>
      <c r="T1342" s="11">
        <f t="shared" si="125"/>
        <v>41866.303854166668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42612.332372685189</v>
      </c>
      <c r="T1343" s="11">
        <f t="shared" si="125"/>
        <v>42644.332372685189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42172.52475694444</v>
      </c>
      <c r="T1344" s="11">
        <f t="shared" si="125"/>
        <v>42202.52475694444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42542.234756944446</v>
      </c>
      <c r="T1345" s="11">
        <f t="shared" si="125"/>
        <v>42600.874305555561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ref="O1346:O1409" si="126">(E1346/D1346)*100</f>
        <v>377.73333333333335</v>
      </c>
      <c r="P1346">
        <f t="shared" ref="P1346:P1409" si="127">E1346/L1346</f>
        <v>40.762589928057551</v>
      </c>
      <c r="Q1346" t="str">
        <f t="shared" ref="Q1346:Q1409" si="128">LEFT(N1346, SEARCH("/",N1346,1)-1)</f>
        <v>publishing</v>
      </c>
      <c r="R1346" t="str">
        <f t="shared" ref="R1346:R1409" si="129">RIGHT(N1346, LEN(N1346) - SEARCH("/", N1346))</f>
        <v>nonfiction</v>
      </c>
      <c r="S1346" s="10">
        <f t="shared" si="124"/>
        <v>42522.498136574075</v>
      </c>
      <c r="T1346" s="11">
        <f t="shared" si="125"/>
        <v>42551.498136574075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si="126"/>
        <v>125</v>
      </c>
      <c r="P134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0">
        <f t="shared" ref="S1347:S1410" si="130">(((J1347/60)/60)/24)+DATE(1970,1,1)+(-7/24)</f>
        <v>41799.522673611114</v>
      </c>
      <c r="T1347" s="11">
        <f t="shared" ref="T1347:T1410" si="131">(((I1347/60)/60)/24)+DATE(1970,1,1)+(-7/24)</f>
        <v>41834.522673611114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41421.784155092595</v>
      </c>
      <c r="T1348" s="11">
        <f t="shared" si="131"/>
        <v>41451.784155092595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42040.346354166664</v>
      </c>
      <c r="T1349" s="11">
        <f t="shared" si="131"/>
        <v>42070.346354166664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41963.214502314811</v>
      </c>
      <c r="T1350" s="11">
        <f t="shared" si="131"/>
        <v>41991.214502314811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42317.040914351855</v>
      </c>
      <c r="T1351" s="11">
        <f t="shared" si="131"/>
        <v>42353.999305555561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42333.721458333333</v>
      </c>
      <c r="T1352" s="11">
        <f t="shared" si="131"/>
        <v>42363.721458333333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42382.448425925926</v>
      </c>
      <c r="T1353" s="11">
        <f t="shared" si="131"/>
        <v>42412.448425925926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42200.286643518521</v>
      </c>
      <c r="T1354" s="11">
        <f t="shared" si="131"/>
        <v>42251.874305555561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41308.826250000006</v>
      </c>
      <c r="T1355" s="11">
        <f t="shared" si="131"/>
        <v>41343.708333333336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42502.515960648154</v>
      </c>
      <c r="T1356" s="11">
        <f t="shared" si="131"/>
        <v>42532.515960648154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41212.963020833333</v>
      </c>
      <c r="T1357" s="11">
        <f t="shared" si="131"/>
        <v>41243.125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41429.747222222228</v>
      </c>
      <c r="T1358" s="11">
        <f t="shared" si="131"/>
        <v>41459.747222222228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41304.670567129629</v>
      </c>
      <c r="T1359" s="11">
        <f t="shared" si="131"/>
        <v>41333.957638888889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40689.27920138889</v>
      </c>
      <c r="T1360" s="11">
        <f t="shared" si="131"/>
        <v>40719.27920138889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40668.523032407407</v>
      </c>
      <c r="T1361" s="11">
        <f t="shared" si="131"/>
        <v>40730.523032407407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41095.609027777777</v>
      </c>
      <c r="T1362" s="11">
        <f t="shared" si="131"/>
        <v>41123.609027777777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41781.425601851857</v>
      </c>
      <c r="T1363" s="11">
        <f t="shared" si="131"/>
        <v>41811.425601851857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41464.64271990741</v>
      </c>
      <c r="T1364" s="11">
        <f t="shared" si="131"/>
        <v>41524.64271990741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42396.552395833336</v>
      </c>
      <c r="T1365" s="11">
        <f t="shared" si="131"/>
        <v>42415.040972222225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41951.404004629629</v>
      </c>
      <c r="T1366" s="11">
        <f t="shared" si="131"/>
        <v>42011.404004629636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42049.441574074073</v>
      </c>
      <c r="T1367" s="11">
        <f t="shared" si="131"/>
        <v>42079.399907407409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41924.704432870371</v>
      </c>
      <c r="T1368" s="11">
        <f t="shared" si="131"/>
        <v>41969.746099537042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42291.711226851854</v>
      </c>
      <c r="T1369" s="11">
        <f t="shared" si="131"/>
        <v>42321.752893518518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42145.899236111109</v>
      </c>
      <c r="T1370" s="11">
        <f t="shared" si="131"/>
        <v>42169.899236111109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41710.302615740744</v>
      </c>
      <c r="T1371" s="11">
        <f t="shared" si="131"/>
        <v>41740.302615740744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41547.711689814816</v>
      </c>
      <c r="T1372" s="11">
        <f t="shared" si="131"/>
        <v>41562.711689814816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42101.466921296298</v>
      </c>
      <c r="T1373" s="11">
        <f t="shared" si="131"/>
        <v>42131.466921296298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41072.448287037041</v>
      </c>
      <c r="T1374" s="11">
        <f t="shared" si="131"/>
        <v>41102.448287037041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42704.660104166665</v>
      </c>
      <c r="T1375" s="11">
        <f t="shared" si="131"/>
        <v>42734.660104166665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42423.87023148148</v>
      </c>
      <c r="T1376" s="11">
        <f t="shared" si="131"/>
        <v>42453.828564814816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42719.774525462963</v>
      </c>
      <c r="T1377" s="11">
        <f t="shared" si="131"/>
        <v>42749.774525462963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42677.377384259256</v>
      </c>
      <c r="T1378" s="11">
        <f t="shared" si="131"/>
        <v>42707.419050925928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42746.927893518521</v>
      </c>
      <c r="T1379" s="11">
        <f t="shared" si="131"/>
        <v>42768.882638888892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42568.46770833333</v>
      </c>
      <c r="T1380" s="11">
        <f t="shared" si="131"/>
        <v>42583.46770833333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42130.199953703712</v>
      </c>
      <c r="T1381" s="11">
        <f t="shared" si="131"/>
        <v>42160.199953703712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42141.471134259256</v>
      </c>
      <c r="T1382" s="11">
        <f t="shared" si="131"/>
        <v>42163.791666666664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42702.922743055555</v>
      </c>
      <c r="T1383" s="11">
        <f t="shared" si="131"/>
        <v>42732.922743055555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41370.508518518523</v>
      </c>
      <c r="T1384" s="11">
        <f t="shared" si="131"/>
        <v>41400.508518518523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42706.783310185187</v>
      </c>
      <c r="T1385" s="11">
        <f t="shared" si="131"/>
        <v>42726.783310185187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42160.443541666667</v>
      </c>
      <c r="T1386" s="11">
        <f t="shared" si="131"/>
        <v>42190.443541666667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42433.397233796299</v>
      </c>
      <c r="T1387" s="11">
        <f t="shared" si="131"/>
        <v>42489.21597222222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42184.355196759258</v>
      </c>
      <c r="T1388" s="11">
        <f t="shared" si="131"/>
        <v>42214.355196759258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42126.629571759266</v>
      </c>
      <c r="T1389" s="11">
        <f t="shared" si="131"/>
        <v>42157.895833333336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42634.323113425933</v>
      </c>
      <c r="T1390" s="11">
        <f t="shared" si="131"/>
        <v>42660.384722222225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42565.189317129632</v>
      </c>
      <c r="T1391" s="11">
        <f t="shared" si="131"/>
        <v>42595.189317129632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42087.511643518519</v>
      </c>
      <c r="T1392" s="11">
        <f t="shared" si="131"/>
        <v>42121.425000000003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42193.35900462963</v>
      </c>
      <c r="T1393" s="11">
        <f t="shared" si="131"/>
        <v>42237.915972222225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42400.863263888888</v>
      </c>
      <c r="T1394" s="11">
        <f t="shared" si="131"/>
        <v>42431.863263888888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42553.3903125</v>
      </c>
      <c r="T1395" s="11">
        <f t="shared" si="131"/>
        <v>42583.3903125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42751.853310185186</v>
      </c>
      <c r="T1396" s="11">
        <f t="shared" si="131"/>
        <v>42794.833333333336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42719.616678240745</v>
      </c>
      <c r="T1397" s="11">
        <f t="shared" si="131"/>
        <v>42749.616678240745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42018.706967592596</v>
      </c>
      <c r="T1398" s="11">
        <f t="shared" si="131"/>
        <v>42048.706967592596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42640.626273148147</v>
      </c>
      <c r="T1399" s="11">
        <f t="shared" si="131"/>
        <v>42670.59652777778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42526.582569444443</v>
      </c>
      <c r="T1400" s="11">
        <f t="shared" si="131"/>
        <v>42556.582569444443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41888.712650462963</v>
      </c>
      <c r="T1401" s="11">
        <f t="shared" si="131"/>
        <v>41918.712650462963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42498.049456018525</v>
      </c>
      <c r="T1402" s="11">
        <f t="shared" si="131"/>
        <v>42532.937500000007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41399.704560185186</v>
      </c>
      <c r="T1403" s="11">
        <f t="shared" si="131"/>
        <v>41420.704560185186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42064.761701388888</v>
      </c>
      <c r="T1404" s="11">
        <f t="shared" si="131"/>
        <v>42124.720034722232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41450.771238425928</v>
      </c>
      <c r="T1405" s="11">
        <f t="shared" si="131"/>
        <v>41480.771238425928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42032.218576388892</v>
      </c>
      <c r="T1406" s="11">
        <f t="shared" si="131"/>
        <v>42057.218576388892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41941.388900462967</v>
      </c>
      <c r="T1407" s="11">
        <f t="shared" si="131"/>
        <v>41971.430567129632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42297.141284722224</v>
      </c>
      <c r="T1408" s="11">
        <f t="shared" si="131"/>
        <v>42350.125000000007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41838.245115740741</v>
      </c>
      <c r="T1409" s="11">
        <f t="shared" si="131"/>
        <v>41863.245115740741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ref="O1410:O1473" si="132">(E1410/D1410)*100</f>
        <v>7.1999999999999993</v>
      </c>
      <c r="P1410">
        <f t="shared" ref="P1410:P1473" si="133">E1410/L1410</f>
        <v>12</v>
      </c>
      <c r="Q1410" t="str">
        <f t="shared" ref="Q1410:Q1473" si="134">LEFT(N1410, SEARCH("/",N1410,1)-1)</f>
        <v>publishing</v>
      </c>
      <c r="R1410" t="str">
        <f t="shared" ref="R1410:R1473" si="135">RIGHT(N1410, LEN(N1410) - SEARCH("/", N1410))</f>
        <v>translations</v>
      </c>
      <c r="S1410" s="10">
        <f t="shared" si="130"/>
        <v>42291.580509259256</v>
      </c>
      <c r="T1410" s="11">
        <f t="shared" si="131"/>
        <v>42321.622175925928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si="132"/>
        <v>0</v>
      </c>
      <c r="P1411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0">
        <f t="shared" ref="S1411:S1474" si="136">(((J1411/60)/60)/24)+DATE(1970,1,1)+(-7/24)</f>
        <v>41944.841840277782</v>
      </c>
      <c r="T1411" s="11">
        <f t="shared" ref="T1411:T1474" si="137">(((I1411/60)/60)/24)+DATE(1970,1,1)+(-7/24)</f>
        <v>42004.883506944447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42479.02685185185</v>
      </c>
      <c r="T1412" s="11">
        <f t="shared" si="137"/>
        <v>42524.02685185185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42012.767361111117</v>
      </c>
      <c r="T1413" s="11">
        <f t="shared" si="137"/>
        <v>42040.767361111117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41946.771979166668</v>
      </c>
      <c r="T1414" s="11">
        <f t="shared" si="137"/>
        <v>41976.771979166668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42360.145486111112</v>
      </c>
      <c r="T1415" s="11">
        <f t="shared" si="137"/>
        <v>42420.145486111112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42707.961423611116</v>
      </c>
      <c r="T1416" s="11">
        <f t="shared" si="137"/>
        <v>42737.961423611116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42192.384155092594</v>
      </c>
      <c r="T1417" s="11">
        <f t="shared" si="137"/>
        <v>42232.384155092594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42299.634479166671</v>
      </c>
      <c r="T1418" s="11">
        <f t="shared" si="137"/>
        <v>42329.676145833335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42231.858495370376</v>
      </c>
      <c r="T1419" s="11">
        <f t="shared" si="137"/>
        <v>42262.174305555563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42395.16474537037</v>
      </c>
      <c r="T1420" s="11">
        <f t="shared" si="137"/>
        <v>42425.16474537037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42622.164571759262</v>
      </c>
      <c r="T1421" s="11">
        <f t="shared" si="137"/>
        <v>42652.164571759262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42524.375995370377</v>
      </c>
      <c r="T1422" s="11">
        <f t="shared" si="137"/>
        <v>42549.375995370377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42013.62394675926</v>
      </c>
      <c r="T1423" s="11">
        <f t="shared" si="137"/>
        <v>42043.62394675926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42603.947962962964</v>
      </c>
      <c r="T1424" s="11">
        <f t="shared" si="137"/>
        <v>42633.947962962964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42340.068645833337</v>
      </c>
      <c r="T1425" s="11">
        <f t="shared" si="137"/>
        <v>42370.068645833337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42676.425949074073</v>
      </c>
      <c r="T1426" s="11">
        <f t="shared" si="137"/>
        <v>42689.467615740745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42092.839803240742</v>
      </c>
      <c r="T1427" s="11">
        <f t="shared" si="137"/>
        <v>42122.839803240742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42180.098611111112</v>
      </c>
      <c r="T1428" s="11">
        <f t="shared" si="137"/>
        <v>42240.098611111112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42601.560011574074</v>
      </c>
      <c r="T1429" s="11">
        <f t="shared" si="137"/>
        <v>42631.560011574074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42432.088159722225</v>
      </c>
      <c r="T1430" s="11">
        <f t="shared" si="137"/>
        <v>42462.046493055554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42073.769004629627</v>
      </c>
      <c r="T1431" s="11">
        <f t="shared" si="137"/>
        <v>42103.769004629627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41961.521851851852</v>
      </c>
      <c r="T1432" s="11">
        <f t="shared" si="137"/>
        <v>41992.521851851852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42303.919166666667</v>
      </c>
      <c r="T1433" s="11">
        <f t="shared" si="137"/>
        <v>42333.960833333338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42175.488750000004</v>
      </c>
      <c r="T1434" s="11">
        <f t="shared" si="137"/>
        <v>42205.488750000004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42673.334201388891</v>
      </c>
      <c r="T1435" s="11">
        <f t="shared" si="137"/>
        <v>42714.166666666664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42142.475439814814</v>
      </c>
      <c r="T1436" s="11">
        <f t="shared" si="137"/>
        <v>42163.333333333336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42258.488657407412</v>
      </c>
      <c r="T1437" s="11">
        <f t="shared" si="137"/>
        <v>42288.488657407412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42391.058530092596</v>
      </c>
      <c r="T1438" s="11">
        <f t="shared" si="137"/>
        <v>42421.058530092596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41796.240034722221</v>
      </c>
      <c r="T1439" s="11">
        <f t="shared" si="137"/>
        <v>41832.915972222225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42457.57984953704</v>
      </c>
      <c r="T1440" s="11">
        <f t="shared" si="137"/>
        <v>42487.288194444445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42040.538206018515</v>
      </c>
      <c r="T1441" s="11">
        <f t="shared" si="137"/>
        <v>42070.538206018515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42486.456747685188</v>
      </c>
      <c r="T1442" s="11">
        <f t="shared" si="137"/>
        <v>42516.456747685188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42198.474178240744</v>
      </c>
      <c r="T1443" s="11">
        <f t="shared" si="137"/>
        <v>42258.474178240744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42485.353680555556</v>
      </c>
      <c r="T1444" s="11">
        <f t="shared" si="137"/>
        <v>42515.353680555556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42707.634363425932</v>
      </c>
      <c r="T1445" s="11">
        <f t="shared" si="137"/>
        <v>42737.634363425932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42199.581736111119</v>
      </c>
      <c r="T1446" s="11">
        <f t="shared" si="137"/>
        <v>42259.581736111119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42139.250636574077</v>
      </c>
      <c r="T1447" s="11">
        <f t="shared" si="137"/>
        <v>42169.250636574077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42461.155995370376</v>
      </c>
      <c r="T1448" s="11">
        <f t="shared" si="137"/>
        <v>42481.155995370376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42529.439050925932</v>
      </c>
      <c r="T1449" s="11">
        <f t="shared" si="137"/>
        <v>42559.439050925932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42115.644884259258</v>
      </c>
      <c r="T1450" s="11">
        <f t="shared" si="137"/>
        <v>42145.934027777781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42086.519733796296</v>
      </c>
      <c r="T1451" s="11">
        <f t="shared" si="137"/>
        <v>42134.519733796296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42389.879594907405</v>
      </c>
      <c r="T1452" s="11">
        <f t="shared" si="137"/>
        <v>42419.879594907405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41931.667349537041</v>
      </c>
      <c r="T1453" s="11">
        <f t="shared" si="137"/>
        <v>41961.709016203706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41818.411608796298</v>
      </c>
      <c r="T1454" s="11">
        <f t="shared" si="137"/>
        <v>41848.411608796298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42795.404479166667</v>
      </c>
      <c r="T1455" s="11">
        <f t="shared" si="137"/>
        <v>42840.362812500003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42463.575000000004</v>
      </c>
      <c r="T1456" s="11">
        <f t="shared" si="137"/>
        <v>42484.624305555561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41832.381018518521</v>
      </c>
      <c r="T1457" s="11">
        <f t="shared" si="137"/>
        <v>41887.277083333334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42708.376909722225</v>
      </c>
      <c r="T1458" s="11">
        <f t="shared" si="137"/>
        <v>42738.376909722225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42289.604675925926</v>
      </c>
      <c r="T1459" s="11">
        <f t="shared" si="137"/>
        <v>42319.646342592598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41831.413888888892</v>
      </c>
      <c r="T1460" s="11">
        <f t="shared" si="137"/>
        <v>41861.875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42311.913148148153</v>
      </c>
      <c r="T1461" s="11">
        <f t="shared" si="137"/>
        <v>42340.434027777781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41915.605300925927</v>
      </c>
      <c r="T1462" s="11">
        <f t="shared" si="137"/>
        <v>41973.697916666664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41899.353634259263</v>
      </c>
      <c r="T1463" s="11">
        <f t="shared" si="137"/>
        <v>41932.708333333336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41344.371192129634</v>
      </c>
      <c r="T1464" s="11">
        <f t="shared" si="137"/>
        <v>41374.371192129634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41326.619652777779</v>
      </c>
      <c r="T1465" s="11">
        <f t="shared" si="137"/>
        <v>41371.577986111115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41291.369884259264</v>
      </c>
      <c r="T1466" s="11">
        <f t="shared" si="137"/>
        <v>41321.369884259264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40959.442731481482</v>
      </c>
      <c r="T1467" s="11">
        <f t="shared" si="137"/>
        <v>40989.833333333336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42339.880393518521</v>
      </c>
      <c r="T1468" s="11">
        <f t="shared" si="137"/>
        <v>42380.916666666664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40933.510243055556</v>
      </c>
      <c r="T1469" s="11">
        <f t="shared" si="137"/>
        <v>40993.468576388892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40645.722789351858</v>
      </c>
      <c r="T1470" s="11">
        <f t="shared" si="137"/>
        <v>40705.722789351858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41290.306817129633</v>
      </c>
      <c r="T1471" s="11">
        <f t="shared" si="137"/>
        <v>41320.306817129633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41250.535451388889</v>
      </c>
      <c r="T1472" s="11">
        <f t="shared" si="137"/>
        <v>41271.535451388889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42073.665902777779</v>
      </c>
      <c r="T1473" s="11">
        <f t="shared" si="137"/>
        <v>42103.665902777779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ref="O1474:O1537" si="138">(E1474/D1474)*100</f>
        <v>138.70400000000001</v>
      </c>
      <c r="P1474">
        <f t="shared" ref="P1474:P1537" si="139">E1474/L1474</f>
        <v>103.20238095238095</v>
      </c>
      <c r="Q1474" t="str">
        <f t="shared" ref="Q1474:Q1537" si="140">LEFT(N1474, SEARCH("/",N1474,1)-1)</f>
        <v>publishing</v>
      </c>
      <c r="R1474" t="str">
        <f t="shared" ref="R1474:R1537" si="141">RIGHT(N1474, LEN(N1474) - SEARCH("/", N1474))</f>
        <v>radio &amp; podcasts</v>
      </c>
      <c r="S1474" s="10">
        <f t="shared" si="136"/>
        <v>41533.251192129632</v>
      </c>
      <c r="T1474" s="11">
        <f t="shared" si="137"/>
        <v>41563.251192129632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si="138"/>
        <v>120.51600000000001</v>
      </c>
      <c r="P1475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0">
        <f t="shared" ref="S1475:S1538" si="142">(((J1475/60)/60)/24)+DATE(1970,1,1)+(-7/24)</f>
        <v>40939.687951388893</v>
      </c>
      <c r="T1475" s="11">
        <f t="shared" ref="T1475:T1538" si="143">(((I1475/60)/60)/24)+DATE(1970,1,1)+(-7/24)</f>
        <v>40969.687951388893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41500.436249999999</v>
      </c>
      <c r="T1476" s="11">
        <f t="shared" si="143"/>
        <v>41530.436249999999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41960.431284722225</v>
      </c>
      <c r="T1477" s="11">
        <f t="shared" si="143"/>
        <v>41992.915972222225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40765.750254629631</v>
      </c>
      <c r="T1478" s="11">
        <f t="shared" si="143"/>
        <v>40795.750254629631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40840.324120370373</v>
      </c>
      <c r="T1479" s="11">
        <f t="shared" si="143"/>
        <v>40899.833333333336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41394.580011574079</v>
      </c>
      <c r="T1480" s="11">
        <f t="shared" si="143"/>
        <v>41408.580011574079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41754.453576388893</v>
      </c>
      <c r="T1481" s="11">
        <f t="shared" si="143"/>
        <v>41768.874305555561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41464.64234953704</v>
      </c>
      <c r="T1482" s="11">
        <f t="shared" si="143"/>
        <v>41481.416666666672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41550.631307870375</v>
      </c>
      <c r="T1483" s="11">
        <f t="shared" si="143"/>
        <v>41580.631307870375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41136.566388888896</v>
      </c>
      <c r="T1484" s="11">
        <f t="shared" si="143"/>
        <v>41159.035416666666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42547.901331018518</v>
      </c>
      <c r="T1485" s="11">
        <f t="shared" si="143"/>
        <v>42572.901331018518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41052.90929398148</v>
      </c>
      <c r="T1486" s="11">
        <f t="shared" si="143"/>
        <v>41111.327083333337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42130.504317129635</v>
      </c>
      <c r="T1487" s="11">
        <f t="shared" si="143"/>
        <v>42175.504317129635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42031.876863425925</v>
      </c>
      <c r="T1488" s="11">
        <f t="shared" si="143"/>
        <v>42061.876863425925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42554.625821759262</v>
      </c>
      <c r="T1489" s="11">
        <f t="shared" si="143"/>
        <v>42584.625821759262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41614.271527777782</v>
      </c>
      <c r="T1490" s="11">
        <f t="shared" si="143"/>
        <v>41644.271527777782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41198.3200462963</v>
      </c>
      <c r="T1491" s="11">
        <f t="shared" si="143"/>
        <v>41228.361712962964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41520.269375000003</v>
      </c>
      <c r="T1492" s="11">
        <f t="shared" si="143"/>
        <v>41549.269375000003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41991.421793981484</v>
      </c>
      <c r="T1493" s="11">
        <f t="shared" si="143"/>
        <v>42050.359722222223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40682.593125000007</v>
      </c>
      <c r="T1494" s="11">
        <f t="shared" si="143"/>
        <v>40712.593125000007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41411.574942129635</v>
      </c>
      <c r="T1495" s="11">
        <f t="shared" si="143"/>
        <v>41441.574942129635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42067.430706018517</v>
      </c>
      <c r="T1496" s="11">
        <f t="shared" si="143"/>
        <v>42097.359722222223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40752.498043981483</v>
      </c>
      <c r="T1497" s="11">
        <f t="shared" si="143"/>
        <v>40782.498043981483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41838.183553240742</v>
      </c>
      <c r="T1498" s="11">
        <f t="shared" si="143"/>
        <v>41898.183553240742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41444.350949074076</v>
      </c>
      <c r="T1499" s="11">
        <f t="shared" si="143"/>
        <v>41486.529861111114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41840.691875000004</v>
      </c>
      <c r="T1500" s="11">
        <f t="shared" si="143"/>
        <v>41885.691875000004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42526.715659722227</v>
      </c>
      <c r="T1501" s="11">
        <f t="shared" si="143"/>
        <v>42586.715659722227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41365.612928240742</v>
      </c>
      <c r="T1502" s="11">
        <f t="shared" si="143"/>
        <v>41395.612928240742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42163.291932870372</v>
      </c>
      <c r="T1503" s="11">
        <f t="shared" si="143"/>
        <v>42193.291932870372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42426.250925925931</v>
      </c>
      <c r="T1504" s="11">
        <f t="shared" si="143"/>
        <v>42454.625000000007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42606.055567129632</v>
      </c>
      <c r="T1505" s="11">
        <f t="shared" si="143"/>
        <v>42666.055567129632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41772.366018518522</v>
      </c>
      <c r="T1506" s="11">
        <f t="shared" si="143"/>
        <v>41800.064583333333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42414.151655092595</v>
      </c>
      <c r="T1507" s="11">
        <f t="shared" si="143"/>
        <v>42451.542361111111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41814.494259259263</v>
      </c>
      <c r="T1508" s="11">
        <f t="shared" si="143"/>
        <v>41844.494259259263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40254.158668981487</v>
      </c>
      <c r="T1509" s="11">
        <f t="shared" si="143"/>
        <v>40313.048611111117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41786.322696759264</v>
      </c>
      <c r="T1510" s="11">
        <f t="shared" si="143"/>
        <v>41817.322696759264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42751.241724537038</v>
      </c>
      <c r="T1511" s="11">
        <f t="shared" si="143"/>
        <v>42780.665972222225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41809.093495370369</v>
      </c>
      <c r="T1512" s="11">
        <f t="shared" si="143"/>
        <v>41839.093495370369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42296.291712962964</v>
      </c>
      <c r="T1513" s="11">
        <f t="shared" si="143"/>
        <v>42326.333379629628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42741.392812500002</v>
      </c>
      <c r="T1514" s="11">
        <f t="shared" si="143"/>
        <v>42771.392812500002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41806.345671296302</v>
      </c>
      <c r="T1515" s="11">
        <f t="shared" si="143"/>
        <v>41836.345671296302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42234.306018518524</v>
      </c>
      <c r="T1516" s="11">
        <f t="shared" si="143"/>
        <v>42274.306018518524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42414.961770833332</v>
      </c>
      <c r="T1517" s="11">
        <f t="shared" si="143"/>
        <v>42444.920104166667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42619.174675925933</v>
      </c>
      <c r="T1518" s="11">
        <f t="shared" si="143"/>
        <v>42649.291666666664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41948.274918981486</v>
      </c>
      <c r="T1519" s="11">
        <f t="shared" si="143"/>
        <v>41978.958333333336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41760.528379629635</v>
      </c>
      <c r="T1520" s="11">
        <f t="shared" si="143"/>
        <v>41790.528379629635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41782.450034722227</v>
      </c>
      <c r="T1521" s="11">
        <f t="shared" si="143"/>
        <v>41810.624305555561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41955.566122685188</v>
      </c>
      <c r="T1522" s="11">
        <f t="shared" si="143"/>
        <v>41991.875000000007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42492.87605324074</v>
      </c>
      <c r="T1523" s="11">
        <f t="shared" si="143"/>
        <v>42527.87605324074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41899.538645833338</v>
      </c>
      <c r="T1524" s="11">
        <f t="shared" si="143"/>
        <v>41929.538645833338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41964.459675925929</v>
      </c>
      <c r="T1525" s="11">
        <f t="shared" si="143"/>
        <v>41995.708333333336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42756.209374999999</v>
      </c>
      <c r="T1526" s="11">
        <f t="shared" si="143"/>
        <v>42786.209374999999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42570.411319444444</v>
      </c>
      <c r="T1527" s="11">
        <f t="shared" si="143"/>
        <v>42600.411319444444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42338.984340277784</v>
      </c>
      <c r="T1528" s="11">
        <f t="shared" si="143"/>
        <v>42387.984340277784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42780.308865740742</v>
      </c>
      <c r="T1529" s="11">
        <f t="shared" si="143"/>
        <v>42808.267199074071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42736.441226851857</v>
      </c>
      <c r="T1530" s="11">
        <f t="shared" si="143"/>
        <v>42766.708333333336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42052.337037037039</v>
      </c>
      <c r="T1531" s="11">
        <f t="shared" si="143"/>
        <v>42082.295370370375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42275.475636574083</v>
      </c>
      <c r="T1532" s="11">
        <f t="shared" si="143"/>
        <v>42300.475636574083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41941.510717592595</v>
      </c>
      <c r="T1533" s="11">
        <f t="shared" si="143"/>
        <v>41973.833333333336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42391.183622685188</v>
      </c>
      <c r="T1534" s="11">
        <f t="shared" si="143"/>
        <v>42415.333333333336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42442.710381944446</v>
      </c>
      <c r="T1535" s="11">
        <f t="shared" si="143"/>
        <v>42491.874305555561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42221.382662037046</v>
      </c>
      <c r="T1536" s="11">
        <f t="shared" si="143"/>
        <v>42251.382662037046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42484.537395833337</v>
      </c>
      <c r="T1537" s="11">
        <f t="shared" si="143"/>
        <v>42513.625000000007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ref="O1538:O1601" si="144">(E1538/D1538)*100</f>
        <v>250.30841666666666</v>
      </c>
      <c r="P1538">
        <f t="shared" ref="P1538:P1601" si="145">E1538/L1538</f>
        <v>66.015406593406595</v>
      </c>
      <c r="Q1538" t="str">
        <f t="shared" ref="Q1538:Q1601" si="146">LEFT(N1538, SEARCH("/",N1538,1)-1)</f>
        <v>photography</v>
      </c>
      <c r="R1538" t="str">
        <f t="shared" ref="R1538:R1601" si="147">RIGHT(N1538, LEN(N1538) - SEARCH("/", N1538))</f>
        <v>photobooks</v>
      </c>
      <c r="S1538" s="10">
        <f t="shared" si="142"/>
        <v>42213.51053240741</v>
      </c>
      <c r="T1538" s="11">
        <f t="shared" si="143"/>
        <v>42243.51053240741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si="144"/>
        <v>179.9</v>
      </c>
      <c r="P1539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0">
        <f t="shared" ref="S1539:S1602" si="148">(((J1539/60)/60)/24)+DATE(1970,1,1)+(-7/24)</f>
        <v>42552.023460648146</v>
      </c>
      <c r="T1539" s="11">
        <f t="shared" ref="T1539:T1602" si="149">(((I1539/60)/60)/24)+DATE(1970,1,1)+(-7/24)</f>
        <v>42588.458333333336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41981.490393518521</v>
      </c>
      <c r="T1540" s="11">
        <f t="shared" si="149"/>
        <v>42026.490393518521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42705.627534722218</v>
      </c>
      <c r="T1541" s="11">
        <f t="shared" si="149"/>
        <v>42738.627534722218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41938.715462962966</v>
      </c>
      <c r="T1542" s="11">
        <f t="shared" si="149"/>
        <v>41968.760416666664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41974.420578703706</v>
      </c>
      <c r="T1543" s="11">
        <f t="shared" si="149"/>
        <v>42004.420578703706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42170.704861111117</v>
      </c>
      <c r="T1544" s="11">
        <f t="shared" si="149"/>
        <v>42185.704861111117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41935.217986111114</v>
      </c>
      <c r="T1545" s="11">
        <f t="shared" si="149"/>
        <v>41965.259652777779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42052.75953703704</v>
      </c>
      <c r="T1546" s="11">
        <f t="shared" si="149"/>
        <v>42094.720833333333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42031.592986111114</v>
      </c>
      <c r="T1547" s="11">
        <f t="shared" si="149"/>
        <v>42065.594444444447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41838.921284722222</v>
      </c>
      <c r="T1548" s="11">
        <f t="shared" si="149"/>
        <v>41898.921284722222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42782.13520833334</v>
      </c>
      <c r="T1549" s="11">
        <f t="shared" si="149"/>
        <v>42789.13520833334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42286.590509259266</v>
      </c>
      <c r="T1550" s="11">
        <f t="shared" si="149"/>
        <v>42316.632175925923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42280.84443287037</v>
      </c>
      <c r="T1551" s="11">
        <f t="shared" si="149"/>
        <v>42310.886099537041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42472.157800925932</v>
      </c>
      <c r="T1552" s="11">
        <f t="shared" si="149"/>
        <v>42502.157800925932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42121.532858796294</v>
      </c>
      <c r="T1553" s="11">
        <f t="shared" si="149"/>
        <v>42151.532858796294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41892.397083333337</v>
      </c>
      <c r="T1554" s="11">
        <f t="shared" si="149"/>
        <v>41912.874305555561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42218.991284722222</v>
      </c>
      <c r="T1555" s="11">
        <f t="shared" si="149"/>
        <v>42248.991284722222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42187.960532407415</v>
      </c>
      <c r="T1556" s="11">
        <f t="shared" si="149"/>
        <v>42217.960532407415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42241.322129629632</v>
      </c>
      <c r="T1557" s="11">
        <f t="shared" si="149"/>
        <v>42264.416666666664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42524.861388888887</v>
      </c>
      <c r="T1558" s="11">
        <f t="shared" si="149"/>
        <v>42554.861388888887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41871.361493055556</v>
      </c>
      <c r="T1559" s="11">
        <f t="shared" si="149"/>
        <v>41902.361493055556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42185.106006944443</v>
      </c>
      <c r="T1560" s="11">
        <f t="shared" si="149"/>
        <v>42244.216666666667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42107.761562499996</v>
      </c>
      <c r="T1561" s="11">
        <f t="shared" si="149"/>
        <v>42122.761562499996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41935.729085648149</v>
      </c>
      <c r="T1562" s="11">
        <f t="shared" si="149"/>
        <v>41955.77075231482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41554.750034722223</v>
      </c>
      <c r="T1563" s="11">
        <f t="shared" si="149"/>
        <v>41584.791701388895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40079.27449074074</v>
      </c>
      <c r="T1564" s="11">
        <f t="shared" si="149"/>
        <v>40148.743055555555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41652.450821759259</v>
      </c>
      <c r="T1565" s="11">
        <f t="shared" si="149"/>
        <v>41712.409155092595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42121.075335648151</v>
      </c>
      <c r="T1566" s="11">
        <f t="shared" si="149"/>
        <v>42152.545138888891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40672.438206018523</v>
      </c>
      <c r="T1567" s="11">
        <f t="shared" si="149"/>
        <v>40702.438206018523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42549.6250462963</v>
      </c>
      <c r="T1568" s="11">
        <f t="shared" si="149"/>
        <v>42578.625000000007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41671.645196759258</v>
      </c>
      <c r="T1569" s="11">
        <f t="shared" si="149"/>
        <v>41686.708333333336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41961.77065972222</v>
      </c>
      <c r="T1570" s="11">
        <f t="shared" si="149"/>
        <v>41996.77065972222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41389.38789351852</v>
      </c>
      <c r="T1571" s="11">
        <f t="shared" si="149"/>
        <v>41419.38789351852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42438.521782407413</v>
      </c>
      <c r="T1572" s="11">
        <f t="shared" si="149"/>
        <v>42468.480115740742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42144.477812500008</v>
      </c>
      <c r="T1573" s="11">
        <f t="shared" si="149"/>
        <v>42174.477812500008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42403.741423611114</v>
      </c>
      <c r="T1574" s="11">
        <f t="shared" si="149"/>
        <v>42428.707638888889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42785.708356481489</v>
      </c>
      <c r="T1575" s="11">
        <f t="shared" si="149"/>
        <v>42825.874305555561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42017.635752314818</v>
      </c>
      <c r="T1576" s="11">
        <f t="shared" si="149"/>
        <v>42052.635752314818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41799.232592592598</v>
      </c>
      <c r="T1577" s="11">
        <f t="shared" si="149"/>
        <v>41829.232592592598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42140.587592592594</v>
      </c>
      <c r="T1578" s="11">
        <f t="shared" si="149"/>
        <v>42185.587592592594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41054.556111111116</v>
      </c>
      <c r="T1579" s="11">
        <f t="shared" si="149"/>
        <v>41114.556111111116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40398.774201388893</v>
      </c>
      <c r="T1580" s="11">
        <f t="shared" si="149"/>
        <v>40422.791666666672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41481.704756944448</v>
      </c>
      <c r="T1581" s="11">
        <f t="shared" si="149"/>
        <v>41514.704756944448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40989.758402777785</v>
      </c>
      <c r="T1582" s="11">
        <f t="shared" si="149"/>
        <v>41049.758402777785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42325.15729166667</v>
      </c>
      <c r="T1583" s="11">
        <f t="shared" si="149"/>
        <v>42357.15729166667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42246.498298611114</v>
      </c>
      <c r="T1584" s="11">
        <f t="shared" si="149"/>
        <v>42303.597222222226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41877.613321759265</v>
      </c>
      <c r="T1585" s="11">
        <f t="shared" si="149"/>
        <v>41907.613321759265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41779.357650462967</v>
      </c>
      <c r="T1586" s="11">
        <f t="shared" si="149"/>
        <v>41789.357650462967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42707.603796296295</v>
      </c>
      <c r="T1587" s="11">
        <f t="shared" si="149"/>
        <v>42729.166666666664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42068.812754629638</v>
      </c>
      <c r="T1588" s="11">
        <f t="shared" si="149"/>
        <v>42098.771087962967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41956.659317129634</v>
      </c>
      <c r="T1589" s="11">
        <f t="shared" si="149"/>
        <v>41986.659317129634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42004.958321759266</v>
      </c>
      <c r="T1590" s="11">
        <f t="shared" si="149"/>
        <v>42035.55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42256.693124999998</v>
      </c>
      <c r="T1591" s="11">
        <f t="shared" si="149"/>
        <v>42286.693124999998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42240.565555555557</v>
      </c>
      <c r="T1592" s="11">
        <f t="shared" si="149"/>
        <v>42270.565555555557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42433.434502314813</v>
      </c>
      <c r="T1593" s="11">
        <f t="shared" si="149"/>
        <v>42463.392835648156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42045.781076388892</v>
      </c>
      <c r="T1594" s="11">
        <f t="shared" si="149"/>
        <v>42090.73940972222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42033.553877314822</v>
      </c>
      <c r="T1595" s="11">
        <f t="shared" si="149"/>
        <v>42063.553877314822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42445.421087962961</v>
      </c>
      <c r="T1596" s="11">
        <f t="shared" si="149"/>
        <v>42505.38958333333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41779.758425925931</v>
      </c>
      <c r="T1597" s="11">
        <f t="shared" si="149"/>
        <v>41808.55069444445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41941.138530092598</v>
      </c>
      <c r="T1598" s="11">
        <f t="shared" si="149"/>
        <v>41986.180196759262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42603.062465277784</v>
      </c>
      <c r="T1599" s="11">
        <f t="shared" si="149"/>
        <v>42633.062465277784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42151.3756712963</v>
      </c>
      <c r="T1600" s="11">
        <f t="shared" si="149"/>
        <v>42211.3756712963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42438.247407407405</v>
      </c>
      <c r="T1601" s="11">
        <f t="shared" si="149"/>
        <v>42468.205740740748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ref="O1602:O1665" si="150">(E1602/D1602)*100</f>
        <v>7.3400000000000007</v>
      </c>
      <c r="P1602">
        <f t="shared" ref="P1602:P1665" si="151">E1602/L1602</f>
        <v>40.777777777777779</v>
      </c>
      <c r="Q1602" t="str">
        <f t="shared" ref="Q1602:Q1665" si="152">LEFT(N1602, SEARCH("/",N1602,1)-1)</f>
        <v>photography</v>
      </c>
      <c r="R1602" t="str">
        <f t="shared" ref="R1602:R1665" si="153">RIGHT(N1602, LEN(N1602) - SEARCH("/", N1602))</f>
        <v>places</v>
      </c>
      <c r="S1602" s="10">
        <f t="shared" si="148"/>
        <v>41790.765648148154</v>
      </c>
      <c r="T1602" s="11">
        <f t="shared" si="149"/>
        <v>41834.924305555556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si="150"/>
        <v>108.2492</v>
      </c>
      <c r="P1603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0">
        <f t="shared" ref="S1603:S1666" si="154">(((J1603/60)/60)/24)+DATE(1970,1,1)+(-7/24)</f>
        <v>40637.801307870373</v>
      </c>
      <c r="T1603" s="11">
        <f t="shared" ref="T1603:T1666" si="155">(((I1603/60)/60)/24)+DATE(1970,1,1)+(-7/24)</f>
        <v>40667.801307870373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40788.005983796298</v>
      </c>
      <c r="T1604" s="11">
        <f t="shared" si="155"/>
        <v>40830.666666666672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40875.877997685187</v>
      </c>
      <c r="T1605" s="11">
        <f t="shared" si="155"/>
        <v>40935.877997685187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40945.553645833337</v>
      </c>
      <c r="T1606" s="11">
        <f t="shared" si="155"/>
        <v>40985.511979166666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40746.721215277779</v>
      </c>
      <c r="T1607" s="11">
        <f t="shared" si="155"/>
        <v>40756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40535.819884259261</v>
      </c>
      <c r="T1608" s="11">
        <f t="shared" si="155"/>
        <v>40625.778217592597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41053.516793981486</v>
      </c>
      <c r="T1609" s="11">
        <f t="shared" si="155"/>
        <v>41074.516793981486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41607.539189814815</v>
      </c>
      <c r="T1610" s="11">
        <f t="shared" si="155"/>
        <v>41639.934722222228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40795.709594907406</v>
      </c>
      <c r="T1611" s="11">
        <f t="shared" si="155"/>
        <v>40849.041666666672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41228.633217592593</v>
      </c>
      <c r="T1612" s="11">
        <f t="shared" si="155"/>
        <v>41258.633217592593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41408.708703703705</v>
      </c>
      <c r="T1613" s="11">
        <f t="shared" si="155"/>
        <v>41429.708703703705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41246.583148148151</v>
      </c>
      <c r="T1614" s="11">
        <f t="shared" si="155"/>
        <v>41276.583148148151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41081.777800925927</v>
      </c>
      <c r="T1615" s="11">
        <f t="shared" si="155"/>
        <v>41111.777800925927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41794.689456018517</v>
      </c>
      <c r="T1616" s="11">
        <f t="shared" si="155"/>
        <v>41854.416666666672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40844.759212962963</v>
      </c>
      <c r="T1617" s="11">
        <f t="shared" si="155"/>
        <v>40889.800879629634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41194.423854166671</v>
      </c>
      <c r="T1618" s="11">
        <f t="shared" si="155"/>
        <v>41235.625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41546.372546296298</v>
      </c>
      <c r="T1619" s="11">
        <f t="shared" si="155"/>
        <v>41579.5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41301.362673611111</v>
      </c>
      <c r="T1620" s="11">
        <f t="shared" si="155"/>
        <v>41341.362673611111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41875.894513888896</v>
      </c>
      <c r="T1621" s="11">
        <f t="shared" si="155"/>
        <v>41896.894513888896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41321.04791666667</v>
      </c>
      <c r="T1622" s="11">
        <f t="shared" si="155"/>
        <v>41328.04791666667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41003.314988425926</v>
      </c>
      <c r="T1623" s="11">
        <f t="shared" si="155"/>
        <v>41056.874305555561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41950.003171296295</v>
      </c>
      <c r="T1624" s="11">
        <f t="shared" si="155"/>
        <v>41990.040972222225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41453.396863425929</v>
      </c>
      <c r="T1625" s="11">
        <f t="shared" si="155"/>
        <v>41513.396863425929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41243.075636574074</v>
      </c>
      <c r="T1626" s="11">
        <f t="shared" si="155"/>
        <v>41283.075636574074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41135.40802083334</v>
      </c>
      <c r="T1627" s="11">
        <f t="shared" si="155"/>
        <v>41163.40802083334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41579.556331018524</v>
      </c>
      <c r="T1628" s="11">
        <f t="shared" si="155"/>
        <v>41609.597997685189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41205.415381944447</v>
      </c>
      <c r="T1629" s="11">
        <f t="shared" si="155"/>
        <v>41238.915972222225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41774.445393518523</v>
      </c>
      <c r="T1630" s="11">
        <f t="shared" si="155"/>
        <v>41807.445393518523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41645.575613425928</v>
      </c>
      <c r="T1631" s="11">
        <f t="shared" si="155"/>
        <v>41690.575613425928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40939.546006944445</v>
      </c>
      <c r="T1632" s="11">
        <f t="shared" si="155"/>
        <v>40969.999305555561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41164.567835648151</v>
      </c>
      <c r="T1633" s="11">
        <f t="shared" si="155"/>
        <v>41194.567835648151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40750.04923611111</v>
      </c>
      <c r="T1634" s="11">
        <f t="shared" si="155"/>
        <v>40810.04923611111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40896.592083333337</v>
      </c>
      <c r="T1635" s="11">
        <f t="shared" si="155"/>
        <v>40923.916666666672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40657.898159722223</v>
      </c>
      <c r="T1636" s="11">
        <f t="shared" si="155"/>
        <v>40695.957638888889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42502.577094907414</v>
      </c>
      <c r="T1637" s="11">
        <f t="shared" si="155"/>
        <v>42562.577094907414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40662.795000000006</v>
      </c>
      <c r="T1638" s="11">
        <f t="shared" si="155"/>
        <v>40705.875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40122.459953703707</v>
      </c>
      <c r="T1639" s="11">
        <f t="shared" si="155"/>
        <v>40178.693750000006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41288.395462962966</v>
      </c>
      <c r="T1640" s="11">
        <f t="shared" si="155"/>
        <v>41333.600694444445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40941.360706018524</v>
      </c>
      <c r="T1641" s="11">
        <f t="shared" si="155"/>
        <v>40971.360706018524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40378.939293981486</v>
      </c>
      <c r="T1642" s="11">
        <f t="shared" si="155"/>
        <v>40392.790972222225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41962.304907407415</v>
      </c>
      <c r="T1643" s="11">
        <f t="shared" si="155"/>
        <v>41992.304907407415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40687.732951388891</v>
      </c>
      <c r="T1644" s="11">
        <f t="shared" si="155"/>
        <v>40707.732951388891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41146.532546296301</v>
      </c>
      <c r="T1645" s="11">
        <f t="shared" si="155"/>
        <v>41176.532546296301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41174.768055555556</v>
      </c>
      <c r="T1646" s="11">
        <f t="shared" si="155"/>
        <v>41234.809722222228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41521.325694444444</v>
      </c>
      <c r="T1647" s="11">
        <f t="shared" si="155"/>
        <v>41535.325694444444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41833.158599537041</v>
      </c>
      <c r="T1648" s="11">
        <f t="shared" si="155"/>
        <v>41865.465972222228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41039.117789351854</v>
      </c>
      <c r="T1649" s="11">
        <f t="shared" si="155"/>
        <v>41069.117789351854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40592.412986111114</v>
      </c>
      <c r="T1650" s="11">
        <f t="shared" si="155"/>
        <v>40622.37131944445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41737.392997685187</v>
      </c>
      <c r="T1651" s="11">
        <f t="shared" si="155"/>
        <v>41782.392997685187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41526.143946759265</v>
      </c>
      <c r="T1652" s="11">
        <f t="shared" si="155"/>
        <v>41556.143946759265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40625.609027777777</v>
      </c>
      <c r="T1653" s="11">
        <f t="shared" si="155"/>
        <v>40658.999305555561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41572.201307870375</v>
      </c>
      <c r="T1654" s="11">
        <f t="shared" si="155"/>
        <v>41602.242974537039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40626.54277777778</v>
      </c>
      <c r="T1655" s="11">
        <f t="shared" si="155"/>
        <v>40657.54277777778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40987.599074074074</v>
      </c>
      <c r="T1656" s="11">
        <f t="shared" si="155"/>
        <v>41017.599074074074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40974.500231481485</v>
      </c>
      <c r="T1657" s="11">
        <f t="shared" si="155"/>
        <v>41004.458564814813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41226.637175925927</v>
      </c>
      <c r="T1658" s="11">
        <f t="shared" si="155"/>
        <v>41256.637175925927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41023.490370370375</v>
      </c>
      <c r="T1659" s="11">
        <f t="shared" si="155"/>
        <v>41053.490370370375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41222.930173611116</v>
      </c>
      <c r="T1660" s="11">
        <f t="shared" si="155"/>
        <v>41261.305555555555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41596.621770833335</v>
      </c>
      <c r="T1661" s="11">
        <f t="shared" si="155"/>
        <v>41625.208333333336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42459.40219907408</v>
      </c>
      <c r="T1662" s="11">
        <f t="shared" si="155"/>
        <v>42490.624305555561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42343.706377314818</v>
      </c>
      <c r="T1663" s="11">
        <f t="shared" si="155"/>
        <v>42386.583333333336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40847.906666666669</v>
      </c>
      <c r="T1664" s="11">
        <f t="shared" si="155"/>
        <v>40907.948333333334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42005.730405092596</v>
      </c>
      <c r="T1665" s="11">
        <f t="shared" si="155"/>
        <v>42035.730405092596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ref="O1666:O1729" si="156">(E1666/D1666)*100</f>
        <v>122.40879999999999</v>
      </c>
      <c r="P1666">
        <f t="shared" ref="P1666:P1729" si="157">E1666/L1666</f>
        <v>34.384494382022467</v>
      </c>
      <c r="Q1666" t="str">
        <f t="shared" ref="Q1666:Q1729" si="158">LEFT(N1666, SEARCH("/",N1666,1)-1)</f>
        <v>music</v>
      </c>
      <c r="R1666" t="str">
        <f t="shared" ref="R1666:R1729" si="159">RIGHT(N1666, LEN(N1666) - SEARCH("/", N1666))</f>
        <v>pop</v>
      </c>
      <c r="S1666" s="10">
        <f t="shared" si="154"/>
        <v>40939.47011574074</v>
      </c>
      <c r="T1666" s="11">
        <f t="shared" si="155"/>
        <v>40983.874305555561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si="156"/>
        <v>119.45714285714286</v>
      </c>
      <c r="P166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0">
        <f t="shared" ref="S1667:S1730" si="160">(((J1667/60)/60)/24)+DATE(1970,1,1)+(-7/24)</f>
        <v>40564.357789351852</v>
      </c>
      <c r="T1667" s="11">
        <f t="shared" ref="T1667:T1730" si="161">(((I1667/60)/60)/24)+DATE(1970,1,1)+(-7/24)</f>
        <v>40595.833333333336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41330.961493055562</v>
      </c>
      <c r="T1668" s="11">
        <f t="shared" si="161"/>
        <v>41360.91982638889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41681.778912037036</v>
      </c>
      <c r="T1669" s="11">
        <f t="shared" si="161"/>
        <v>41708.999305555561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40844.858090277776</v>
      </c>
      <c r="T1670" s="11">
        <f t="shared" si="161"/>
        <v>40874.899756944447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42461.593472222223</v>
      </c>
      <c r="T1671" s="11">
        <f t="shared" si="161"/>
        <v>42521.593472222223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40313.638877314821</v>
      </c>
      <c r="T1672" s="11">
        <f t="shared" si="161"/>
        <v>40363.875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42553.252476851856</v>
      </c>
      <c r="T1673" s="11">
        <f t="shared" si="161"/>
        <v>42583.252476851856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41034.364930555559</v>
      </c>
      <c r="T1674" s="11">
        <f t="shared" si="161"/>
        <v>41064.364930555559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42039.58671296297</v>
      </c>
      <c r="T1675" s="11">
        <f t="shared" si="161"/>
        <v>42069.58671296297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42569.313726851855</v>
      </c>
      <c r="T1676" s="11">
        <f t="shared" si="161"/>
        <v>42599.999305555561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40802.441435185188</v>
      </c>
      <c r="T1677" s="11">
        <f t="shared" si="161"/>
        <v>40832.627083333333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40973.434571759266</v>
      </c>
      <c r="T1678" s="11">
        <f t="shared" si="161"/>
        <v>41019.874305555561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42416.115462962967</v>
      </c>
      <c r="T1679" s="11">
        <f t="shared" si="161"/>
        <v>42475.957638888889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41662.563321759262</v>
      </c>
      <c r="T1680" s="11">
        <f t="shared" si="161"/>
        <v>41676.563321759262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40722.777141203704</v>
      </c>
      <c r="T1681" s="11">
        <f t="shared" si="161"/>
        <v>40745.777141203704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41802.466053240743</v>
      </c>
      <c r="T1682" s="11">
        <f t="shared" si="161"/>
        <v>41832.466053240743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42773.829675925932</v>
      </c>
      <c r="T1683" s="11">
        <f t="shared" si="161"/>
        <v>42822.791666666664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42778.921990740746</v>
      </c>
      <c r="T1684" s="11">
        <f t="shared" si="161"/>
        <v>42838.880324074074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42808.490023148152</v>
      </c>
      <c r="T1685" s="11">
        <f t="shared" si="161"/>
        <v>42832.490023148152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42783.523622685192</v>
      </c>
      <c r="T1686" s="11">
        <f t="shared" si="161"/>
        <v>42811.481956018521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42787.958599537036</v>
      </c>
      <c r="T1687" s="11">
        <f t="shared" si="161"/>
        <v>42817.916932870372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42792.552303240744</v>
      </c>
      <c r="T1688" s="11">
        <f t="shared" si="161"/>
        <v>42852.510636574072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42801.755150462966</v>
      </c>
      <c r="T1689" s="11">
        <f t="shared" si="161"/>
        <v>42835.552083333336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42804.242986111109</v>
      </c>
      <c r="T1690" s="11">
        <f t="shared" si="161"/>
        <v>42834.201319444452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42780.650810185187</v>
      </c>
      <c r="T1691" s="11">
        <f t="shared" si="161"/>
        <v>42810.609143518523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42801.139375000006</v>
      </c>
      <c r="T1692" s="11">
        <f t="shared" si="161"/>
        <v>42831.097708333335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42795.409814814811</v>
      </c>
      <c r="T1693" s="11">
        <f t="shared" si="161"/>
        <v>42827.750000000007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42787.859571759262</v>
      </c>
      <c r="T1694" s="11">
        <f t="shared" si="161"/>
        <v>42820.707638888889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42803.628611111119</v>
      </c>
      <c r="T1695" s="11">
        <f t="shared" si="161"/>
        <v>42834.541666666664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42791.378171296303</v>
      </c>
      <c r="T1696" s="11">
        <f t="shared" si="161"/>
        <v>42820.9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42800.739745370374</v>
      </c>
      <c r="T1697" s="11">
        <f t="shared" si="161"/>
        <v>42834.750000000007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42795.777905092596</v>
      </c>
      <c r="T1698" s="11">
        <f t="shared" si="161"/>
        <v>42825.736238425925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42804.741296296292</v>
      </c>
      <c r="T1699" s="11">
        <f t="shared" si="161"/>
        <v>42834.699629629635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42795.916203703709</v>
      </c>
      <c r="T1700" s="11">
        <f t="shared" si="161"/>
        <v>42819.856250000004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42806.572280092594</v>
      </c>
      <c r="T1701" s="11">
        <f t="shared" si="161"/>
        <v>42836.572280092594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42795.779976851853</v>
      </c>
      <c r="T1702" s="11">
        <f t="shared" si="161"/>
        <v>42825.875000000007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41989.372743055559</v>
      </c>
      <c r="T1703" s="11">
        <f t="shared" si="161"/>
        <v>42019.372743055559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42063.578125000007</v>
      </c>
      <c r="T1704" s="11">
        <f t="shared" si="161"/>
        <v>42093.536458333336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42186.990011574082</v>
      </c>
      <c r="T1705" s="11">
        <f t="shared" si="161"/>
        <v>42246.990011574082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42020.848067129635</v>
      </c>
      <c r="T1706" s="11">
        <f t="shared" si="161"/>
        <v>42050.848067129635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42244.725069444445</v>
      </c>
      <c r="T1707" s="11">
        <f t="shared" si="161"/>
        <v>42256.375000000007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42179.014722222222</v>
      </c>
      <c r="T1708" s="11">
        <f t="shared" si="161"/>
        <v>42239.014722222222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42427.429340277777</v>
      </c>
      <c r="T1709" s="11">
        <f t="shared" si="161"/>
        <v>42457.387673611112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42451.575300925928</v>
      </c>
      <c r="T1710" s="11">
        <f t="shared" si="161"/>
        <v>42491.575300925928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41841.272152777776</v>
      </c>
      <c r="T1711" s="11">
        <f t="shared" si="161"/>
        <v>41882.527083333334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42341.299629629626</v>
      </c>
      <c r="T1712" s="11">
        <f t="shared" si="161"/>
        <v>42387.250000000007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41852.354560185187</v>
      </c>
      <c r="T1713" s="11">
        <f t="shared" si="161"/>
        <v>41883.354560185187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42125.622141203705</v>
      </c>
      <c r="T1714" s="11">
        <f t="shared" si="161"/>
        <v>42185.622141203705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41887.509398148155</v>
      </c>
      <c r="T1715" s="11">
        <f t="shared" si="161"/>
        <v>41917.509398148155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42095.626863425925</v>
      </c>
      <c r="T1716" s="11">
        <f t="shared" si="161"/>
        <v>42125.626863425925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42063.925752314819</v>
      </c>
      <c r="T1717" s="11">
        <f t="shared" si="161"/>
        <v>42093.848611111112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42673.285868055558</v>
      </c>
      <c r="T1718" s="11">
        <f t="shared" si="161"/>
        <v>42713.327534722222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42460.690254629626</v>
      </c>
      <c r="T1719" s="11">
        <f t="shared" si="161"/>
        <v>42480.875000000007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42460.318854166668</v>
      </c>
      <c r="T1720" s="11">
        <f t="shared" si="161"/>
        <v>42503.915972222225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41869.242951388893</v>
      </c>
      <c r="T1721" s="11">
        <f t="shared" si="161"/>
        <v>41899.242951388893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41922.491562500007</v>
      </c>
      <c r="T1722" s="11">
        <f t="shared" si="161"/>
        <v>41952.533229166671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42319.169710648152</v>
      </c>
      <c r="T1723" s="11">
        <f t="shared" si="161"/>
        <v>42349.169710648152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42425.669317129628</v>
      </c>
      <c r="T1724" s="11">
        <f t="shared" si="161"/>
        <v>42462.715277777781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42129.533738425926</v>
      </c>
      <c r="T1725" s="11">
        <f t="shared" si="161"/>
        <v>42185.958333333336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41912.640763888892</v>
      </c>
      <c r="T1726" s="11">
        <f t="shared" si="161"/>
        <v>41942.640763888892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41845.676493055558</v>
      </c>
      <c r="T1727" s="11">
        <f t="shared" si="161"/>
        <v>41875.676493055558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41788.628055555557</v>
      </c>
      <c r="T1728" s="11">
        <f t="shared" si="161"/>
        <v>41817.628055555557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42044.63630787038</v>
      </c>
      <c r="T1729" s="11">
        <f t="shared" si="161"/>
        <v>42099.166666666664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ref="O1730:O1793" si="162">(E1730/D1730)*100</f>
        <v>68.400000000000006</v>
      </c>
      <c r="P1730">
        <f t="shared" ref="P1730:P1793" si="163">E1730/L1730</f>
        <v>122.14285714285714</v>
      </c>
      <c r="Q1730" t="str">
        <f t="shared" ref="Q1730:Q1793" si="164">LEFT(N1730, SEARCH("/",N1730,1)-1)</f>
        <v>music</v>
      </c>
      <c r="R1730" t="str">
        <f t="shared" ref="R1730:R1793" si="165">RIGHT(N1730, LEN(N1730) - SEARCH("/", N1730))</f>
        <v>faith</v>
      </c>
      <c r="S1730" s="10">
        <f t="shared" si="160"/>
        <v>42268.334189814814</v>
      </c>
      <c r="T1730" s="11">
        <f t="shared" si="161"/>
        <v>42298.334189814814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si="162"/>
        <v>0</v>
      </c>
      <c r="P1731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0">
        <f t="shared" ref="S1731:S1794" si="166">(((J1731/60)/60)/24)+DATE(1970,1,1)+(-7/24)</f>
        <v>42470.76048611111</v>
      </c>
      <c r="T1731" s="11">
        <f t="shared" ref="T1731:T1794" si="167">(((I1731/60)/60)/24)+DATE(1970,1,1)+(-7/24)</f>
        <v>42530.76048611111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42271.796099537045</v>
      </c>
      <c r="T1732" s="11">
        <f t="shared" si="167"/>
        <v>42301.796099537045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42152.615185185183</v>
      </c>
      <c r="T1733" s="11">
        <f t="shared" si="167"/>
        <v>42166.333333333336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42325.392141203709</v>
      </c>
      <c r="T1734" s="11">
        <f t="shared" si="167"/>
        <v>42384.916666666664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42614.383958333339</v>
      </c>
      <c r="T1735" s="11">
        <f t="shared" si="167"/>
        <v>42626.604166666664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42101.74486111111</v>
      </c>
      <c r="T1736" s="11">
        <f t="shared" si="167"/>
        <v>42131.74486111111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42559.522511574083</v>
      </c>
      <c r="T1737" s="11">
        <f t="shared" si="167"/>
        <v>42589.522511574083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42286.569826388892</v>
      </c>
      <c r="T1738" s="11">
        <f t="shared" si="167"/>
        <v>42316.611493055556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42175.657314814824</v>
      </c>
      <c r="T1739" s="11">
        <f t="shared" si="167"/>
        <v>42205.657314814824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41884.582662037043</v>
      </c>
      <c r="T1740" s="11">
        <f t="shared" si="167"/>
        <v>41914.582662037043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42435.582546296304</v>
      </c>
      <c r="T1741" s="11">
        <f t="shared" si="167"/>
        <v>42494.540879629632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42171.525717592602</v>
      </c>
      <c r="T1742" s="11">
        <f t="shared" si="167"/>
        <v>42201.525717592602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42120.336469907408</v>
      </c>
      <c r="T1743" s="11">
        <f t="shared" si="167"/>
        <v>42165.336469907408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42710.585300925923</v>
      </c>
      <c r="T1744" s="11">
        <f t="shared" si="167"/>
        <v>42742.583333333336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42586.633969907409</v>
      </c>
      <c r="T1745" s="11">
        <f t="shared" si="167"/>
        <v>42608.874305555561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42026.313391203708</v>
      </c>
      <c r="T1746" s="11">
        <f t="shared" si="167"/>
        <v>42071.271724537037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42689.968032407407</v>
      </c>
      <c r="T1747" s="11">
        <f t="shared" si="167"/>
        <v>42725.791666666664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42667.885034722225</v>
      </c>
      <c r="T1748" s="11">
        <f t="shared" si="167"/>
        <v>42697.791666666664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42292.143865740749</v>
      </c>
      <c r="T1749" s="11">
        <f t="shared" si="167"/>
        <v>42321.333333333336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42219.659062500003</v>
      </c>
      <c r="T1750" s="11">
        <f t="shared" si="167"/>
        <v>42249.659062500003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42758.684270833335</v>
      </c>
      <c r="T1751" s="11">
        <f t="shared" si="167"/>
        <v>42795.500000000007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42454.54518518519</v>
      </c>
      <c r="T1752" s="11">
        <f t="shared" si="167"/>
        <v>42479.54518518519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42052.489849537036</v>
      </c>
      <c r="T1753" s="11">
        <f t="shared" si="167"/>
        <v>42082.448182870372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42626.961597222224</v>
      </c>
      <c r="T1754" s="11">
        <f t="shared" si="167"/>
        <v>42656.961597222224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42420.457962962966</v>
      </c>
      <c r="T1755" s="11">
        <f t="shared" si="167"/>
        <v>42450.416296296295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42067.585104166668</v>
      </c>
      <c r="T1756" s="11">
        <f t="shared" si="167"/>
        <v>42097.543437500004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42252.497233796297</v>
      </c>
      <c r="T1757" s="11">
        <f t="shared" si="167"/>
        <v>42282.497233796297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42570.875798611109</v>
      </c>
      <c r="T1758" s="11">
        <f t="shared" si="167"/>
        <v>42610.875798611109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42733.535682870373</v>
      </c>
      <c r="T1759" s="11">
        <f t="shared" si="167"/>
        <v>42763.520138888889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42505.664259259262</v>
      </c>
      <c r="T1760" s="11">
        <f t="shared" si="167"/>
        <v>42565.664259259262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42068.53737268519</v>
      </c>
      <c r="T1761" s="11">
        <f t="shared" si="167"/>
        <v>42088.495706018519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42405.380937500006</v>
      </c>
      <c r="T1762" s="11">
        <f t="shared" si="167"/>
        <v>42425.380937500006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42209.27615740741</v>
      </c>
      <c r="T1763" s="11">
        <f t="shared" si="167"/>
        <v>42259.27615740741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42410.690335648149</v>
      </c>
      <c r="T1764" s="11">
        <f t="shared" si="167"/>
        <v>42440.690335648149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42636.576851851853</v>
      </c>
      <c r="T1765" s="11">
        <f t="shared" si="167"/>
        <v>42666.576851851853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41825.194201388891</v>
      </c>
      <c r="T1766" s="11">
        <f t="shared" si="167"/>
        <v>41854.194201388891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41834.688796296301</v>
      </c>
      <c r="T1767" s="11">
        <f t="shared" si="167"/>
        <v>41864.688796296301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41855.568148148152</v>
      </c>
      <c r="T1768" s="11">
        <f t="shared" si="167"/>
        <v>41876.568148148152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41824.366712962968</v>
      </c>
      <c r="T1769" s="11">
        <f t="shared" si="167"/>
        <v>41854.366712962968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41849.26902777778</v>
      </c>
      <c r="T1770" s="11">
        <f t="shared" si="167"/>
        <v>41909.26902777778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41987.527303240742</v>
      </c>
      <c r="T1771" s="11">
        <f t="shared" si="167"/>
        <v>42017.527303240742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41891.488356481488</v>
      </c>
      <c r="T1772" s="11">
        <f t="shared" si="167"/>
        <v>41926.488356481488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41905.687962962969</v>
      </c>
      <c r="T1773" s="11">
        <f t="shared" si="167"/>
        <v>41935.687962962969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41766.426342592596</v>
      </c>
      <c r="T1774" s="11">
        <f t="shared" si="167"/>
        <v>41826.426342592596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41978.468726851854</v>
      </c>
      <c r="T1775" s="11">
        <f t="shared" si="167"/>
        <v>42023.468726851854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41929.926990740743</v>
      </c>
      <c r="T1776" s="11">
        <f t="shared" si="167"/>
        <v>41972.332638888889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41891.684722222228</v>
      </c>
      <c r="T1777" s="11">
        <f t="shared" si="167"/>
        <v>41936.684722222228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41905.665173611116</v>
      </c>
      <c r="T1778" s="11">
        <f t="shared" si="167"/>
        <v>41941.665173611116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42025.065428240741</v>
      </c>
      <c r="T1779" s="11">
        <f t="shared" si="167"/>
        <v>42055.065428240741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42045.571701388886</v>
      </c>
      <c r="T1780" s="11">
        <f t="shared" si="167"/>
        <v>42090.530034722229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42585.400231481479</v>
      </c>
      <c r="T1781" s="11">
        <f t="shared" si="167"/>
        <v>42615.400231481479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42493.309143518527</v>
      </c>
      <c r="T1782" s="11">
        <f t="shared" si="167"/>
        <v>42553.309143518527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42597.325752314813</v>
      </c>
      <c r="T1783" s="11">
        <f t="shared" si="167"/>
        <v>42628.325752314813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42388.283437500002</v>
      </c>
      <c r="T1784" s="11">
        <f t="shared" si="167"/>
        <v>42421.283437500002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42115.658310185187</v>
      </c>
      <c r="T1785" s="11">
        <f t="shared" si="167"/>
        <v>42145.658310185187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42003.363888888889</v>
      </c>
      <c r="T1786" s="11">
        <f t="shared" si="167"/>
        <v>42034.850694444445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41896.843229166669</v>
      </c>
      <c r="T1787" s="11">
        <f t="shared" si="167"/>
        <v>41927.708333333336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41958.258993055562</v>
      </c>
      <c r="T1788" s="11">
        <f t="shared" si="167"/>
        <v>41988.258993055562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42068.363854166666</v>
      </c>
      <c r="T1789" s="11">
        <f t="shared" si="167"/>
        <v>42098.322187500002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41913.656736111116</v>
      </c>
      <c r="T1790" s="11">
        <f t="shared" si="167"/>
        <v>41943.656736111116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41955.958368055559</v>
      </c>
      <c r="T1791" s="11">
        <f t="shared" si="167"/>
        <v>42015.958368055559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42010.38284722223</v>
      </c>
      <c r="T1792" s="11">
        <f t="shared" si="167"/>
        <v>42040.38284722223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41973.448668981488</v>
      </c>
      <c r="T1793" s="11">
        <f t="shared" si="167"/>
        <v>42033.448668981488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ref="O1794:O1857" si="168">(E1794/D1794)*100</f>
        <v>61.124000000000002</v>
      </c>
      <c r="P1794">
        <f t="shared" ref="P1794:P1857" si="169">E1794/L1794</f>
        <v>109.93525179856115</v>
      </c>
      <c r="Q1794" t="str">
        <f t="shared" ref="Q1794:Q1857" si="170">LEFT(N1794, SEARCH("/",N1794,1)-1)</f>
        <v>photography</v>
      </c>
      <c r="R1794" t="str">
        <f t="shared" ref="R1794:R1857" si="171">RIGHT(N1794, LEN(N1794) - SEARCH("/", N1794))</f>
        <v>photobooks</v>
      </c>
      <c r="S1794" s="10">
        <f t="shared" si="166"/>
        <v>42188.739374999997</v>
      </c>
      <c r="T1794" s="11">
        <f t="shared" si="167"/>
        <v>42225.999305555561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si="168"/>
        <v>1.3333333333333335</v>
      </c>
      <c r="P1795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0">
        <f t="shared" ref="S1795:S1858" si="172">(((J1795/60)/60)/24)+DATE(1970,1,1)+(-7/24)</f>
        <v>41940.600000000006</v>
      </c>
      <c r="T1795" s="11">
        <f t="shared" ref="T1795:T1858" si="173">(((I1795/60)/60)/24)+DATE(1970,1,1)+(-7/24)</f>
        <v>41970.64166666667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42011.259513888894</v>
      </c>
      <c r="T1796" s="11">
        <f t="shared" si="173"/>
        <v>42046.259513888894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42627.997002314813</v>
      </c>
      <c r="T1797" s="11">
        <f t="shared" si="173"/>
        <v>42657.375000000007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42515.14775462963</v>
      </c>
      <c r="T1798" s="11">
        <f t="shared" si="173"/>
        <v>42575.14775462963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42689.277650462966</v>
      </c>
      <c r="T1799" s="11">
        <f t="shared" si="173"/>
        <v>42719.277650462966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42344.035104166665</v>
      </c>
      <c r="T1800" s="11">
        <f t="shared" si="173"/>
        <v>42404.035104166665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41934.551018518519</v>
      </c>
      <c r="T1801" s="11">
        <f t="shared" si="173"/>
        <v>41954.592685185191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42623.314467592594</v>
      </c>
      <c r="T1802" s="11">
        <f t="shared" si="173"/>
        <v>42653.314467592594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42321.368842592594</v>
      </c>
      <c r="T1803" s="11">
        <f t="shared" si="173"/>
        <v>42353.215277777781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42159.180902777785</v>
      </c>
      <c r="T1804" s="11">
        <f t="shared" si="173"/>
        <v>42182.624305555561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42017.779884259267</v>
      </c>
      <c r="T1805" s="11">
        <f t="shared" si="173"/>
        <v>42048.779884259267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42282.386620370373</v>
      </c>
      <c r="T1806" s="11">
        <f t="shared" si="173"/>
        <v>42322.428287037044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42247.512245370373</v>
      </c>
      <c r="T1807" s="11">
        <f t="shared" si="173"/>
        <v>42279.458333333336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41877.346631944449</v>
      </c>
      <c r="T1808" s="11">
        <f t="shared" si="173"/>
        <v>41912.346631944449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41879.776770833334</v>
      </c>
      <c r="T1809" s="11">
        <f t="shared" si="173"/>
        <v>41909.776770833334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42742.389236111114</v>
      </c>
      <c r="T1810" s="11">
        <f t="shared" si="173"/>
        <v>42777.389236111114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42029.616192129637</v>
      </c>
      <c r="T1811" s="11">
        <f t="shared" si="173"/>
        <v>42064.616192129637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41860.618356481486</v>
      </c>
      <c r="T1812" s="11">
        <f t="shared" si="173"/>
        <v>41872.618356481486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41876.142013888893</v>
      </c>
      <c r="T1813" s="11">
        <f t="shared" si="173"/>
        <v>41935.875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42524.027037037034</v>
      </c>
      <c r="T1814" s="11">
        <f t="shared" si="173"/>
        <v>42554.027037037034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41829.597361111111</v>
      </c>
      <c r="T1815" s="11">
        <f t="shared" si="173"/>
        <v>41859.597361111111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42033.022407407414</v>
      </c>
      <c r="T1816" s="11">
        <f t="shared" si="173"/>
        <v>42063.022407407414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42172.615011574082</v>
      </c>
      <c r="T1817" s="11">
        <f t="shared" si="173"/>
        <v>42186.615011574082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42548.58452546296</v>
      </c>
      <c r="T1818" s="11">
        <f t="shared" si="173"/>
        <v>42576.500000000007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42705.370451388888</v>
      </c>
      <c r="T1819" s="11">
        <f t="shared" si="173"/>
        <v>42764.999305555561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42066.942708333336</v>
      </c>
      <c r="T1820" s="11">
        <f t="shared" si="173"/>
        <v>42096.901041666664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41820.460601851853</v>
      </c>
      <c r="T1821" s="11">
        <f t="shared" si="173"/>
        <v>41850.460601851853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42064.792708333342</v>
      </c>
      <c r="T1822" s="11">
        <f t="shared" si="173"/>
        <v>42094.75104166667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40926.027395833335</v>
      </c>
      <c r="T1823" s="11">
        <f t="shared" si="173"/>
        <v>40971.027395833335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41634.505347222221</v>
      </c>
      <c r="T1824" s="11">
        <f t="shared" si="173"/>
        <v>41670.500694444447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41176.393240740741</v>
      </c>
      <c r="T1825" s="11">
        <f t="shared" si="173"/>
        <v>41206.393240740741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41626.624618055561</v>
      </c>
      <c r="T1826" s="11">
        <f t="shared" si="173"/>
        <v>41646.797222222223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41443.542858796296</v>
      </c>
      <c r="T1827" s="11">
        <f t="shared" si="173"/>
        <v>41466.542858796296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41657.632141203707</v>
      </c>
      <c r="T1828" s="11">
        <f t="shared" si="173"/>
        <v>41687.632141203707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40555.034270833334</v>
      </c>
      <c r="T1829" s="11">
        <f t="shared" si="173"/>
        <v>40605.034270833334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41736.607986111114</v>
      </c>
      <c r="T1830" s="11">
        <f t="shared" si="173"/>
        <v>41768.625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40515.795960648153</v>
      </c>
      <c r="T1831" s="11">
        <f t="shared" si="173"/>
        <v>40564.625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41664.392442129632</v>
      </c>
      <c r="T1832" s="11">
        <f t="shared" si="173"/>
        <v>41694.392442129632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41026.704432870371</v>
      </c>
      <c r="T1833" s="11">
        <f t="shared" si="173"/>
        <v>41041.704432870371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40576.24799768519</v>
      </c>
      <c r="T1834" s="11">
        <f t="shared" si="173"/>
        <v>40606.24799768519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41302.752349537041</v>
      </c>
      <c r="T1835" s="11">
        <f t="shared" si="173"/>
        <v>41335.040972222225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41988.672395833339</v>
      </c>
      <c r="T1836" s="11">
        <f t="shared" si="173"/>
        <v>42028.672395833339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42430.410543981481</v>
      </c>
      <c r="T1837" s="11">
        <f t="shared" si="173"/>
        <v>42460.368877314817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41305.517696759263</v>
      </c>
      <c r="T1838" s="11">
        <f t="shared" si="173"/>
        <v>41322.517696759263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40925.756192129636</v>
      </c>
      <c r="T1839" s="11">
        <f t="shared" si="173"/>
        <v>40985.714525462965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40788.494872685187</v>
      </c>
      <c r="T1840" s="11">
        <f t="shared" si="173"/>
        <v>40816.833333333336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42614.430347222224</v>
      </c>
      <c r="T1841" s="11">
        <f t="shared" si="173"/>
        <v>42644.430347222224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41381.804513888892</v>
      </c>
      <c r="T1842" s="11">
        <f t="shared" si="173"/>
        <v>41400.915972222225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41745.553761574076</v>
      </c>
      <c r="T1843" s="11">
        <f t="shared" si="173"/>
        <v>41778.915972222225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42031.340057870373</v>
      </c>
      <c r="T1844" s="11">
        <f t="shared" si="173"/>
        <v>42064.957638888889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40564.7031712963</v>
      </c>
      <c r="T1845" s="11">
        <f t="shared" si="173"/>
        <v>40594.7031712963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40666.681875000002</v>
      </c>
      <c r="T1846" s="11">
        <f t="shared" si="173"/>
        <v>40704.833333333336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42523.041643518525</v>
      </c>
      <c r="T1847" s="11">
        <f t="shared" si="173"/>
        <v>42537.913194444445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41228.358530092599</v>
      </c>
      <c r="T1848" s="11">
        <f t="shared" si="173"/>
        <v>41258.358530092599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42093.944814814815</v>
      </c>
      <c r="T1849" s="11">
        <f t="shared" si="173"/>
        <v>42114.944814814815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40691.496388888889</v>
      </c>
      <c r="T1850" s="11">
        <f t="shared" si="173"/>
        <v>40754.999305555561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41169.553923611114</v>
      </c>
      <c r="T1851" s="11">
        <f t="shared" si="173"/>
        <v>41199.553923611114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41800.66782407408</v>
      </c>
      <c r="T1852" s="11">
        <f t="shared" si="173"/>
        <v>41830.66782407408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41827.615023148152</v>
      </c>
      <c r="T1853" s="11">
        <f t="shared" si="173"/>
        <v>41847.75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42081.479768518526</v>
      </c>
      <c r="T1854" s="11">
        <f t="shared" si="173"/>
        <v>42118.708333333336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41176.76871527778</v>
      </c>
      <c r="T1855" s="11">
        <f t="shared" si="173"/>
        <v>41226.810381944444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41387.729594907411</v>
      </c>
      <c r="T1856" s="11">
        <f t="shared" si="173"/>
        <v>41417.729594907411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41600.246990740743</v>
      </c>
      <c r="T1857" s="11">
        <f t="shared" si="173"/>
        <v>41645.246990740743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ref="O1858:O1921" si="174">(E1858/D1858)*100</f>
        <v>101.25</v>
      </c>
      <c r="P1858">
        <f t="shared" ref="P1858:P1921" si="175">E1858/L1858</f>
        <v>53.289473684210527</v>
      </c>
      <c r="Q1858" t="str">
        <f t="shared" ref="Q1858:Q1921" si="176">LEFT(N1858, SEARCH("/",N1858,1)-1)</f>
        <v>music</v>
      </c>
      <c r="R1858" t="str">
        <f t="shared" ref="R1858:R1921" si="177">RIGHT(N1858, LEN(N1858) - SEARCH("/", N1858))</f>
        <v>rock</v>
      </c>
      <c r="S1858" s="10">
        <f t="shared" si="172"/>
        <v>41817.563333333332</v>
      </c>
      <c r="T1858" s="11">
        <f t="shared" si="173"/>
        <v>41838.563333333332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si="174"/>
        <v>100</v>
      </c>
      <c r="P1859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0">
        <f t="shared" ref="S1859:S1922" si="178">(((J1859/60)/60)/24)+DATE(1970,1,1)+(-7/24)</f>
        <v>41864.477002314816</v>
      </c>
      <c r="T1859" s="11">
        <f t="shared" ref="T1859:T1922" si="179">(((I1859/60)/60)/24)+DATE(1970,1,1)+(-7/24)</f>
        <v>41894.477002314816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40832.908807870372</v>
      </c>
      <c r="T1860" s="11">
        <f t="shared" si="179"/>
        <v>40892.950474537043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40778.478344907409</v>
      </c>
      <c r="T1861" s="11">
        <f t="shared" si="179"/>
        <v>40808.478344907409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41655.417638888888</v>
      </c>
      <c r="T1862" s="11">
        <f t="shared" si="179"/>
        <v>41676.417638888888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42000.008576388893</v>
      </c>
      <c r="T1863" s="11">
        <f t="shared" si="179"/>
        <v>42030.008576388893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42755.20108796296</v>
      </c>
      <c r="T1864" s="11">
        <f t="shared" si="179"/>
        <v>42802.020833333336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41772.505613425928</v>
      </c>
      <c r="T1865" s="11">
        <f t="shared" si="179"/>
        <v>41802.505613425928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41733.424768518518</v>
      </c>
      <c r="T1866" s="11">
        <f t="shared" si="179"/>
        <v>41763.424768518518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42645.075775462967</v>
      </c>
      <c r="T1867" s="11">
        <f t="shared" si="179"/>
        <v>42680.117442129638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42741.954826388894</v>
      </c>
      <c r="T1868" s="11">
        <f t="shared" si="179"/>
        <v>42794.875000000007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42649.633240740739</v>
      </c>
      <c r="T1869" s="11">
        <f t="shared" si="179"/>
        <v>42679.633240740739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42328.487557870372</v>
      </c>
      <c r="T1870" s="11">
        <f t="shared" si="179"/>
        <v>42353.040972222225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42708.711215277777</v>
      </c>
      <c r="T1871" s="11">
        <f t="shared" si="179"/>
        <v>42738.711215277777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42371.064062500001</v>
      </c>
      <c r="T1872" s="11">
        <f t="shared" si="179"/>
        <v>42399.886805555558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41923.491909722223</v>
      </c>
      <c r="T1873" s="11">
        <f t="shared" si="179"/>
        <v>41963.533576388894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42154.83798611111</v>
      </c>
      <c r="T1874" s="11">
        <f t="shared" si="179"/>
        <v>42184.83798611111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42164.324189814819</v>
      </c>
      <c r="T1875" s="11">
        <f t="shared" si="179"/>
        <v>42193.406250000007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42529.677465277775</v>
      </c>
      <c r="T1876" s="11">
        <f t="shared" si="179"/>
        <v>42549.677465277775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42528.607731481483</v>
      </c>
      <c r="T1877" s="11">
        <f t="shared" si="179"/>
        <v>42588.607731481483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41775.993113425924</v>
      </c>
      <c r="T1878" s="11">
        <f t="shared" si="179"/>
        <v>41805.993113425924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42034.737557870372</v>
      </c>
      <c r="T1879" s="11">
        <f t="shared" si="179"/>
        <v>42063.737557870372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41772.71707175926</v>
      </c>
      <c r="T1880" s="11">
        <f t="shared" si="179"/>
        <v>41802.71707175926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42413.357974537044</v>
      </c>
      <c r="T1881" s="11">
        <f t="shared" si="179"/>
        <v>42443.316307870373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42430.275231481479</v>
      </c>
      <c r="T1882" s="11">
        <f t="shared" si="179"/>
        <v>42459.233564814822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42042.860983796294</v>
      </c>
      <c r="T1883" s="11">
        <f t="shared" si="179"/>
        <v>42072.819317129637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41067.657546296301</v>
      </c>
      <c r="T1884" s="11">
        <f t="shared" si="179"/>
        <v>41100.700000000004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40977.656342592592</v>
      </c>
      <c r="T1885" s="11">
        <f t="shared" si="179"/>
        <v>41007.614675925928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41204.906655092593</v>
      </c>
      <c r="T1886" s="11">
        <f t="shared" si="179"/>
        <v>41240.208333333336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41098.802199074074</v>
      </c>
      <c r="T1887" s="11">
        <f t="shared" si="179"/>
        <v>41131.625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41925.615023148152</v>
      </c>
      <c r="T1888" s="11">
        <f t="shared" si="179"/>
        <v>41955.656689814816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42323.508472222224</v>
      </c>
      <c r="T1889" s="11">
        <f t="shared" si="179"/>
        <v>42341.604166666664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40298.948287037041</v>
      </c>
      <c r="T1890" s="11">
        <f t="shared" si="179"/>
        <v>40329.915972222225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41299.501689814817</v>
      </c>
      <c r="T1891" s="11">
        <f t="shared" si="179"/>
        <v>41344.460023148153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41228.494537037041</v>
      </c>
      <c r="T1892" s="11">
        <f t="shared" si="179"/>
        <v>41258.494537037041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40335.506412037037</v>
      </c>
      <c r="T1893" s="11">
        <f t="shared" si="179"/>
        <v>40380.958333333336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40671.34584490741</v>
      </c>
      <c r="T1894" s="11">
        <f t="shared" si="179"/>
        <v>40701.34584490741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40632.650289351855</v>
      </c>
      <c r="T1895" s="11">
        <f t="shared" si="179"/>
        <v>40648.874305555561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40920.613229166673</v>
      </c>
      <c r="T1896" s="11">
        <f t="shared" si="179"/>
        <v>40951.613229166673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42267.455115740748</v>
      </c>
      <c r="T1897" s="11">
        <f t="shared" si="179"/>
        <v>42297.455115740748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40981.418576388889</v>
      </c>
      <c r="T1898" s="11">
        <f t="shared" si="179"/>
        <v>41011.418576388889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41680.291736111118</v>
      </c>
      <c r="T1899" s="11">
        <f t="shared" si="179"/>
        <v>41702.583333333336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42365.901307870372</v>
      </c>
      <c r="T1900" s="11">
        <f t="shared" si="179"/>
        <v>42401.458333333336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42058.650069444448</v>
      </c>
      <c r="T1901" s="11">
        <f t="shared" si="179"/>
        <v>42088.608402777776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41160.58021990741</v>
      </c>
      <c r="T1902" s="11">
        <f t="shared" si="179"/>
        <v>41188.124305555561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42116.251493055555</v>
      </c>
      <c r="T1903" s="11">
        <f t="shared" si="179"/>
        <v>42146.250000000007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42037.498229166667</v>
      </c>
      <c r="T1904" s="11">
        <f t="shared" si="179"/>
        <v>42067.498229166667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42702.479062500002</v>
      </c>
      <c r="T1905" s="11">
        <f t="shared" si="179"/>
        <v>42762.479062500002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42326.39376157408</v>
      </c>
      <c r="T1906" s="11">
        <f t="shared" si="179"/>
        <v>42371.39376157408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41859.634189814817</v>
      </c>
      <c r="T1907" s="11">
        <f t="shared" si="179"/>
        <v>41889.634189814817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42514.379432870373</v>
      </c>
      <c r="T1908" s="11">
        <f t="shared" si="179"/>
        <v>42544.379432870373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41767.295428240745</v>
      </c>
      <c r="T1909" s="11">
        <f t="shared" si="179"/>
        <v>41782.295428240745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42703.626157407409</v>
      </c>
      <c r="T1910" s="11">
        <f t="shared" si="179"/>
        <v>42733.626157407409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41905.137488425928</v>
      </c>
      <c r="T1911" s="11">
        <f t="shared" si="179"/>
        <v>41935.137488425928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42264.671493055554</v>
      </c>
      <c r="T1912" s="11">
        <f t="shared" si="179"/>
        <v>42308.656250000007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41829.742291666669</v>
      </c>
      <c r="T1913" s="11">
        <f t="shared" si="179"/>
        <v>41859.742291666669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42128.93472222222</v>
      </c>
      <c r="T1914" s="11">
        <f t="shared" si="179"/>
        <v>42158.93472222222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41890.219652777778</v>
      </c>
      <c r="T1915" s="11">
        <f t="shared" si="179"/>
        <v>41920.219652777778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41928.882789351854</v>
      </c>
      <c r="T1916" s="11">
        <f t="shared" si="179"/>
        <v>41943.874305555561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41863.757199074076</v>
      </c>
      <c r="T1917" s="11">
        <f t="shared" si="179"/>
        <v>41883.757199074076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42656.42563657408</v>
      </c>
      <c r="T1918" s="11">
        <f t="shared" si="179"/>
        <v>42681.467303240745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42745.978391203702</v>
      </c>
      <c r="T1919" s="11">
        <f t="shared" si="179"/>
        <v>42775.978391203702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41828.498275462967</v>
      </c>
      <c r="T1920" s="11">
        <f t="shared" si="179"/>
        <v>41863.498275462967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42113.58390046296</v>
      </c>
      <c r="T1921" s="11">
        <f t="shared" si="179"/>
        <v>42143.58390046296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ref="O1922:O1985" si="180">(E1922/D1922)*100</f>
        <v>43.03</v>
      </c>
      <c r="P1922">
        <f t="shared" ref="P1922:P1985" si="181">E1922/L1922</f>
        <v>40.980952380952381</v>
      </c>
      <c r="Q1922" t="str">
        <f t="shared" ref="Q1922:Q1985" si="182">LEFT(N1922, SEARCH("/",N1922,1)-1)</f>
        <v>technology</v>
      </c>
      <c r="R1922" t="str">
        <f t="shared" ref="R1922:R1985" si="183">RIGHT(N1922, LEN(N1922) - SEARCH("/", N1922))</f>
        <v>gadgets</v>
      </c>
      <c r="S1922" s="10">
        <f t="shared" si="178"/>
        <v>42270.584039351852</v>
      </c>
      <c r="T1922" s="11">
        <f t="shared" si="179"/>
        <v>42298.666666666664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si="180"/>
        <v>136.80000000000001</v>
      </c>
      <c r="P1923">
        <f t="shared" si="181"/>
        <v>54</v>
      </c>
      <c r="Q1923" t="str">
        <f t="shared" si="182"/>
        <v>music</v>
      </c>
      <c r="R1923" t="str">
        <f t="shared" si="183"/>
        <v>indie rock</v>
      </c>
      <c r="S1923" s="10">
        <f t="shared" ref="S1923:S1986" si="184">(((J1923/60)/60)/24)+DATE(1970,1,1)+(-7/24)</f>
        <v>41073.929895833338</v>
      </c>
      <c r="T1923" s="11">
        <f t="shared" ref="T1923:T1986" si="185">(((I1923/60)/60)/24)+DATE(1970,1,1)+(-7/24)</f>
        <v>41103.929895833338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41589.964201388888</v>
      </c>
      <c r="T1924" s="11">
        <f t="shared" si="185"/>
        <v>41619.964201388888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40772.557083333333</v>
      </c>
      <c r="T1925" s="11">
        <f t="shared" si="185"/>
        <v>40812.915972222225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41626.469386574077</v>
      </c>
      <c r="T1926" s="11">
        <f t="shared" si="185"/>
        <v>41654.522916666669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41535.609814814816</v>
      </c>
      <c r="T1927" s="11">
        <f t="shared" si="185"/>
        <v>41557.708333333336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40456.662685185183</v>
      </c>
      <c r="T1928" s="11">
        <f t="shared" si="185"/>
        <v>40483.726388888892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40960.569895833338</v>
      </c>
      <c r="T1929" s="11">
        <f t="shared" si="185"/>
        <v>40975.915972222225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41371.356412037043</v>
      </c>
      <c r="T1930" s="11">
        <f t="shared" si="185"/>
        <v>41401.356412037043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40686.729930555557</v>
      </c>
      <c r="T1931" s="11">
        <f t="shared" si="185"/>
        <v>40728.729930555557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41402.267152777778</v>
      </c>
      <c r="T1932" s="11">
        <f t="shared" si="185"/>
        <v>41462.267152777778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41037.600798611114</v>
      </c>
      <c r="T1933" s="11">
        <f t="shared" si="185"/>
        <v>41050.854166666672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40911.518206018518</v>
      </c>
      <c r="T1934" s="11">
        <f t="shared" si="185"/>
        <v>40932.518206018518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41878.839201388888</v>
      </c>
      <c r="T1935" s="11">
        <f t="shared" si="185"/>
        <v>41908.839201388888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40865.575474537043</v>
      </c>
      <c r="T1936" s="11">
        <f t="shared" si="185"/>
        <v>40901.916666666672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41773.640868055561</v>
      </c>
      <c r="T1937" s="11">
        <f t="shared" si="185"/>
        <v>41810.915972222225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40852.598032407412</v>
      </c>
      <c r="T1938" s="11">
        <f t="shared" si="185"/>
        <v>40882.957638888889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41058.827326388891</v>
      </c>
      <c r="T1939" s="11">
        <f t="shared" si="185"/>
        <v>41074.874305555561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41425.967951388891</v>
      </c>
      <c r="T1940" s="11">
        <f t="shared" si="185"/>
        <v>41456.916666666672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41313.693379629629</v>
      </c>
      <c r="T1941" s="11">
        <f t="shared" si="185"/>
        <v>41343.651712962965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40670.215659722227</v>
      </c>
      <c r="T1942" s="11">
        <f t="shared" si="185"/>
        <v>40708.874305555561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41743.999201388891</v>
      </c>
      <c r="T1943" s="11">
        <f t="shared" si="185"/>
        <v>41773.999201388891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40638.536342592597</v>
      </c>
      <c r="T1944" s="11">
        <f t="shared" si="185"/>
        <v>40728.536342592597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42547.978194444448</v>
      </c>
      <c r="T1945" s="11">
        <f t="shared" si="185"/>
        <v>42592.978194444448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41730.292708333334</v>
      </c>
      <c r="T1946" s="11">
        <f t="shared" si="185"/>
        <v>41760.292708333334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42156.960162037045</v>
      </c>
      <c r="T1947" s="11">
        <f t="shared" si="185"/>
        <v>42196.960162037045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41688.858344907407</v>
      </c>
      <c r="T1948" s="11">
        <f t="shared" si="185"/>
        <v>41748.816678240742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40102.626388888893</v>
      </c>
      <c r="T1949" s="11">
        <f t="shared" si="185"/>
        <v>40139.957638888889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42473.312604166669</v>
      </c>
      <c r="T1950" s="11">
        <f t="shared" si="185"/>
        <v>42527.418055555558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41800.131377314814</v>
      </c>
      <c r="T1951" s="11">
        <f t="shared" si="185"/>
        <v>41830.131377314814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40623.889733796299</v>
      </c>
      <c r="T1952" s="11">
        <f t="shared" si="185"/>
        <v>40654.889733796299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42651.128900462965</v>
      </c>
      <c r="T1953" s="11">
        <f t="shared" si="185"/>
        <v>42681.170567129629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41526.314988425926</v>
      </c>
      <c r="T1954" s="11">
        <f t="shared" si="185"/>
        <v>41563.314988425926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40940.908159722225</v>
      </c>
      <c r="T1955" s="11">
        <f t="shared" si="185"/>
        <v>40969.833333333336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42394.289074074077</v>
      </c>
      <c r="T1956" s="11">
        <f t="shared" si="185"/>
        <v>42440.916666666664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41019.980104166672</v>
      </c>
      <c r="T1957" s="11">
        <f t="shared" si="185"/>
        <v>41052.5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42067.632002314822</v>
      </c>
      <c r="T1958" s="11">
        <f t="shared" si="185"/>
        <v>42112.59033564815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41178.806863425925</v>
      </c>
      <c r="T1959" s="11">
        <f t="shared" si="185"/>
        <v>41208.806863425925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41326.69630787037</v>
      </c>
      <c r="T1960" s="11">
        <f t="shared" si="185"/>
        <v>41356.654641203706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41871.553935185191</v>
      </c>
      <c r="T1961" s="11">
        <f t="shared" si="185"/>
        <v>41912.708333333336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41964.071076388893</v>
      </c>
      <c r="T1962" s="11">
        <f t="shared" si="185"/>
        <v>41994.071076388893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41147.902974537043</v>
      </c>
      <c r="T1963" s="11">
        <f t="shared" si="185"/>
        <v>41187.874305555561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41742.488842592596</v>
      </c>
      <c r="T1964" s="11">
        <f t="shared" si="185"/>
        <v>41772.488842592596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41863.138125000005</v>
      </c>
      <c r="T1965" s="11">
        <f t="shared" si="185"/>
        <v>41898.138125000005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42451.981157407405</v>
      </c>
      <c r="T1966" s="11">
        <f t="shared" si="185"/>
        <v>42481.981157407405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40897.797569444447</v>
      </c>
      <c r="T1967" s="11">
        <f t="shared" si="185"/>
        <v>40919.75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41835.248819444445</v>
      </c>
      <c r="T1968" s="11">
        <f t="shared" si="185"/>
        <v>41865.248819444445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41730.371863425928</v>
      </c>
      <c r="T1969" s="11">
        <f t="shared" si="185"/>
        <v>41760.371863425928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42676.295312499999</v>
      </c>
      <c r="T1970" s="11">
        <f t="shared" si="185"/>
        <v>42707.33697916667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42557.500787037039</v>
      </c>
      <c r="T1971" s="11">
        <f t="shared" si="185"/>
        <v>42587.500787037039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41323.901631944449</v>
      </c>
      <c r="T1972" s="11">
        <f t="shared" si="185"/>
        <v>41383.859965277785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41561.209039351852</v>
      </c>
      <c r="T1973" s="11">
        <f t="shared" si="185"/>
        <v>41592.875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41200.720416666671</v>
      </c>
      <c r="T1974" s="11">
        <f t="shared" si="185"/>
        <v>41230.762083333335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42549.431296296294</v>
      </c>
      <c r="T1975" s="11">
        <f t="shared" si="185"/>
        <v>42588.000000000007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41445.04246527778</v>
      </c>
      <c r="T1976" s="11">
        <f t="shared" si="185"/>
        <v>41505.04246527778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41313.463553240741</v>
      </c>
      <c r="T1977" s="11">
        <f t="shared" si="185"/>
        <v>41343.463553240741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41438.607928240745</v>
      </c>
      <c r="T1978" s="11">
        <f t="shared" si="185"/>
        <v>41468.607928240745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42310.925231481488</v>
      </c>
      <c r="T1979" s="11">
        <f t="shared" si="185"/>
        <v>42357.040972222225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41038.933935185189</v>
      </c>
      <c r="T1980" s="11">
        <f t="shared" si="185"/>
        <v>41072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42290.168356481481</v>
      </c>
      <c r="T1981" s="11">
        <f t="shared" si="185"/>
        <v>42326.915972222225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42423.250717592593</v>
      </c>
      <c r="T1982" s="11">
        <f t="shared" si="185"/>
        <v>42463.209050925929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41799.433622685188</v>
      </c>
      <c r="T1983" s="11">
        <f t="shared" si="185"/>
        <v>41829.433622685188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42678.294988425929</v>
      </c>
      <c r="T1984" s="11">
        <f t="shared" si="185"/>
        <v>42708.336655092593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42592.720115740747</v>
      </c>
      <c r="T1985" s="11">
        <f t="shared" si="185"/>
        <v>42615.000000000007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ref="O1986:O2049" si="186">(E1986/D1986)*100</f>
        <v>21.146666666666665</v>
      </c>
      <c r="P1986">
        <f t="shared" ref="P1986:P2049" si="187">E1986/L1986</f>
        <v>453.14285714285717</v>
      </c>
      <c r="Q1986" t="str">
        <f t="shared" ref="Q1986:Q2049" si="188">LEFT(N1986, SEARCH("/",N1986,1)-1)</f>
        <v>photography</v>
      </c>
      <c r="R1986" t="str">
        <f t="shared" ref="R1986:R2049" si="189">RIGHT(N1986, LEN(N1986) - SEARCH("/", N1986))</f>
        <v>people</v>
      </c>
      <c r="S1986" s="10">
        <f t="shared" si="184"/>
        <v>41913.498622685183</v>
      </c>
      <c r="T1986" s="11">
        <f t="shared" si="185"/>
        <v>41973.540289351855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si="186"/>
        <v>3.1875</v>
      </c>
      <c r="P198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0">
        <f t="shared" ref="S1987:S2050" si="190">(((J1987/60)/60)/24)+DATE(1970,1,1)+(-7/24)</f>
        <v>42555.407071759262</v>
      </c>
      <c r="T1987" s="11">
        <f t="shared" ref="T1987:T2050" si="191">(((I1987/60)/60)/24)+DATE(1970,1,1)+(-7/24)</f>
        <v>42584.666666666664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42413.142164351848</v>
      </c>
      <c r="T1988" s="11">
        <f t="shared" si="191"/>
        <v>42443.100497685191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42034.348101851858</v>
      </c>
      <c r="T1989" s="11">
        <f t="shared" si="191"/>
        <v>42064.348101851858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42206.471550925933</v>
      </c>
      <c r="T1990" s="11">
        <f t="shared" si="191"/>
        <v>42236.471550925933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42685.388981481483</v>
      </c>
      <c r="T1991" s="11">
        <f t="shared" si="191"/>
        <v>42715.388981481483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42397.904305555559</v>
      </c>
      <c r="T1992" s="11">
        <f t="shared" si="191"/>
        <v>42412.904305555559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42167.601689814815</v>
      </c>
      <c r="T1993" s="11">
        <f t="shared" si="191"/>
        <v>42188.601689814815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42022.851747685192</v>
      </c>
      <c r="T1994" s="11">
        <f t="shared" si="191"/>
        <v>42052.851747685192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42329.296724537046</v>
      </c>
      <c r="T1995" s="11">
        <f t="shared" si="191"/>
        <v>42359.296724537046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42650.714606481481</v>
      </c>
      <c r="T1996" s="11">
        <f t="shared" si="191"/>
        <v>42710.756273148152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42181.610370370377</v>
      </c>
      <c r="T1997" s="11">
        <f t="shared" si="191"/>
        <v>42201.610370370377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41800.527905092596</v>
      </c>
      <c r="T1998" s="11">
        <f t="shared" si="191"/>
        <v>41830.527905092596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41847.639027777783</v>
      </c>
      <c r="T1999" s="11">
        <f t="shared" si="191"/>
        <v>41877.639027777783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41806.826828703706</v>
      </c>
      <c r="T2000" s="11">
        <f t="shared" si="191"/>
        <v>41851.826828703706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41926.191064814819</v>
      </c>
      <c r="T2001" s="11">
        <f t="shared" si="191"/>
        <v>41956.232731481483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42345.659872685188</v>
      </c>
      <c r="T2002" s="11">
        <f t="shared" si="191"/>
        <v>42375.659872685188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42135.918009259265</v>
      </c>
      <c r="T2003" s="11">
        <f t="shared" si="191"/>
        <v>42167.541666666664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42728.420636574076</v>
      </c>
      <c r="T2004" s="11">
        <f t="shared" si="191"/>
        <v>42758.420636574076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40346.83393518519</v>
      </c>
      <c r="T2005" s="11">
        <f t="shared" si="191"/>
        <v>40361.666666666672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41800.31322916667</v>
      </c>
      <c r="T2006" s="11">
        <f t="shared" si="191"/>
        <v>41830.31322916667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41535.521041666667</v>
      </c>
      <c r="T2007" s="11">
        <f t="shared" si="191"/>
        <v>41562.874305555561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41941.208854166667</v>
      </c>
      <c r="T2008" s="11">
        <f t="shared" si="191"/>
        <v>41976.250520833339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40347.546134259261</v>
      </c>
      <c r="T2009" s="11">
        <f t="shared" si="191"/>
        <v>40413.875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40761.312754629631</v>
      </c>
      <c r="T2010" s="11">
        <f t="shared" si="191"/>
        <v>40805.312754629631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42661.031747685185</v>
      </c>
      <c r="T2011" s="11">
        <f t="shared" si="191"/>
        <v>42697.073414351857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42570.704756944448</v>
      </c>
      <c r="T2012" s="11">
        <f t="shared" si="191"/>
        <v>42600.704756944448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42347.066817129635</v>
      </c>
      <c r="T2013" s="11">
        <f t="shared" si="191"/>
        <v>42380.666666666664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42010.53056712963</v>
      </c>
      <c r="T2014" s="11">
        <f t="shared" si="191"/>
        <v>42040.53056712963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42499.66914351852</v>
      </c>
      <c r="T2015" s="11">
        <f t="shared" si="191"/>
        <v>42559.66914351852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41323.922905092593</v>
      </c>
      <c r="T2016" s="11">
        <f t="shared" si="191"/>
        <v>41357.881238425929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40765.585219907407</v>
      </c>
      <c r="T2017" s="11">
        <f t="shared" si="191"/>
        <v>40795.585219907407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41312.589108796295</v>
      </c>
      <c r="T2018" s="11">
        <f t="shared" si="191"/>
        <v>41342.589108796295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40960.765682870369</v>
      </c>
      <c r="T2019" s="11">
        <f t="shared" si="191"/>
        <v>40991.875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42199.074178240742</v>
      </c>
      <c r="T2020" s="11">
        <f t="shared" si="191"/>
        <v>42229.074178240742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42605.416909722226</v>
      </c>
      <c r="T2021" s="11">
        <f t="shared" si="191"/>
        <v>42635.416909722226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41736.805833333332</v>
      </c>
      <c r="T2022" s="11">
        <f t="shared" si="191"/>
        <v>41773.669444444444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41860.778900462967</v>
      </c>
      <c r="T2023" s="11">
        <f t="shared" si="191"/>
        <v>41905.778900462967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42502.277453703711</v>
      </c>
      <c r="T2024" s="11">
        <f t="shared" si="191"/>
        <v>42532.277453703711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42136.12908564815</v>
      </c>
      <c r="T2025" s="11">
        <f t="shared" si="191"/>
        <v>42166.12908564815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41099.67527777778</v>
      </c>
      <c r="T2026" s="11">
        <f t="shared" si="191"/>
        <v>41133.833333333336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42135.892893518518</v>
      </c>
      <c r="T2027" s="11">
        <f t="shared" si="191"/>
        <v>42165.892893518518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41704.444270833337</v>
      </c>
      <c r="T2028" s="11">
        <f t="shared" si="191"/>
        <v>41749.874305555561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42048.522210648152</v>
      </c>
      <c r="T2029" s="11">
        <f t="shared" si="191"/>
        <v>42093.480543981488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40215.627384259264</v>
      </c>
      <c r="T2030" s="11">
        <f t="shared" si="191"/>
        <v>40252.621527777781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41847.730104166672</v>
      </c>
      <c r="T2031" s="11">
        <f t="shared" si="191"/>
        <v>41877.730104166672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41212.704814814817</v>
      </c>
      <c r="T2032" s="11">
        <f t="shared" si="191"/>
        <v>41242.704814814817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41975.03765046296</v>
      </c>
      <c r="T2033" s="11">
        <f t="shared" si="191"/>
        <v>42012.750000000007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42689.274004629631</v>
      </c>
      <c r="T2034" s="11">
        <f t="shared" si="191"/>
        <v>42718.916666666664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41724.790717592594</v>
      </c>
      <c r="T2035" s="11">
        <f t="shared" si="191"/>
        <v>41754.790717592594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42075.83834490741</v>
      </c>
      <c r="T2036" s="11">
        <f t="shared" si="191"/>
        <v>42130.998611111114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42311.333414351851</v>
      </c>
      <c r="T2037" s="11">
        <f t="shared" si="191"/>
        <v>42356.750000000007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41738.573136574079</v>
      </c>
      <c r="T2038" s="11">
        <f t="shared" si="191"/>
        <v>41768.573136574079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41577.918437500004</v>
      </c>
      <c r="T2039" s="11">
        <f t="shared" si="191"/>
        <v>41637.960104166668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41423.979409722226</v>
      </c>
      <c r="T2040" s="11">
        <f t="shared" si="191"/>
        <v>41456.458333333336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42675.147280092591</v>
      </c>
      <c r="T2041" s="11">
        <f t="shared" si="191"/>
        <v>42704.915972222225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41578.635451388895</v>
      </c>
      <c r="T2042" s="11">
        <f t="shared" si="191"/>
        <v>41593.677118055559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42654.2341087963</v>
      </c>
      <c r="T2043" s="11">
        <f t="shared" si="191"/>
        <v>42684.275775462964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42331.416365740741</v>
      </c>
      <c r="T2044" s="11">
        <f t="shared" si="191"/>
        <v>42391.416365740741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42660.885150462964</v>
      </c>
      <c r="T2045" s="11">
        <f t="shared" si="191"/>
        <v>42714.915972222225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42138.392523148148</v>
      </c>
      <c r="T2046" s="11">
        <f t="shared" si="191"/>
        <v>42168.392523148148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41068.796840277777</v>
      </c>
      <c r="T2047" s="11">
        <f t="shared" si="191"/>
        <v>41098.796840277777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41386.88013888889</v>
      </c>
      <c r="T2048" s="11">
        <f t="shared" si="191"/>
        <v>41416.88013888889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42081.611921296302</v>
      </c>
      <c r="T2049" s="11">
        <f t="shared" si="191"/>
        <v>42110.708333333336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ref="O2050:O2113" si="192">(E2050/D2050)*100</f>
        <v>148.33229411764705</v>
      </c>
      <c r="P2050">
        <f t="shared" ref="P2050:P2113" si="193">E2050/L2050</f>
        <v>91.82989803350327</v>
      </c>
      <c r="Q2050" t="str">
        <f t="shared" ref="Q2050:Q2113" si="194">LEFT(N2050, SEARCH("/",N2050,1)-1)</f>
        <v>technology</v>
      </c>
      <c r="R2050" t="str">
        <f t="shared" ref="R2050:R2113" si="195">RIGHT(N2050, LEN(N2050) - SEARCH("/", N2050))</f>
        <v>hardware</v>
      </c>
      <c r="S2050" s="10">
        <f t="shared" si="190"/>
        <v>41387.359849537039</v>
      </c>
      <c r="T2050" s="11">
        <f t="shared" si="191"/>
        <v>41417.359849537039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si="192"/>
        <v>120.19070000000001</v>
      </c>
      <c r="P2051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0">
        <f t="shared" ref="S2051:S2114" si="196">(((J2051/60)/60)/24)+DATE(1970,1,1)+(-7/24)</f>
        <v>41575.235682870371</v>
      </c>
      <c r="T2051" s="11">
        <f t="shared" ref="T2051:T2114" si="197">(((I2051/60)/60)/24)+DATE(1970,1,1)+(-7/24)</f>
        <v>41610.665972222225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42114.77983796296</v>
      </c>
      <c r="T2052" s="11">
        <f t="shared" si="197"/>
        <v>42154.77983796296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41603.730752314819</v>
      </c>
      <c r="T2053" s="11">
        <f t="shared" si="197"/>
        <v>41633.730752314819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42374.792280092595</v>
      </c>
      <c r="T2054" s="11">
        <f t="shared" si="197"/>
        <v>42419.792280092595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42303.325821759259</v>
      </c>
      <c r="T2055" s="11">
        <f t="shared" si="197"/>
        <v>42333.367488425931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41731.22928240741</v>
      </c>
      <c r="T2056" s="11">
        <f t="shared" si="197"/>
        <v>41761.22928240741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41946.38244212963</v>
      </c>
      <c r="T2057" s="11">
        <f t="shared" si="197"/>
        <v>41975.875000000007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41351.469236111116</v>
      </c>
      <c r="T2058" s="11">
        <f t="shared" si="197"/>
        <v>41381.469236111116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42396.202916666669</v>
      </c>
      <c r="T2059" s="11">
        <f t="shared" si="197"/>
        <v>42426.202916666669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42026.079050925931</v>
      </c>
      <c r="T2060" s="11">
        <f t="shared" si="197"/>
        <v>42065.541666666664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42361.31081018519</v>
      </c>
      <c r="T2061" s="11">
        <f t="shared" si="197"/>
        <v>42400.624305555561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41783.351273148153</v>
      </c>
      <c r="T2062" s="11">
        <f t="shared" si="197"/>
        <v>41843.351273148153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42705.472847222227</v>
      </c>
      <c r="T2063" s="11">
        <f t="shared" si="197"/>
        <v>42735.472847222227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42423.091412037036</v>
      </c>
      <c r="T2064" s="11">
        <f t="shared" si="197"/>
        <v>42453.049745370372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42472.440983796296</v>
      </c>
      <c r="T2065" s="11">
        <f t="shared" si="197"/>
        <v>42505.440983796296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41389.073182870372</v>
      </c>
      <c r="T2066" s="11">
        <f t="shared" si="197"/>
        <v>41425.208333333336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41603.042002314818</v>
      </c>
      <c r="T2067" s="11">
        <f t="shared" si="197"/>
        <v>41633.042002314818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41844.480127314819</v>
      </c>
      <c r="T2068" s="11">
        <f t="shared" si="197"/>
        <v>41874.480127314819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42115.562222222223</v>
      </c>
      <c r="T2069" s="11">
        <f t="shared" si="197"/>
        <v>42148.562222222223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42633.549942129634</v>
      </c>
      <c r="T2070" s="11">
        <f t="shared" si="197"/>
        <v>42663.549942129634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42340.680451388893</v>
      </c>
      <c r="T2071" s="11">
        <f t="shared" si="197"/>
        <v>42371.680451388893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42519.364849537036</v>
      </c>
      <c r="T2072" s="11">
        <f t="shared" si="197"/>
        <v>42549.364849537036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42599.987083333333</v>
      </c>
      <c r="T2073" s="11">
        <f t="shared" si="197"/>
        <v>42644.987083333333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42467.289722222224</v>
      </c>
      <c r="T2074" s="11">
        <f t="shared" si="197"/>
        <v>42497.289722222224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42087.376365740747</v>
      </c>
      <c r="T2075" s="11">
        <f t="shared" si="197"/>
        <v>42132.376365740747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42466.534513888888</v>
      </c>
      <c r="T2076" s="11">
        <f t="shared" si="197"/>
        <v>42496.534513888888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41450.389907407407</v>
      </c>
      <c r="T2077" s="11">
        <f t="shared" si="197"/>
        <v>41480.389907407407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41803.588993055557</v>
      </c>
      <c r="T2078" s="11">
        <f t="shared" si="197"/>
        <v>41843.588993055557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42102.750879629632</v>
      </c>
      <c r="T2079" s="11">
        <f t="shared" si="197"/>
        <v>42160.583333333336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42692.479826388888</v>
      </c>
      <c r="T2080" s="11">
        <f t="shared" si="197"/>
        <v>42722.479826388888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42150.418900462966</v>
      </c>
      <c r="T2081" s="11">
        <f t="shared" si="197"/>
        <v>42180.500000000007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42289.665509259263</v>
      </c>
      <c r="T2082" s="11">
        <f t="shared" si="197"/>
        <v>42319.707175925927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41003.865219907413</v>
      </c>
      <c r="T2083" s="11">
        <f t="shared" si="197"/>
        <v>41044.915972222225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40810.828657407408</v>
      </c>
      <c r="T2084" s="11">
        <f t="shared" si="197"/>
        <v>40870.870324074072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41034.430497685185</v>
      </c>
      <c r="T2085" s="11">
        <f t="shared" si="197"/>
        <v>41064.430497685185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41731.541458333333</v>
      </c>
      <c r="T2086" s="11">
        <f t="shared" si="197"/>
        <v>41762.999305555561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41075.54383101852</v>
      </c>
      <c r="T2087" s="11">
        <f t="shared" si="197"/>
        <v>41105.54383101852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40860.378842592596</v>
      </c>
      <c r="T2088" s="11">
        <f t="shared" si="197"/>
        <v>40890.915972222225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40763.912708333337</v>
      </c>
      <c r="T2089" s="11">
        <f t="shared" si="197"/>
        <v>40793.912708333337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40395.423055555555</v>
      </c>
      <c r="T2090" s="11">
        <f t="shared" si="197"/>
        <v>40431.874305555561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41452.78465277778</v>
      </c>
      <c r="T2091" s="11">
        <f t="shared" si="197"/>
        <v>41487.78465277778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41299.08975694445</v>
      </c>
      <c r="T2092" s="11">
        <f t="shared" si="197"/>
        <v>41329.08975694445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40555.030995370369</v>
      </c>
      <c r="T2093" s="11">
        <f t="shared" si="197"/>
        <v>40603.541666666672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40763.415879629632</v>
      </c>
      <c r="T2094" s="11">
        <f t="shared" si="197"/>
        <v>40823.415879629632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41205.562870370377</v>
      </c>
      <c r="T2095" s="11">
        <f t="shared" si="197"/>
        <v>41265.604537037041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40938.728356481486</v>
      </c>
      <c r="T2096" s="11">
        <f t="shared" si="197"/>
        <v>40972.833333333336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40758.441817129627</v>
      </c>
      <c r="T2097" s="11">
        <f t="shared" si="197"/>
        <v>40818.441817129627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41192.466840277782</v>
      </c>
      <c r="T2098" s="11">
        <f t="shared" si="197"/>
        <v>41207.874305555561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40818.293229166666</v>
      </c>
      <c r="T2099" s="11">
        <f t="shared" si="197"/>
        <v>40878.334895833337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40945.822164351855</v>
      </c>
      <c r="T2100" s="11">
        <f t="shared" si="197"/>
        <v>40975.822164351855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42173.454675925932</v>
      </c>
      <c r="T2101" s="11">
        <f t="shared" si="197"/>
        <v>42186.861111111117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41074.543298611112</v>
      </c>
      <c r="T2102" s="11">
        <f t="shared" si="197"/>
        <v>41089.874305555561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40891.857800925929</v>
      </c>
      <c r="T2103" s="11">
        <f t="shared" si="197"/>
        <v>40951.857800925929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40638.576944444445</v>
      </c>
      <c r="T2104" s="11">
        <f t="shared" si="197"/>
        <v>40668.576944444445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41192.463275462964</v>
      </c>
      <c r="T2105" s="11">
        <f t="shared" si="197"/>
        <v>41222.504942129635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41393.782800925932</v>
      </c>
      <c r="T2106" s="11">
        <f t="shared" si="197"/>
        <v>41424.708333333336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41951.497141203705</v>
      </c>
      <c r="T2107" s="11">
        <f t="shared" si="197"/>
        <v>41963.875000000007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41269.923310185186</v>
      </c>
      <c r="T2108" s="11">
        <f t="shared" si="197"/>
        <v>41299.923310185186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41934.418900462966</v>
      </c>
      <c r="T2109" s="11">
        <f t="shared" si="197"/>
        <v>41955.46056712963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41134.884027777778</v>
      </c>
      <c r="T2110" s="11">
        <f t="shared" si="197"/>
        <v>41161.871527777781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42160.416863425933</v>
      </c>
      <c r="T2111" s="11">
        <f t="shared" si="197"/>
        <v>42190.416863425933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41759.379270833335</v>
      </c>
      <c r="T2112" s="11">
        <f t="shared" si="197"/>
        <v>41786.915972222225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40702.905381944445</v>
      </c>
      <c r="T2113" s="11">
        <f t="shared" si="197"/>
        <v>40769.75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ref="O2114:O2177" si="198">(E2114/D2114)*100</f>
        <v>100</v>
      </c>
      <c r="P2114">
        <f t="shared" ref="P2114:P2177" si="199">E2114/L2114</f>
        <v>27.272727272727273</v>
      </c>
      <c r="Q2114" t="str">
        <f t="shared" ref="Q2114:Q2177" si="200">LEFT(N2114, SEARCH("/",N2114,1)-1)</f>
        <v>music</v>
      </c>
      <c r="R2114" t="str">
        <f t="shared" ref="R2114:R2177" si="201">RIGHT(N2114, LEN(N2114) - SEARCH("/", N2114))</f>
        <v>indie rock</v>
      </c>
      <c r="S2114" s="10">
        <f t="shared" si="196"/>
        <v>41365.636493055557</v>
      </c>
      <c r="T2114" s="11">
        <f t="shared" si="197"/>
        <v>41379.636493055557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si="198"/>
        <v>104.85714285714285</v>
      </c>
      <c r="P2115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0">
        <f t="shared" ref="S2115:S2178" si="202">(((J2115/60)/60)/24)+DATE(1970,1,1)+(-7/24)</f>
        <v>41870.573796296296</v>
      </c>
      <c r="T2115" s="11">
        <f t="shared" ref="T2115:T2178" si="203">(((I2115/60)/60)/24)+DATE(1970,1,1)+(-7/24)</f>
        <v>41905.573796296296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40458.523958333339</v>
      </c>
      <c r="T2116" s="11">
        <f t="shared" si="203"/>
        <v>40520.915972222225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40563.789363425931</v>
      </c>
      <c r="T2117" s="11">
        <f t="shared" si="203"/>
        <v>40593.789363425931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41136.48614583334</v>
      </c>
      <c r="T2118" s="11">
        <f t="shared" si="203"/>
        <v>41184.48614583334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42289.767928240741</v>
      </c>
      <c r="T2119" s="11">
        <f t="shared" si="203"/>
        <v>42303.915972222225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40718.54787037037</v>
      </c>
      <c r="T2120" s="11">
        <f t="shared" si="203"/>
        <v>40748.54787037037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41106.838483796302</v>
      </c>
      <c r="T2121" s="11">
        <f t="shared" si="203"/>
        <v>41136.838483796302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41591.67287037037</v>
      </c>
      <c r="T2122" s="11">
        <f t="shared" si="203"/>
        <v>41640.67287037037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42716.450787037036</v>
      </c>
      <c r="T2123" s="11">
        <f t="shared" si="203"/>
        <v>42746.450787037036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42712.008900462963</v>
      </c>
      <c r="T2124" s="11">
        <f t="shared" si="203"/>
        <v>42742.008900462963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40198.133182870377</v>
      </c>
      <c r="T2125" s="11">
        <f t="shared" si="203"/>
        <v>40251.999305555561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40463.736516203702</v>
      </c>
      <c r="T2126" s="11">
        <f t="shared" si="203"/>
        <v>40511.916666666672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42190.731863425928</v>
      </c>
      <c r="T2127" s="11">
        <f t="shared" si="203"/>
        <v>42220.731863425928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41951.681562500002</v>
      </c>
      <c r="T2128" s="11">
        <f t="shared" si="203"/>
        <v>41981.681562500002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42045.213692129626</v>
      </c>
      <c r="T2129" s="11">
        <f t="shared" si="203"/>
        <v>42075.172025462969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41843.481122685189</v>
      </c>
      <c r="T2130" s="11">
        <f t="shared" si="203"/>
        <v>41903.481122685189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42408.732638888891</v>
      </c>
      <c r="T2131" s="11">
        <f t="shared" si="203"/>
        <v>42438.732638888891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41831.794710648152</v>
      </c>
      <c r="T2132" s="11">
        <f t="shared" si="203"/>
        <v>41866.794710648152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42166.915405092594</v>
      </c>
      <c r="T2133" s="11">
        <f t="shared" si="203"/>
        <v>42196.915405092594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41643.195509259262</v>
      </c>
      <c r="T2134" s="11">
        <f t="shared" si="203"/>
        <v>41673.195509259262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40618.805543981485</v>
      </c>
      <c r="T2135" s="11">
        <f t="shared" si="203"/>
        <v>40656.999305555561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41361.59480324074</v>
      </c>
      <c r="T2136" s="11">
        <f t="shared" si="203"/>
        <v>41391.59480324074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41156.671678240738</v>
      </c>
      <c r="T2137" s="11">
        <f t="shared" si="203"/>
        <v>41186.671678240738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41536.21743055556</v>
      </c>
      <c r="T2138" s="11">
        <f t="shared" si="203"/>
        <v>41566.21743055556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41948.479502314818</v>
      </c>
      <c r="T2139" s="11">
        <f t="shared" si="203"/>
        <v>41978.479502314818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41556.72151620371</v>
      </c>
      <c r="T2140" s="11">
        <f t="shared" si="203"/>
        <v>41586.763182870374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42647.458425925928</v>
      </c>
      <c r="T2141" s="11">
        <f t="shared" si="203"/>
        <v>42677.458425925928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41255.541944444449</v>
      </c>
      <c r="T2142" s="11">
        <f t="shared" si="203"/>
        <v>41285.541944444449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41926.943969907406</v>
      </c>
      <c r="T2143" s="11">
        <f t="shared" si="203"/>
        <v>41956.985636574078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42340.409837962965</v>
      </c>
      <c r="T2144" s="11">
        <f t="shared" si="203"/>
        <v>42368.409837962965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40332.595046296301</v>
      </c>
      <c r="T2145" s="11">
        <f t="shared" si="203"/>
        <v>40380.5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41499.255092592597</v>
      </c>
      <c r="T2146" s="11">
        <f t="shared" si="203"/>
        <v>41531.255092592597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41574.945763888893</v>
      </c>
      <c r="T2147" s="11">
        <f t="shared" si="203"/>
        <v>41604.987430555557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42397.38784722222</v>
      </c>
      <c r="T2148" s="11">
        <f t="shared" si="203"/>
        <v>42411.38784722222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41927.004027777781</v>
      </c>
      <c r="T2149" s="11">
        <f t="shared" si="203"/>
        <v>41959.045694444452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42066.441921296304</v>
      </c>
      <c r="T2150" s="11">
        <f t="shared" si="203"/>
        <v>42096.400254629632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40354.733287037037</v>
      </c>
      <c r="T2151" s="11">
        <f t="shared" si="203"/>
        <v>40389.708333333336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42533.993043981485</v>
      </c>
      <c r="T2152" s="11">
        <f t="shared" si="203"/>
        <v>42563.993043981485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42520.555717592601</v>
      </c>
      <c r="T2153" s="11">
        <f t="shared" si="203"/>
        <v>42550.555717592601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41683.540613425932</v>
      </c>
      <c r="T2154" s="11">
        <f t="shared" si="203"/>
        <v>41713.49894675926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41974.619421296295</v>
      </c>
      <c r="T2155" s="11">
        <f t="shared" si="203"/>
        <v>42014.040972222225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41647.340590277781</v>
      </c>
      <c r="T2156" s="11">
        <f t="shared" si="203"/>
        <v>41667.340590277781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42430.45584490741</v>
      </c>
      <c r="T2157" s="11">
        <f t="shared" si="203"/>
        <v>42460.414178240746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41488.562569444446</v>
      </c>
      <c r="T2158" s="11">
        <f t="shared" si="203"/>
        <v>41533.562569444446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42694.689618055556</v>
      </c>
      <c r="T2159" s="11">
        <f t="shared" si="203"/>
        <v>42727.040972222225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41264.562199074076</v>
      </c>
      <c r="T2160" s="11">
        <f t="shared" si="203"/>
        <v>41309.562199074076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40710.439513888887</v>
      </c>
      <c r="T2161" s="11">
        <f t="shared" si="203"/>
        <v>40740.439513888887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41018.42019675926</v>
      </c>
      <c r="T2162" s="11">
        <f t="shared" si="203"/>
        <v>41048.42019675926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42240.560868055552</v>
      </c>
      <c r="T2163" s="11">
        <f t="shared" si="203"/>
        <v>42270.560868055552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41813.474432870375</v>
      </c>
      <c r="T2164" s="11">
        <f t="shared" si="203"/>
        <v>41844.474432870375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42111.607870370375</v>
      </c>
      <c r="T2165" s="11">
        <f t="shared" si="203"/>
        <v>42162.868055555555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42515.426087962966</v>
      </c>
      <c r="T2166" s="11">
        <f t="shared" si="203"/>
        <v>42545.874305555561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42438.3754050926</v>
      </c>
      <c r="T2167" s="11">
        <f t="shared" si="203"/>
        <v>42468.333738425928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41933.54650462963</v>
      </c>
      <c r="T2168" s="11">
        <f t="shared" si="203"/>
        <v>41978.588171296295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41152.774733796301</v>
      </c>
      <c r="T2169" s="11">
        <f t="shared" si="203"/>
        <v>41166.774733796301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42745.308576388888</v>
      </c>
      <c r="T2170" s="11">
        <f t="shared" si="203"/>
        <v>42775.916666666664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42793.409155092595</v>
      </c>
      <c r="T2171" s="11">
        <f t="shared" si="203"/>
        <v>42796.409155092595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42198.458587962967</v>
      </c>
      <c r="T2172" s="11">
        <f t="shared" si="203"/>
        <v>42238.458587962967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42141.665451388886</v>
      </c>
      <c r="T2173" s="11">
        <f t="shared" si="203"/>
        <v>42176.916666666664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42082.288425925923</v>
      </c>
      <c r="T2174" s="11">
        <f t="shared" si="203"/>
        <v>42112.288425925923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41495.400960648149</v>
      </c>
      <c r="T2175" s="11">
        <f t="shared" si="203"/>
        <v>41526.874305555561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42465.251238425924</v>
      </c>
      <c r="T2176" s="11">
        <f t="shared" si="203"/>
        <v>42495.251238425924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42564.71743055556</v>
      </c>
      <c r="T2177" s="11">
        <f t="shared" si="203"/>
        <v>42571.71743055556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ref="O2178:O2241" si="204">(E2178/D2178)*100</f>
        <v>126.02</v>
      </c>
      <c r="P2178">
        <f t="shared" ref="P2178:P2241" si="205">E2178/L2178</f>
        <v>88.74647887323944</v>
      </c>
      <c r="Q2178" t="str">
        <f t="shared" ref="Q2178:Q2241" si="206">LEFT(N2178, SEARCH("/",N2178,1)-1)</f>
        <v>music</v>
      </c>
      <c r="R2178" t="str">
        <f t="shared" ref="R2178:R2241" si="207">RIGHT(N2178, LEN(N2178) - SEARCH("/", N2178))</f>
        <v>rock</v>
      </c>
      <c r="S2178" s="10">
        <f t="shared" si="202"/>
        <v>42096.341539351859</v>
      </c>
      <c r="T2178" s="11">
        <f t="shared" si="203"/>
        <v>42126.341539351859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si="204"/>
        <v>100.12</v>
      </c>
      <c r="P2179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0">
        <f t="shared" ref="S2179:S2242" si="208">(((J2179/60)/60)/24)+DATE(1970,1,1)+(-7/24)</f>
        <v>42501.959108796298</v>
      </c>
      <c r="T2179" s="11">
        <f t="shared" ref="T2179:T2242" si="209">(((I2179/60)/60)/24)+DATE(1970,1,1)+(-7/24)</f>
        <v>42526.959108796298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42723.344872685186</v>
      </c>
      <c r="T2180" s="11">
        <f t="shared" si="209"/>
        <v>42753.344872685186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42074.879537037043</v>
      </c>
      <c r="T2181" s="11">
        <f t="shared" si="209"/>
        <v>42104.879537037043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42279.378101851857</v>
      </c>
      <c r="T2182" s="11">
        <f t="shared" si="209"/>
        <v>42321.419768518521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42772.713576388887</v>
      </c>
      <c r="T2183" s="11">
        <f t="shared" si="209"/>
        <v>42786.713576388887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41879.609085648153</v>
      </c>
      <c r="T2184" s="11">
        <f t="shared" si="209"/>
        <v>41914.609085648153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42745.07380787038</v>
      </c>
      <c r="T2185" s="11">
        <f t="shared" si="209"/>
        <v>42774.916666666664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42380.398622685192</v>
      </c>
      <c r="T2186" s="11">
        <f t="shared" si="209"/>
        <v>42394.375000000007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41319.058321759265</v>
      </c>
      <c r="T2187" s="11">
        <f t="shared" si="209"/>
        <v>41359.058321759265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42583.323414351857</v>
      </c>
      <c r="T2188" s="11">
        <f t="shared" si="209"/>
        <v>42619.791666666664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42067.917430555557</v>
      </c>
      <c r="T2189" s="11">
        <f t="shared" si="209"/>
        <v>42096.874305555561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42633.294456018521</v>
      </c>
      <c r="T2190" s="11">
        <f t="shared" si="209"/>
        <v>42668.416666666664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42467.496527777781</v>
      </c>
      <c r="T2191" s="11">
        <f t="shared" si="209"/>
        <v>42481.625000000007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42417.333379629628</v>
      </c>
      <c r="T2192" s="11">
        <f t="shared" si="209"/>
        <v>42451.999305555561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42768.541979166672</v>
      </c>
      <c r="T2193" s="11">
        <f t="shared" si="209"/>
        <v>42780.541979166672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42691.559537037036</v>
      </c>
      <c r="T2194" s="11">
        <f t="shared" si="209"/>
        <v>42719.666666666664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42664.114259259259</v>
      </c>
      <c r="T2195" s="11">
        <f t="shared" si="209"/>
        <v>42694.915972222225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42425.466319444451</v>
      </c>
      <c r="T2196" s="11">
        <f t="shared" si="209"/>
        <v>42455.42465277778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42197.48032407408</v>
      </c>
      <c r="T2197" s="11">
        <f t="shared" si="209"/>
        <v>42227.48032407408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42675.195625</v>
      </c>
      <c r="T2198" s="11">
        <f t="shared" si="209"/>
        <v>42706.000000000007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42033.292349537041</v>
      </c>
      <c r="T2199" s="11">
        <f t="shared" si="209"/>
        <v>42063.292349537041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42292.222222222226</v>
      </c>
      <c r="T2200" s="11">
        <f t="shared" si="209"/>
        <v>42322.263888888891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42262.124976851854</v>
      </c>
      <c r="T2201" s="11">
        <f t="shared" si="209"/>
        <v>42292.124976851854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42163.334120370368</v>
      </c>
      <c r="T2202" s="11">
        <f t="shared" si="209"/>
        <v>42190.833333333336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41276.555150462969</v>
      </c>
      <c r="T2203" s="11">
        <f t="shared" si="209"/>
        <v>41290.555150462969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41184.557500000003</v>
      </c>
      <c r="T2204" s="11">
        <f t="shared" si="209"/>
        <v>41214.557500000003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42241.568078703705</v>
      </c>
      <c r="T2205" s="11">
        <f t="shared" si="209"/>
        <v>42271.568078703705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41312.019895833335</v>
      </c>
      <c r="T2206" s="11">
        <f t="shared" si="209"/>
        <v>41342.019895833335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41031.529965277776</v>
      </c>
      <c r="T2207" s="11">
        <f t="shared" si="209"/>
        <v>41061.529965277776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40996.965555555558</v>
      </c>
      <c r="T2208" s="11">
        <f t="shared" si="209"/>
        <v>41014.965555555558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41563.902465277781</v>
      </c>
      <c r="T2209" s="11">
        <f t="shared" si="209"/>
        <v>41593.944131944445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40946.590578703705</v>
      </c>
      <c r="T2210" s="11">
        <f t="shared" si="209"/>
        <v>41005.875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41732.188009259262</v>
      </c>
      <c r="T2211" s="11">
        <f t="shared" si="209"/>
        <v>41743.666666666672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40955.774421296301</v>
      </c>
      <c r="T2212" s="11">
        <f t="shared" si="209"/>
        <v>41013.441666666666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41716.493344907409</v>
      </c>
      <c r="T2213" s="11">
        <f t="shared" si="209"/>
        <v>41738.999305555561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41548.455752314818</v>
      </c>
      <c r="T2214" s="11">
        <f t="shared" si="209"/>
        <v>41581.75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42109.534479166665</v>
      </c>
      <c r="T2215" s="11">
        <f t="shared" si="209"/>
        <v>42139.534479166665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41646.500555555562</v>
      </c>
      <c r="T2216" s="11">
        <f t="shared" si="209"/>
        <v>41676.500555555562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40958.425601851857</v>
      </c>
      <c r="T2217" s="11">
        <f t="shared" si="209"/>
        <v>40980.999305555561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42194.460011574083</v>
      </c>
      <c r="T2218" s="11">
        <f t="shared" si="209"/>
        <v>42208.460011574083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42299.48510416667</v>
      </c>
      <c r="T2219" s="11">
        <f t="shared" si="209"/>
        <v>42310.041666666664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41127.520636574074</v>
      </c>
      <c r="T2220" s="11">
        <f t="shared" si="209"/>
        <v>41149.708333333336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42205.427222222228</v>
      </c>
      <c r="T2221" s="11">
        <f t="shared" si="209"/>
        <v>42235.427222222228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41451.768935185188</v>
      </c>
      <c r="T2222" s="11">
        <f t="shared" si="209"/>
        <v>41481.768935185188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42452.375104166669</v>
      </c>
      <c r="T2223" s="11">
        <f t="shared" si="209"/>
        <v>42482.708333333336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40906.495914351857</v>
      </c>
      <c r="T2224" s="11">
        <f t="shared" si="209"/>
        <v>40936.495914351857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42152.349166666674</v>
      </c>
      <c r="T2225" s="11">
        <f t="shared" si="209"/>
        <v>42182.349166666674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42644.375868055555</v>
      </c>
      <c r="T2226" s="11">
        <f t="shared" si="209"/>
        <v>42672.500000000007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41873.500173611115</v>
      </c>
      <c r="T2227" s="11">
        <f t="shared" si="209"/>
        <v>41903.500173611115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42381.507199074076</v>
      </c>
      <c r="T2228" s="11">
        <f t="shared" si="209"/>
        <v>42411.915972222225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41561.515682870369</v>
      </c>
      <c r="T2229" s="11">
        <f t="shared" si="209"/>
        <v>41591.557349537041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42201.986527777779</v>
      </c>
      <c r="T2230" s="11">
        <f t="shared" si="209"/>
        <v>42231.986527777779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41484.372581018521</v>
      </c>
      <c r="T2231" s="11">
        <f t="shared" si="209"/>
        <v>41519.875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41724.589432870373</v>
      </c>
      <c r="T2232" s="11">
        <f t="shared" si="209"/>
        <v>41754.589432870373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41423.61922453704</v>
      </c>
      <c r="T2233" s="11">
        <f t="shared" si="209"/>
        <v>41449.916666666672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41806.50240740741</v>
      </c>
      <c r="T2234" s="11">
        <f t="shared" si="209"/>
        <v>41838.833333333336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42331.08725694444</v>
      </c>
      <c r="T2235" s="11">
        <f t="shared" si="209"/>
        <v>42351.708333333336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42710.532951388894</v>
      </c>
      <c r="T2236" s="11">
        <f t="shared" si="209"/>
        <v>42740.532951388894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42061.730451388888</v>
      </c>
      <c r="T2237" s="11">
        <f t="shared" si="209"/>
        <v>42091.688784722232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42371.325497685182</v>
      </c>
      <c r="T2238" s="11">
        <f t="shared" si="209"/>
        <v>42401.325497685182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41914.7116087963</v>
      </c>
      <c r="T2239" s="11">
        <f t="shared" si="209"/>
        <v>41955.040972222225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42774.330046296302</v>
      </c>
      <c r="T2240" s="11">
        <f t="shared" si="209"/>
        <v>42804.330046296302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41572.66682870371</v>
      </c>
      <c r="T2241" s="11">
        <f t="shared" si="209"/>
        <v>41608.876388888893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ref="O2242:O2305" si="210">(E2242/D2242)*100</f>
        <v>270.68</v>
      </c>
      <c r="P2242">
        <f t="shared" ref="P2242:P2305" si="211">E2242/L2242</f>
        <v>140.97916666666666</v>
      </c>
      <c r="Q2242" t="str">
        <f t="shared" ref="Q2242:Q2305" si="212">LEFT(N2242, SEARCH("/",N2242,1)-1)</f>
        <v>games</v>
      </c>
      <c r="R2242" t="str">
        <f t="shared" ref="R2242:R2305" si="213">RIGHT(N2242, LEN(N2242) - SEARCH("/", N2242))</f>
        <v>tabletop games</v>
      </c>
      <c r="S2242" s="10">
        <f t="shared" si="208"/>
        <v>42452.534074074072</v>
      </c>
      <c r="T2242" s="11">
        <f t="shared" si="209"/>
        <v>42482.534074074072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si="210"/>
        <v>806.4</v>
      </c>
      <c r="P2243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0">
        <f t="shared" ref="S2243:S2306" si="214">(((J2243/60)/60)/24)+DATE(1970,1,1)+(-7/24)</f>
        <v>42766.535879629628</v>
      </c>
      <c r="T2243" s="11">
        <f t="shared" ref="T2243:T2306" si="215">(((I2243/60)/60)/24)+DATE(1970,1,1)+(-7/24)</f>
        <v>42796.535879629628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41569.283946759264</v>
      </c>
      <c r="T2244" s="11">
        <f t="shared" si="215"/>
        <v>41604.834722222222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42800.459374999999</v>
      </c>
      <c r="T2245" s="11">
        <f t="shared" si="215"/>
        <v>42806.833333333336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42647.52715277778</v>
      </c>
      <c r="T2246" s="11">
        <f t="shared" si="215"/>
        <v>42659.562500000007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41660.416863425933</v>
      </c>
      <c r="T2247" s="11">
        <f t="shared" si="215"/>
        <v>41691.458333333336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42221.500115740746</v>
      </c>
      <c r="T2248" s="11">
        <f t="shared" si="215"/>
        <v>42251.500115740746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42200.374594907415</v>
      </c>
      <c r="T2249" s="11">
        <f t="shared" si="215"/>
        <v>42214.374594907415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42688.584236111114</v>
      </c>
      <c r="T2250" s="11">
        <f t="shared" si="215"/>
        <v>42718.584236111114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41336.411631944444</v>
      </c>
      <c r="T2251" s="11">
        <f t="shared" si="215"/>
        <v>41366.36996527778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42676.713807870372</v>
      </c>
      <c r="T2252" s="11">
        <f t="shared" si="215"/>
        <v>42706.755474537036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41846.054131944446</v>
      </c>
      <c r="T2253" s="11">
        <f t="shared" si="215"/>
        <v>41867.054131944446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42573.036319444444</v>
      </c>
      <c r="T2254" s="11">
        <f t="shared" si="215"/>
        <v>42588.036319444444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42296.339664351857</v>
      </c>
      <c r="T2255" s="11">
        <f t="shared" si="215"/>
        <v>42326.381331018521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42752.356111111112</v>
      </c>
      <c r="T2256" s="11">
        <f t="shared" si="215"/>
        <v>42759.356111111112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42467.660312500004</v>
      </c>
      <c r="T2257" s="11">
        <f t="shared" si="215"/>
        <v>42497.660312500004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42682.160254629627</v>
      </c>
      <c r="T2258" s="11">
        <f t="shared" si="215"/>
        <v>42696.160254629627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42505.645011574081</v>
      </c>
      <c r="T2259" s="11">
        <f t="shared" si="215"/>
        <v>42540.666666666664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42136.459340277775</v>
      </c>
      <c r="T2260" s="11">
        <f t="shared" si="215"/>
        <v>42166.459340277775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42702.513148148151</v>
      </c>
      <c r="T2261" s="11">
        <f t="shared" si="215"/>
        <v>42712.513148148151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41694.725115740745</v>
      </c>
      <c r="T2262" s="11">
        <f t="shared" si="215"/>
        <v>41724.68344907408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42759.43310185185</v>
      </c>
      <c r="T2263" s="11">
        <f t="shared" si="215"/>
        <v>42780.43310185185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41926.293495370373</v>
      </c>
      <c r="T2264" s="11">
        <f t="shared" si="215"/>
        <v>41960.708333333336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42014.540659722225</v>
      </c>
      <c r="T2265" s="11">
        <f t="shared" si="215"/>
        <v>42035.540659722225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42496.290671296294</v>
      </c>
      <c r="T2266" s="11">
        <f t="shared" si="215"/>
        <v>42512.833333333336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42689.561423611114</v>
      </c>
      <c r="T2267" s="11">
        <f t="shared" si="215"/>
        <v>42696.561423611114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42469.583240740743</v>
      </c>
      <c r="T2268" s="11">
        <f t="shared" si="215"/>
        <v>42486.791666666664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41968.538159722222</v>
      </c>
      <c r="T2269" s="11">
        <f t="shared" si="215"/>
        <v>41993.750000000007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42775.790682870371</v>
      </c>
      <c r="T2270" s="11">
        <f t="shared" si="215"/>
        <v>42805.790682870371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42776.412766203706</v>
      </c>
      <c r="T2271" s="11">
        <f t="shared" si="215"/>
        <v>42800.916666666664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42725.577696759261</v>
      </c>
      <c r="T2272" s="11">
        <f t="shared" si="215"/>
        <v>42745.624305555561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42683.708379629628</v>
      </c>
      <c r="T2273" s="11">
        <f t="shared" si="215"/>
        <v>42713.708379629628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42315.407824074071</v>
      </c>
      <c r="T2274" s="11">
        <f t="shared" si="215"/>
        <v>42345.407824074071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42781.257430555554</v>
      </c>
      <c r="T2275" s="11">
        <f t="shared" si="215"/>
        <v>42806.215763888897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41663.208993055559</v>
      </c>
      <c r="T2276" s="11">
        <f t="shared" si="215"/>
        <v>41693.208993055559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41965.324988425935</v>
      </c>
      <c r="T2277" s="11">
        <f t="shared" si="215"/>
        <v>41995.324988425935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41614.359826388893</v>
      </c>
      <c r="T2278" s="11">
        <f t="shared" si="215"/>
        <v>41644.359826388893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40936.386840277781</v>
      </c>
      <c r="T2279" s="11">
        <f t="shared" si="215"/>
        <v>40966.386840277781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42338.417442129627</v>
      </c>
      <c r="T2280" s="11">
        <f t="shared" si="215"/>
        <v>42372.665972222225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42020.515034722222</v>
      </c>
      <c r="T2281" s="11">
        <f t="shared" si="215"/>
        <v>42038.875000000007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42234.333229166667</v>
      </c>
      <c r="T2282" s="11">
        <f t="shared" si="215"/>
        <v>42264.333229166667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40686.99417824074</v>
      </c>
      <c r="T2283" s="11">
        <f t="shared" si="215"/>
        <v>40748.993055555555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42322.882939814815</v>
      </c>
      <c r="T2284" s="11">
        <f t="shared" si="215"/>
        <v>42382.882939814815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40977.833379629628</v>
      </c>
      <c r="T2285" s="11">
        <f t="shared" si="215"/>
        <v>41037.791712962964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40585.505150462966</v>
      </c>
      <c r="T2286" s="11">
        <f t="shared" si="215"/>
        <v>40613.875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41058.894016203703</v>
      </c>
      <c r="T2287" s="11">
        <f t="shared" si="215"/>
        <v>41088.894016203703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41494.6719212963</v>
      </c>
      <c r="T2288" s="11">
        <f t="shared" si="215"/>
        <v>41522.874305555561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41792.375694444447</v>
      </c>
      <c r="T2289" s="11">
        <f t="shared" si="215"/>
        <v>41813.375694444447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41067.53575231482</v>
      </c>
      <c r="T2290" s="11">
        <f t="shared" si="215"/>
        <v>41086.458333333336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41571.706712962965</v>
      </c>
      <c r="T2291" s="11">
        <f t="shared" si="215"/>
        <v>41614.681944444448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40069.962152777778</v>
      </c>
      <c r="T2292" s="11">
        <f t="shared" si="215"/>
        <v>40148.416666666672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40987.685393518521</v>
      </c>
      <c r="T2293" s="11">
        <f t="shared" si="215"/>
        <v>41021.875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40987.405972222223</v>
      </c>
      <c r="T2294" s="11">
        <f t="shared" si="215"/>
        <v>41017.405972222223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41151.416655092595</v>
      </c>
      <c r="T2295" s="11">
        <f t="shared" si="215"/>
        <v>41176.874305555561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41264.431481481486</v>
      </c>
      <c r="T2296" s="11">
        <f t="shared" si="215"/>
        <v>41294.431481481486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41270.662685185183</v>
      </c>
      <c r="T2297" s="11">
        <f t="shared" si="215"/>
        <v>41300.662685185183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40927.440115740741</v>
      </c>
      <c r="T2298" s="11">
        <f t="shared" si="215"/>
        <v>40962.440115740741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40947.750567129631</v>
      </c>
      <c r="T2299" s="11">
        <f t="shared" si="215"/>
        <v>40981.874305555561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41694.548993055556</v>
      </c>
      <c r="T2300" s="11">
        <f t="shared" si="215"/>
        <v>41724.507326388892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40564.740844907406</v>
      </c>
      <c r="T2301" s="11">
        <f t="shared" si="215"/>
        <v>40579.740844907406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41074.435370370375</v>
      </c>
      <c r="T2302" s="11">
        <f t="shared" si="215"/>
        <v>41088.435370370375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41415.85527777778</v>
      </c>
      <c r="T2303" s="11">
        <f t="shared" si="215"/>
        <v>41445.85527777778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41605.576782407406</v>
      </c>
      <c r="T2304" s="11">
        <f t="shared" si="215"/>
        <v>41639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40849.819398148153</v>
      </c>
      <c r="T2305" s="11">
        <f t="shared" si="215"/>
        <v>40889.861064814817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ref="O2306:O2369" si="216">(E2306/D2306)*100</f>
        <v>100.70033333333335</v>
      </c>
      <c r="P2306">
        <f t="shared" ref="P2306:P2369" si="217">E2306/L2306</f>
        <v>53.469203539823013</v>
      </c>
      <c r="Q2306" t="str">
        <f t="shared" ref="Q2306:Q2369" si="218">LEFT(N2306, SEARCH("/",N2306,1)-1)</f>
        <v>music</v>
      </c>
      <c r="R2306" t="str">
        <f t="shared" ref="R2306:R2369" si="219">RIGHT(N2306, LEN(N2306) - SEARCH("/", N2306))</f>
        <v>indie rock</v>
      </c>
      <c r="S2306" s="10">
        <f t="shared" si="214"/>
        <v>40502.524201388893</v>
      </c>
      <c r="T2306" s="11">
        <f t="shared" si="215"/>
        <v>40543.915972222225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si="216"/>
        <v>101.22777777777779</v>
      </c>
      <c r="P230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0">
        <f t="shared" ref="S2307:S2370" si="220">(((J2307/60)/60)/24)+DATE(1970,1,1)+(-7/24)</f>
        <v>41834.403611111113</v>
      </c>
      <c r="T2307" s="11">
        <f t="shared" ref="T2307:T2370" si="221">(((I2307/60)/60)/24)+DATE(1970,1,1)+(-7/24)</f>
        <v>41859.458333333336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40947.876493055555</v>
      </c>
      <c r="T2308" s="11">
        <f t="shared" si="221"/>
        <v>40977.876493055555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41004.510798611111</v>
      </c>
      <c r="T2309" s="11">
        <f t="shared" si="221"/>
        <v>41034.510740740741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41851.671250000007</v>
      </c>
      <c r="T2310" s="11">
        <f t="shared" si="221"/>
        <v>41879.75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41307.696030092593</v>
      </c>
      <c r="T2311" s="11">
        <f t="shared" si="221"/>
        <v>41342.696030092593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41324.502488425926</v>
      </c>
      <c r="T2312" s="11">
        <f t="shared" si="221"/>
        <v>41354.460821759261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41735.712835648148</v>
      </c>
      <c r="T2313" s="11">
        <f t="shared" si="221"/>
        <v>41765.712835648148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41716.341180555559</v>
      </c>
      <c r="T2314" s="11">
        <f t="shared" si="221"/>
        <v>41747.666666666672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41002.666967592595</v>
      </c>
      <c r="T2315" s="11">
        <f t="shared" si="221"/>
        <v>41032.666967592595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41037.259918981486</v>
      </c>
      <c r="T2316" s="11">
        <f t="shared" si="221"/>
        <v>41067.259918981486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41004.434525462966</v>
      </c>
      <c r="T2317" s="11">
        <f t="shared" si="221"/>
        <v>41034.434525462966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40079.43344907408</v>
      </c>
      <c r="T2318" s="11">
        <f t="shared" si="221"/>
        <v>40156.475000000006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40192.250567129631</v>
      </c>
      <c r="T2319" s="11">
        <f t="shared" si="221"/>
        <v>40223.916666666672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40050.352013888893</v>
      </c>
      <c r="T2320" s="11">
        <f t="shared" si="221"/>
        <v>40081.874305555561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41592.790335648147</v>
      </c>
      <c r="T2321" s="11">
        <f t="shared" si="221"/>
        <v>41622.790335648147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41696.525462962964</v>
      </c>
      <c r="T2322" s="11">
        <f t="shared" si="221"/>
        <v>41731.483796296299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42798.968761574077</v>
      </c>
      <c r="T2323" s="11">
        <f t="shared" si="221"/>
        <v>42828.927094907405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42804.603807870379</v>
      </c>
      <c r="T2324" s="11">
        <f t="shared" si="221"/>
        <v>42834.562141203707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42807.463506944441</v>
      </c>
      <c r="T2325" s="11">
        <f t="shared" si="221"/>
        <v>42814.463506944441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42790.593576388892</v>
      </c>
      <c r="T2326" s="11">
        <f t="shared" si="221"/>
        <v>42820.55190972222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42793.730682870373</v>
      </c>
      <c r="T2327" s="11">
        <f t="shared" si="221"/>
        <v>42823.689016203709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42803.742453703708</v>
      </c>
      <c r="T2328" s="11">
        <f t="shared" si="221"/>
        <v>42855.416666666664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41842.625462962969</v>
      </c>
      <c r="T2329" s="11">
        <f t="shared" si="221"/>
        <v>41877.625462962969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42139.490011574082</v>
      </c>
      <c r="T2330" s="11">
        <f t="shared" si="221"/>
        <v>42169.490011574082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41807.332708333335</v>
      </c>
      <c r="T2331" s="11">
        <f t="shared" si="221"/>
        <v>41837.332708333335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42332.608136574076</v>
      </c>
      <c r="T2332" s="11">
        <f t="shared" si="221"/>
        <v>42362.708333333336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41838.714004629634</v>
      </c>
      <c r="T2333" s="11">
        <f t="shared" si="221"/>
        <v>41868.714004629634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42011.336469907408</v>
      </c>
      <c r="T2334" s="11">
        <f t="shared" si="221"/>
        <v>42041.336469907408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41767.358680555561</v>
      </c>
      <c r="T2335" s="11">
        <f t="shared" si="221"/>
        <v>41788.451388888891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41918.378449074073</v>
      </c>
      <c r="T2336" s="11">
        <f t="shared" si="221"/>
        <v>41948.44027777778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41771.280590277784</v>
      </c>
      <c r="T2337" s="11">
        <f t="shared" si="221"/>
        <v>41801.280590277784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41666.633043981485</v>
      </c>
      <c r="T2338" s="11">
        <f t="shared" si="221"/>
        <v>41706.633043981485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41786.34887731482</v>
      </c>
      <c r="T2339" s="11">
        <f t="shared" si="221"/>
        <v>41816.34887731482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41789.605138888888</v>
      </c>
      <c r="T2340" s="11">
        <f t="shared" si="221"/>
        <v>41819.605138888888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42692.508206018516</v>
      </c>
      <c r="T2341" s="11">
        <f t="shared" si="221"/>
        <v>42723.040972222225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42643.351134259261</v>
      </c>
      <c r="T2342" s="11">
        <f t="shared" si="221"/>
        <v>42673.351134259261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42167.522037037044</v>
      </c>
      <c r="T2343" s="11">
        <f t="shared" si="221"/>
        <v>42197.522037037044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41897.410532407412</v>
      </c>
      <c r="T2344" s="11">
        <f t="shared" si="221"/>
        <v>41917.916666666672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42327.533622685187</v>
      </c>
      <c r="T2345" s="11">
        <f t="shared" si="221"/>
        <v>42377.532638888886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42515.435983796298</v>
      </c>
      <c r="T2346" s="11">
        <f t="shared" si="221"/>
        <v>42545.435983796298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42059.710138888891</v>
      </c>
      <c r="T2347" s="11">
        <f t="shared" si="221"/>
        <v>42094.693749999999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42615.507303240745</v>
      </c>
      <c r="T2348" s="11">
        <f t="shared" si="221"/>
        <v>42660.507303240745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42577.315694444449</v>
      </c>
      <c r="T2349" s="11">
        <f t="shared" si="221"/>
        <v>42607.315694444449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42360.640486111115</v>
      </c>
      <c r="T2350" s="11">
        <f t="shared" si="221"/>
        <v>42420.640486111115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42198.484120370376</v>
      </c>
      <c r="T2351" s="11">
        <f t="shared" si="221"/>
        <v>42227.484120370376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42708.550578703704</v>
      </c>
      <c r="T2352" s="11">
        <f t="shared" si="221"/>
        <v>42738.550578703704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42093.809479166674</v>
      </c>
      <c r="T2353" s="11">
        <f t="shared" si="221"/>
        <v>42123.809479166674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42101.342037037037</v>
      </c>
      <c r="T2354" s="11">
        <f t="shared" si="221"/>
        <v>42161.342037037037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42103.384513888894</v>
      </c>
      <c r="T2355" s="11">
        <f t="shared" si="221"/>
        <v>42115.384513888894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41954.431250000001</v>
      </c>
      <c r="T2356" s="11">
        <f t="shared" si="221"/>
        <v>42014.431250000001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42096.626574074071</v>
      </c>
      <c r="T2357" s="11">
        <f t="shared" si="221"/>
        <v>42126.626574074071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42130.491944444446</v>
      </c>
      <c r="T2358" s="11">
        <f t="shared" si="221"/>
        <v>42160.491944444446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42264.32844907407</v>
      </c>
      <c r="T2359" s="11">
        <f t="shared" si="221"/>
        <v>42294.32844907407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41978.63930555556</v>
      </c>
      <c r="T2360" s="11">
        <f t="shared" si="221"/>
        <v>42034.73541666667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42159.357916666668</v>
      </c>
      <c r="T2361" s="11">
        <f t="shared" si="221"/>
        <v>42219.357916666668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42377.415277777785</v>
      </c>
      <c r="T2362" s="11">
        <f t="shared" si="221"/>
        <v>42407.415277777785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42466.567222222227</v>
      </c>
      <c r="T2363" s="11">
        <f t="shared" si="221"/>
        <v>42490.625000000007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41954.396643518521</v>
      </c>
      <c r="T2364" s="11">
        <f t="shared" si="221"/>
        <v>41984.396643518521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42321.719907407409</v>
      </c>
      <c r="T2365" s="11">
        <f t="shared" si="221"/>
        <v>42366.719907407409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42248.643009259256</v>
      </c>
      <c r="T2366" s="11">
        <f t="shared" si="221"/>
        <v>42303.643009259256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42346.444733796299</v>
      </c>
      <c r="T2367" s="11">
        <f t="shared" si="221"/>
        <v>42386.666666666664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42268.239965277775</v>
      </c>
      <c r="T2368" s="11">
        <f t="shared" si="221"/>
        <v>42298.239965277775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42425.678425925929</v>
      </c>
      <c r="T2369" s="11">
        <f t="shared" si="221"/>
        <v>42485.636759259265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ref="O2370:O2433" si="222">(E2370/D2370)*100</f>
        <v>0.25</v>
      </c>
      <c r="P2370">
        <f t="shared" ref="P2370:P2433" si="223">E2370/L2370</f>
        <v>50</v>
      </c>
      <c r="Q2370" t="str">
        <f t="shared" ref="Q2370:Q2433" si="224">LEFT(N2370, SEARCH("/",N2370,1)-1)</f>
        <v>technology</v>
      </c>
      <c r="R2370" t="str">
        <f t="shared" ref="R2370:R2433" si="225">RIGHT(N2370, LEN(N2370) - SEARCH("/", N2370))</f>
        <v>web</v>
      </c>
      <c r="S2370" s="10">
        <f t="shared" si="220"/>
        <v>42063.430150462962</v>
      </c>
      <c r="T2370" s="11">
        <f t="shared" si="221"/>
        <v>42108.388483796305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si="222"/>
        <v>0</v>
      </c>
      <c r="P2371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0">
        <f t="shared" ref="S2371:S2434" si="226">(((J2371/60)/60)/24)+DATE(1970,1,1)+(-7/24)</f>
        <v>42380.520960648151</v>
      </c>
      <c r="T2371" s="11">
        <f t="shared" ref="T2371:T2434" si="227">(((I2371/60)/60)/24)+DATE(1970,1,1)+(-7/24)</f>
        <v>42410.520960648151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41960.897465277776</v>
      </c>
      <c r="T2372" s="11">
        <f t="shared" si="227"/>
        <v>41990.897465277776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42150.486064814817</v>
      </c>
      <c r="T2373" s="11">
        <f t="shared" si="227"/>
        <v>42180.486064814817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42087.777442129627</v>
      </c>
      <c r="T2374" s="11">
        <f t="shared" si="227"/>
        <v>42117.777442129627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42215.370648148157</v>
      </c>
      <c r="T2375" s="11">
        <f t="shared" si="227"/>
        <v>42245.370648148157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42017.551620370366</v>
      </c>
      <c r="T2376" s="11">
        <f t="shared" si="227"/>
        <v>42047.551620370366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42592.544409722228</v>
      </c>
      <c r="T2377" s="11">
        <f t="shared" si="227"/>
        <v>42622.544409722228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42318.63386574074</v>
      </c>
      <c r="T2378" s="11">
        <f t="shared" si="227"/>
        <v>42348.63386574074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42669.578506944446</v>
      </c>
      <c r="T2379" s="11">
        <f t="shared" si="227"/>
        <v>42699.620173611118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42212.721412037041</v>
      </c>
      <c r="T2380" s="11">
        <f t="shared" si="227"/>
        <v>42241.721412037041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42236.724722222229</v>
      </c>
      <c r="T2381" s="11">
        <f t="shared" si="227"/>
        <v>42281.724722222229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42248.501643518517</v>
      </c>
      <c r="T2382" s="11">
        <f t="shared" si="227"/>
        <v>42278.501643518517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42074.644074074073</v>
      </c>
      <c r="T2383" s="11">
        <f t="shared" si="227"/>
        <v>42104.644074074073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42194.895868055559</v>
      </c>
      <c r="T2384" s="11">
        <f t="shared" si="227"/>
        <v>42219.895868055559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42026.765127314815</v>
      </c>
      <c r="T2385" s="11">
        <f t="shared" si="227"/>
        <v>42056.765127314815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41926.775960648149</v>
      </c>
      <c r="T2386" s="11">
        <f t="shared" si="227"/>
        <v>41956.81762731482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42191.410092592596</v>
      </c>
      <c r="T2387" s="11">
        <f t="shared" si="227"/>
        <v>42221.410092592596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41954.546574074076</v>
      </c>
      <c r="T2388" s="11">
        <f t="shared" si="227"/>
        <v>42014.546574074076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42528.334953703707</v>
      </c>
      <c r="T2389" s="11">
        <f t="shared" si="227"/>
        <v>42573.334953703707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41989.562025462968</v>
      </c>
      <c r="T2390" s="11">
        <f t="shared" si="227"/>
        <v>42019.520138888889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42179.361712962964</v>
      </c>
      <c r="T2391" s="11">
        <f t="shared" si="227"/>
        <v>42210.624305555561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41967.970648148148</v>
      </c>
      <c r="T2392" s="11">
        <f t="shared" si="227"/>
        <v>42007.970648148148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42064.502824074072</v>
      </c>
      <c r="T2393" s="11">
        <f t="shared" si="227"/>
        <v>42094.461157407415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42275.828969907408</v>
      </c>
      <c r="T2394" s="11">
        <f t="shared" si="227"/>
        <v>42305.828969907408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42194.356678240743</v>
      </c>
      <c r="T2395" s="11">
        <f t="shared" si="227"/>
        <v>42224.356678240743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42031.070520833331</v>
      </c>
      <c r="T2396" s="11">
        <f t="shared" si="227"/>
        <v>42061.070520833331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42716.829710648155</v>
      </c>
      <c r="T2397" s="11">
        <f t="shared" si="227"/>
        <v>42745.081250000003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42262.557384259264</v>
      </c>
      <c r="T2398" s="11">
        <f t="shared" si="227"/>
        <v>42292.557384259264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41976.593240740745</v>
      </c>
      <c r="T2399" s="11">
        <f t="shared" si="227"/>
        <v>42006.593240740745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42157.624814814822</v>
      </c>
      <c r="T2400" s="11">
        <f t="shared" si="227"/>
        <v>42187.624814814822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41956.561412037037</v>
      </c>
      <c r="T2401" s="11">
        <f t="shared" si="227"/>
        <v>41991.561412037037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42443.976435185185</v>
      </c>
      <c r="T2402" s="11">
        <f t="shared" si="227"/>
        <v>42473.976435185185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42374.531203703707</v>
      </c>
      <c r="T2403" s="11">
        <f t="shared" si="227"/>
        <v>42434.531203703707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42107.388090277782</v>
      </c>
      <c r="T2404" s="11">
        <f t="shared" si="227"/>
        <v>42137.388090277782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42399.590949074074</v>
      </c>
      <c r="T2405" s="11">
        <f t="shared" si="227"/>
        <v>42459.54928240741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42341.747766203705</v>
      </c>
      <c r="T2406" s="11">
        <f t="shared" si="227"/>
        <v>42371.747766203705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42595.293692129628</v>
      </c>
      <c r="T2407" s="11">
        <f t="shared" si="227"/>
        <v>42616.293692129628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41982.819328703707</v>
      </c>
      <c r="T2408" s="11">
        <f t="shared" si="227"/>
        <v>42022.819328703707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42082.283888888887</v>
      </c>
      <c r="T2409" s="11">
        <f t="shared" si="227"/>
        <v>42104.958333333336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41918.849039351851</v>
      </c>
      <c r="T2410" s="11">
        <f t="shared" si="227"/>
        <v>41948.890706018523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42204.584201388891</v>
      </c>
      <c r="T2411" s="11">
        <f t="shared" si="227"/>
        <v>42234.584201388891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42224.116608796299</v>
      </c>
      <c r="T2412" s="11">
        <f t="shared" si="227"/>
        <v>42254.116608796299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42211.440763888888</v>
      </c>
      <c r="T2413" s="11">
        <f t="shared" si="227"/>
        <v>42241.440763888888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42655.445289351854</v>
      </c>
      <c r="T2414" s="11">
        <f t="shared" si="227"/>
        <v>42700.486956018525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41759.818078703705</v>
      </c>
      <c r="T2415" s="11">
        <f t="shared" si="227"/>
        <v>41790.6875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42198.40347222222</v>
      </c>
      <c r="T2416" s="11">
        <f t="shared" si="227"/>
        <v>42237.874305555561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42536.571134259262</v>
      </c>
      <c r="T2417" s="11">
        <f t="shared" si="227"/>
        <v>42566.571134259262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42019.446099537039</v>
      </c>
      <c r="T2418" s="11">
        <f t="shared" si="227"/>
        <v>42077.333333333336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41831.592442129629</v>
      </c>
      <c r="T2419" s="11">
        <f t="shared" si="227"/>
        <v>41861.592442129629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42027.565324074072</v>
      </c>
      <c r="T2420" s="11">
        <f t="shared" si="227"/>
        <v>42087.523657407415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41993.44663194444</v>
      </c>
      <c r="T2421" s="11">
        <f t="shared" si="227"/>
        <v>42053.44663194444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41892.737210648149</v>
      </c>
      <c r="T2422" s="11">
        <f t="shared" si="227"/>
        <v>41952.778877314813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42026.395787037043</v>
      </c>
      <c r="T2423" s="11">
        <f t="shared" si="227"/>
        <v>42056.395787037043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42044.433287037034</v>
      </c>
      <c r="T2424" s="11">
        <f t="shared" si="227"/>
        <v>42074.391620370377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41974.413078703707</v>
      </c>
      <c r="T2425" s="11">
        <f t="shared" si="227"/>
        <v>42004.413078703707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41909.600787037038</v>
      </c>
      <c r="T2426" s="11">
        <f t="shared" si="227"/>
        <v>41939.600787037038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42502.622094907412</v>
      </c>
      <c r="T2427" s="11">
        <f t="shared" si="227"/>
        <v>42517.62777777778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42163.878379629627</v>
      </c>
      <c r="T2428" s="11">
        <f t="shared" si="227"/>
        <v>42223.878379629627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42412.027002314811</v>
      </c>
      <c r="T2429" s="11">
        <f t="shared" si="227"/>
        <v>42451.985335648154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42045.492488425931</v>
      </c>
      <c r="T2430" s="11">
        <f t="shared" si="227"/>
        <v>42075.450821759259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42734.587569444448</v>
      </c>
      <c r="T2431" s="11">
        <f t="shared" si="227"/>
        <v>42771.405555555561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42381.839166666665</v>
      </c>
      <c r="T2432" s="11">
        <f t="shared" si="227"/>
        <v>42411.839166666665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42488.808020833334</v>
      </c>
      <c r="T2433" s="11">
        <f t="shared" si="227"/>
        <v>42548.808020833334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ref="O2434:O2497" si="228">(E2434/D2434)*100</f>
        <v>1.4285714285714287E-2</v>
      </c>
      <c r="P2434">
        <f t="shared" ref="P2434:P2497" si="229">E2434/L2434</f>
        <v>1</v>
      </c>
      <c r="Q2434" t="str">
        <f t="shared" ref="Q2434:Q2497" si="230">LEFT(N2434, SEARCH("/",N2434,1)-1)</f>
        <v>food</v>
      </c>
      <c r="R2434" t="str">
        <f t="shared" ref="R2434:R2497" si="231">RIGHT(N2434, LEN(N2434) - SEARCH("/", N2434))</f>
        <v>food trucks</v>
      </c>
      <c r="S2434" s="10">
        <f t="shared" si="226"/>
        <v>42040.927048611113</v>
      </c>
      <c r="T2434" s="11">
        <f t="shared" si="227"/>
        <v>42070.927048611113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si="228"/>
        <v>0</v>
      </c>
      <c r="P2435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0">
        <f t="shared" ref="S2435:S2498" si="232">(((J2435/60)/60)/24)+DATE(1970,1,1)+(-7/24)</f>
        <v>42397.608136574076</v>
      </c>
      <c r="T2435" s="11">
        <f t="shared" ref="T2435:T2498" si="233">(((I2435/60)/60)/24)+DATE(1970,1,1)+(-7/24)</f>
        <v>42427.608136574076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42179.894374999996</v>
      </c>
      <c r="T2436" s="11">
        <f t="shared" si="233"/>
        <v>42219.894374999996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42251.985949074071</v>
      </c>
      <c r="T2437" s="11">
        <f t="shared" si="233"/>
        <v>42281.985949074071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42338.32372685185</v>
      </c>
      <c r="T2438" s="11">
        <f t="shared" si="233"/>
        <v>42398.32372685185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42031.673472222225</v>
      </c>
      <c r="T2439" s="11">
        <f t="shared" si="233"/>
        <v>42080.458333333336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42285.623402777775</v>
      </c>
      <c r="T2440" s="11">
        <f t="shared" si="233"/>
        <v>42345.665069444447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42265.526956018519</v>
      </c>
      <c r="T2441" s="11">
        <f t="shared" si="233"/>
        <v>42295.526956018519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42383.607789351852</v>
      </c>
      <c r="T2442" s="11">
        <f t="shared" si="233"/>
        <v>42413.607789351852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42186.833958333336</v>
      </c>
      <c r="T2443" s="11">
        <f t="shared" si="233"/>
        <v>42207.915972222225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42052.37532407407</v>
      </c>
      <c r="T2444" s="11">
        <f t="shared" si="233"/>
        <v>42082.333657407413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41836.333587962967</v>
      </c>
      <c r="T2445" s="11">
        <f t="shared" si="233"/>
        <v>41866.333587962967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42485.462858796302</v>
      </c>
      <c r="T2446" s="11">
        <f t="shared" si="233"/>
        <v>42515.462858796302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42242.898391203707</v>
      </c>
      <c r="T2447" s="11">
        <f t="shared" si="233"/>
        <v>42272.898391203707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42670.311006944445</v>
      </c>
      <c r="T2448" s="11">
        <f t="shared" si="233"/>
        <v>42700.352673611116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42654.178159722222</v>
      </c>
      <c r="T2449" s="11">
        <f t="shared" si="233"/>
        <v>42685.875000000007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42607.024456018517</v>
      </c>
      <c r="T2450" s="11">
        <f t="shared" si="233"/>
        <v>42612.941666666673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41942.850868055561</v>
      </c>
      <c r="T2451" s="11">
        <f t="shared" si="233"/>
        <v>41972.892534722225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41901.780740740745</v>
      </c>
      <c r="T2452" s="11">
        <f t="shared" si="233"/>
        <v>41939.840972222228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42779.616782407415</v>
      </c>
      <c r="T2453" s="11">
        <f t="shared" si="233"/>
        <v>42799.616782407415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42338.552083333336</v>
      </c>
      <c r="T2454" s="11">
        <f t="shared" si="233"/>
        <v>42367.666666666664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42738.400567129633</v>
      </c>
      <c r="T2455" s="11">
        <f t="shared" si="233"/>
        <v>42768.400567129633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42769.909814814811</v>
      </c>
      <c r="T2456" s="11">
        <f t="shared" si="233"/>
        <v>42804.909814814811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42452.490162037044</v>
      </c>
      <c r="T2457" s="11">
        <f t="shared" si="233"/>
        <v>42480.490162037044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42761.669432870374</v>
      </c>
      <c r="T2458" s="11">
        <f t="shared" si="233"/>
        <v>42791.669432870374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42423.310833333337</v>
      </c>
      <c r="T2459" s="11">
        <f t="shared" si="233"/>
        <v>42453.269166666672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42495.580069444448</v>
      </c>
      <c r="T2460" s="11">
        <f t="shared" si="233"/>
        <v>42530.500000000007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42407.345891203709</v>
      </c>
      <c r="T2461" s="11">
        <f t="shared" si="233"/>
        <v>42452.304224537038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42703.895451388897</v>
      </c>
      <c r="T2462" s="11">
        <f t="shared" si="233"/>
        <v>42737.886805555558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40783.721030092594</v>
      </c>
      <c r="T2463" s="11">
        <f t="shared" si="233"/>
        <v>40816.833333333336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41088.894629629634</v>
      </c>
      <c r="T2464" s="11">
        <f t="shared" si="233"/>
        <v>41108.894629629634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41340.819733796299</v>
      </c>
      <c r="T2465" s="11">
        <f t="shared" si="233"/>
        <v>41380.5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42248.608761574076</v>
      </c>
      <c r="T2466" s="11">
        <f t="shared" si="233"/>
        <v>42277.520138888889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41145.42763888889</v>
      </c>
      <c r="T2467" s="11">
        <f t="shared" si="233"/>
        <v>41175.42763888889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41372.810798611114</v>
      </c>
      <c r="T2468" s="11">
        <f t="shared" si="233"/>
        <v>41402.810798611114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41025.582534722227</v>
      </c>
      <c r="T2469" s="11">
        <f t="shared" si="233"/>
        <v>41039.416666666672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41173.862511574072</v>
      </c>
      <c r="T2470" s="11">
        <f t="shared" si="233"/>
        <v>41209.916666666672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40557.138067129628</v>
      </c>
      <c r="T2471" s="11">
        <f t="shared" si="233"/>
        <v>40582.138067129628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41022.783043981486</v>
      </c>
      <c r="T2472" s="11">
        <f t="shared" si="233"/>
        <v>41052.783043981486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40893.701296296298</v>
      </c>
      <c r="T2473" s="11">
        <f t="shared" si="233"/>
        <v>40933.701296296298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40353.823842592596</v>
      </c>
      <c r="T2474" s="11">
        <f t="shared" si="233"/>
        <v>40424.752083333333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41193.456817129634</v>
      </c>
      <c r="T2475" s="11">
        <f t="shared" si="233"/>
        <v>41223.498483796298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40416.719629629632</v>
      </c>
      <c r="T2476" s="11">
        <f t="shared" si="233"/>
        <v>40461.719629629632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40309.99600694445</v>
      </c>
      <c r="T2477" s="11">
        <f t="shared" si="233"/>
        <v>40369.625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41913.036689814813</v>
      </c>
      <c r="T2478" s="11">
        <f t="shared" si="233"/>
        <v>41946.078356481485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41088.399826388893</v>
      </c>
      <c r="T2479" s="11">
        <f t="shared" si="233"/>
        <v>41133.399826388893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41257.658715277779</v>
      </c>
      <c r="T2480" s="11">
        <f t="shared" si="233"/>
        <v>41287.658715277779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41107.435115740744</v>
      </c>
      <c r="T2481" s="11">
        <f t="shared" si="233"/>
        <v>41117.791666666672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42227.644490740742</v>
      </c>
      <c r="T2482" s="11">
        <f t="shared" si="233"/>
        <v>42287.644490740742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40999.354259259264</v>
      </c>
      <c r="T2483" s="11">
        <f t="shared" si="233"/>
        <v>41029.354259259264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40711.490543981483</v>
      </c>
      <c r="T2484" s="11">
        <f t="shared" si="233"/>
        <v>40756.490543981483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40970.458368055559</v>
      </c>
      <c r="T2485" s="11">
        <f t="shared" si="233"/>
        <v>41030.416701388895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40771.625034722223</v>
      </c>
      <c r="T2486" s="11">
        <f t="shared" si="233"/>
        <v>40801.625034722223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40793.706932870373</v>
      </c>
      <c r="T2487" s="11">
        <f t="shared" si="233"/>
        <v>40828.706932870373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40991.416388888894</v>
      </c>
      <c r="T2488" s="11">
        <f t="shared" si="233"/>
        <v>41021.416388888894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41025.791631944448</v>
      </c>
      <c r="T2489" s="11">
        <f t="shared" si="233"/>
        <v>41055.791631944448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40833.341527777782</v>
      </c>
      <c r="T2490" s="11">
        <f t="shared" si="233"/>
        <v>40863.383194444446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41373.398599537039</v>
      </c>
      <c r="T2491" s="11">
        <f t="shared" si="233"/>
        <v>41403.398599537039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41022.936064814814</v>
      </c>
      <c r="T2492" s="11">
        <f t="shared" si="233"/>
        <v>41082.936064814814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40542.547615740747</v>
      </c>
      <c r="T2493" s="11">
        <f t="shared" si="233"/>
        <v>40558.785416666666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41024.69430555556</v>
      </c>
      <c r="T2494" s="11">
        <f t="shared" si="233"/>
        <v>41076.124305555561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41347.876620370371</v>
      </c>
      <c r="T2495" s="11">
        <f t="shared" si="233"/>
        <v>41392.876620370371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41022.353518518517</v>
      </c>
      <c r="T2496" s="11">
        <f t="shared" si="233"/>
        <v>41052.353518518517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41036.654803240745</v>
      </c>
      <c r="T2497" s="11">
        <f t="shared" si="233"/>
        <v>41066.654803240745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ref="O2498:O2561" si="234">(E2498/D2498)*100</f>
        <v>100</v>
      </c>
      <c r="P2498">
        <f t="shared" ref="P2498:P2561" si="235">E2498/L2498</f>
        <v>600</v>
      </c>
      <c r="Q2498" t="str">
        <f t="shared" ref="Q2498:Q2561" si="236">LEFT(N2498, SEARCH("/",N2498,1)-1)</f>
        <v>music</v>
      </c>
      <c r="R2498" t="str">
        <f t="shared" ref="R2498:R2561" si="237">RIGHT(N2498, LEN(N2498) - SEARCH("/", N2498))</f>
        <v>indie rock</v>
      </c>
      <c r="S2498" s="10">
        <f t="shared" si="232"/>
        <v>41327.704768518524</v>
      </c>
      <c r="T2498" s="11">
        <f t="shared" si="233"/>
        <v>41362.663101851853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si="234"/>
        <v>112.7715</v>
      </c>
      <c r="P2499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0">
        <f t="shared" ref="S2499:S2562" si="238">(((J2499/60)/60)/24)+DATE(1970,1,1)+(-7/24)</f>
        <v>40730.587245370371</v>
      </c>
      <c r="T2499" s="11">
        <f t="shared" ref="T2499:T2562" si="239">(((I2499/60)/60)/24)+DATE(1970,1,1)+(-7/24)</f>
        <v>40760.587245370371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42017.675775462965</v>
      </c>
      <c r="T2500" s="11">
        <f t="shared" si="239"/>
        <v>42031.675775462965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41226.356909722221</v>
      </c>
      <c r="T2501" s="11">
        <f t="shared" si="239"/>
        <v>41274.458333333336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41053.481192129635</v>
      </c>
      <c r="T2502" s="11">
        <f t="shared" si="239"/>
        <v>41083.481192129635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42244.485000000001</v>
      </c>
      <c r="T2503" s="11">
        <f t="shared" si="239"/>
        <v>42274.485000000001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41858.533773148149</v>
      </c>
      <c r="T2504" s="11">
        <f t="shared" si="239"/>
        <v>41903.533773148149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42498.607731481483</v>
      </c>
      <c r="T2505" s="11">
        <f t="shared" si="239"/>
        <v>42528.587500000001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41927.723773148151</v>
      </c>
      <c r="T2506" s="11">
        <f t="shared" si="239"/>
        <v>41957.765439814822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42046.764074074075</v>
      </c>
      <c r="T2507" s="11">
        <f t="shared" si="239"/>
        <v>42076.722407407411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42258.005428240744</v>
      </c>
      <c r="T2508" s="11">
        <f t="shared" si="239"/>
        <v>42280.583333333336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42104.7812962963</v>
      </c>
      <c r="T2509" s="11">
        <f t="shared" si="239"/>
        <v>42134.7812962963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41835.660115740742</v>
      </c>
      <c r="T2510" s="11">
        <f t="shared" si="239"/>
        <v>41865.660115740742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42058.517928240741</v>
      </c>
      <c r="T2511" s="11">
        <f t="shared" si="239"/>
        <v>42114.476261574076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42078.705694444441</v>
      </c>
      <c r="T2512" s="11">
        <f t="shared" si="239"/>
        <v>42138.705694444441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42371.155243055553</v>
      </c>
      <c r="T2513" s="11">
        <f t="shared" si="239"/>
        <v>42401.155243055553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41971.585196759261</v>
      </c>
      <c r="T2514" s="11">
        <f t="shared" si="239"/>
        <v>41986.585196759261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42731.715150462966</v>
      </c>
      <c r="T2515" s="11">
        <f t="shared" si="239"/>
        <v>42791.715150462966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41854.098113425927</v>
      </c>
      <c r="T2516" s="11">
        <f t="shared" si="239"/>
        <v>41871.098113425927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42027.548067129632</v>
      </c>
      <c r="T2517" s="11">
        <f t="shared" si="239"/>
        <v>42057.548067129632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41942.361712962964</v>
      </c>
      <c r="T2518" s="11">
        <f t="shared" si="239"/>
        <v>41972.403379629635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42052.510763888895</v>
      </c>
      <c r="T2519" s="11">
        <f t="shared" si="239"/>
        <v>42082.469097222223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41926.389212962968</v>
      </c>
      <c r="T2520" s="11">
        <f t="shared" si="239"/>
        <v>41956.430879629632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41808.863472222227</v>
      </c>
      <c r="T2521" s="11">
        <f t="shared" si="239"/>
        <v>41838.863472222227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42612.308854166673</v>
      </c>
      <c r="T2522" s="11">
        <f t="shared" si="239"/>
        <v>42658.51458333333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42269.676168981481</v>
      </c>
      <c r="T2523" s="11">
        <f t="shared" si="239"/>
        <v>42290.676168981481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42460.281944444447</v>
      </c>
      <c r="T2524" s="11">
        <f t="shared" si="239"/>
        <v>42482.327777777777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41930.683935185189</v>
      </c>
      <c r="T2525" s="11">
        <f t="shared" si="239"/>
        <v>41960.72560185186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41961.515706018523</v>
      </c>
      <c r="T2526" s="11">
        <f t="shared" si="239"/>
        <v>41993.895833333336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41058.552905092598</v>
      </c>
      <c r="T2527" s="11">
        <f t="shared" si="239"/>
        <v>41088.552905092598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41952.799467592595</v>
      </c>
      <c r="T2528" s="11">
        <f t="shared" si="239"/>
        <v>41980.915972222225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41546.459386574075</v>
      </c>
      <c r="T2529" s="11">
        <f t="shared" si="239"/>
        <v>41564.874305555561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42217.542858796303</v>
      </c>
      <c r="T2530" s="11">
        <f t="shared" si="239"/>
        <v>42236.166666666664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40947.7890625</v>
      </c>
      <c r="T2531" s="11">
        <f t="shared" si="239"/>
        <v>40992.747395833336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42081.572974537041</v>
      </c>
      <c r="T2532" s="11">
        <f t="shared" si="239"/>
        <v>42113.909722222226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42208.388356481482</v>
      </c>
      <c r="T2533" s="11">
        <f t="shared" si="239"/>
        <v>42230.874305555561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41107.557476851856</v>
      </c>
      <c r="T2534" s="11">
        <f t="shared" si="239"/>
        <v>41137.557476851856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41304.45961805556</v>
      </c>
      <c r="T2535" s="11">
        <f t="shared" si="239"/>
        <v>41334.459120370375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40127.40870370371</v>
      </c>
      <c r="T2536" s="11">
        <f t="shared" si="239"/>
        <v>40178.958333333336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41943.49936342593</v>
      </c>
      <c r="T2537" s="11">
        <f t="shared" si="239"/>
        <v>41974.541030092594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41463.814421296302</v>
      </c>
      <c r="T2538" s="11">
        <f t="shared" si="239"/>
        <v>41484.814421296302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40696.357118055559</v>
      </c>
      <c r="T2539" s="11">
        <f t="shared" si="239"/>
        <v>40756.357118055559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41298.218298611115</v>
      </c>
      <c r="T2540" s="11">
        <f t="shared" si="239"/>
        <v>41328.915972222225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41977.610555555562</v>
      </c>
      <c r="T2541" s="11">
        <f t="shared" si="239"/>
        <v>42037.610555555562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40785.383344907408</v>
      </c>
      <c r="T2542" s="11">
        <f t="shared" si="239"/>
        <v>40845.383344907408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41483.15761574074</v>
      </c>
      <c r="T2543" s="11">
        <f t="shared" si="239"/>
        <v>41543.15761574074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41509.134918981486</v>
      </c>
      <c r="T2544" s="11">
        <f t="shared" si="239"/>
        <v>41547.874305555561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40513.815949074073</v>
      </c>
      <c r="T2545" s="11">
        <f t="shared" si="239"/>
        <v>40544.833333333336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41068.228807870371</v>
      </c>
      <c r="T2546" s="11">
        <f t="shared" si="239"/>
        <v>41098.228807870371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42026.846504629626</v>
      </c>
      <c r="T2547" s="11">
        <f t="shared" si="239"/>
        <v>42061.729166666664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41524.566886574074</v>
      </c>
      <c r="T2548" s="11">
        <f t="shared" si="239"/>
        <v>41551.916666666672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40973.481516203705</v>
      </c>
      <c r="T2549" s="11">
        <f t="shared" si="239"/>
        <v>41003.439849537041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42618.333761574082</v>
      </c>
      <c r="T2550" s="11">
        <f t="shared" si="239"/>
        <v>42642.893750000003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41390.466087962966</v>
      </c>
      <c r="T2551" s="11">
        <f t="shared" si="239"/>
        <v>41425.416666666672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42228.342662037037</v>
      </c>
      <c r="T2552" s="11">
        <f t="shared" si="239"/>
        <v>42284.874305555561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40960.960474537038</v>
      </c>
      <c r="T2553" s="11">
        <f t="shared" si="239"/>
        <v>40989.575000000004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42769.51829861111</v>
      </c>
      <c r="T2554" s="11">
        <f t="shared" si="239"/>
        <v>42799.51829861111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41112.907488425932</v>
      </c>
      <c r="T2555" s="11">
        <f t="shared" si="239"/>
        <v>41172.907488425932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42124.786608796298</v>
      </c>
      <c r="T2556" s="11">
        <f t="shared" si="239"/>
        <v>42155.874305555561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41026.363344907411</v>
      </c>
      <c r="T2557" s="11">
        <f t="shared" si="239"/>
        <v>41057.363344907411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41222.699733796297</v>
      </c>
      <c r="T2558" s="11">
        <f t="shared" si="239"/>
        <v>41267.699733796297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41744.453541666669</v>
      </c>
      <c r="T2559" s="11">
        <f t="shared" si="239"/>
        <v>41774.453541666669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42093.56835648149</v>
      </c>
      <c r="T2560" s="11">
        <f t="shared" si="239"/>
        <v>42125.290972222225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40829.581990740742</v>
      </c>
      <c r="T2561" s="11">
        <f t="shared" si="239"/>
        <v>40862.525694444448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ref="O2562:O2625" si="240">(E2562/D2562)*100</f>
        <v>100.1</v>
      </c>
      <c r="P2562">
        <f t="shared" ref="P2562:P2625" si="241">E2562/L2562</f>
        <v>143</v>
      </c>
      <c r="Q2562" t="str">
        <f t="shared" ref="Q2562:Q2625" si="242">LEFT(N2562, SEARCH("/",N2562,1)-1)</f>
        <v>music</v>
      </c>
      <c r="R2562" t="str">
        <f t="shared" ref="R2562:R2625" si="243">RIGHT(N2562, LEN(N2562) - SEARCH("/", N2562))</f>
        <v>classical music</v>
      </c>
      <c r="S2562" s="10">
        <f t="shared" si="238"/>
        <v>42039.659421296303</v>
      </c>
      <c r="T2562" s="11">
        <f t="shared" si="239"/>
        <v>42069.659421296303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si="240"/>
        <v>0</v>
      </c>
      <c r="P2563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0">
        <f t="shared" ref="S2563:S2626" si="244">(((J2563/60)/60)/24)+DATE(1970,1,1)+(-7/24)</f>
        <v>42260.23714120371</v>
      </c>
      <c r="T2563" s="11">
        <f t="shared" ref="T2563:T2626" si="245">(((I2563/60)/60)/24)+DATE(1970,1,1)+(-7/24)</f>
        <v>42290.23714120371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42594.233090277783</v>
      </c>
      <c r="T2564" s="11">
        <f t="shared" si="245"/>
        <v>42654.233090277783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42154.847812500004</v>
      </c>
      <c r="T2565" s="11">
        <f t="shared" si="245"/>
        <v>42214.847812500004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41821.748831018522</v>
      </c>
      <c r="T2566" s="11">
        <f t="shared" si="245"/>
        <v>41851.748831018522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42440.358668981484</v>
      </c>
      <c r="T2567" s="11">
        <f t="shared" si="245"/>
        <v>42499.576388888891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41842.689212962963</v>
      </c>
      <c r="T2568" s="11">
        <f t="shared" si="245"/>
        <v>41872.689212962963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42087.587245370371</v>
      </c>
      <c r="T2569" s="11">
        <f t="shared" si="245"/>
        <v>42117.587245370371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42584.374930555561</v>
      </c>
      <c r="T2570" s="11">
        <f t="shared" si="245"/>
        <v>42614.374930555561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42233.813796296301</v>
      </c>
      <c r="T2571" s="11">
        <f t="shared" si="245"/>
        <v>42263.813796296301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42744.611516203709</v>
      </c>
      <c r="T2572" s="11">
        <f t="shared" si="245"/>
        <v>42774.611516203709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42449.05001157408</v>
      </c>
      <c r="T2573" s="11">
        <f t="shared" si="245"/>
        <v>42509.05001157408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42076.827743055554</v>
      </c>
      <c r="T2574" s="11">
        <f t="shared" si="245"/>
        <v>42106.827743055554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41829.300335648149</v>
      </c>
      <c r="T2575" s="11">
        <f t="shared" si="245"/>
        <v>41874.300335648149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42487.534085648149</v>
      </c>
      <c r="T2576" s="11">
        <f t="shared" si="245"/>
        <v>42508.534085648149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41985.817060185182</v>
      </c>
      <c r="T2577" s="11">
        <f t="shared" si="245"/>
        <v>42015.817060185182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42059.718136574076</v>
      </c>
      <c r="T2578" s="11">
        <f t="shared" si="245"/>
        <v>42104.676469907405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41830.528900462967</v>
      </c>
      <c r="T2579" s="11">
        <f t="shared" si="245"/>
        <v>41855.528900462967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42237.731238425935</v>
      </c>
      <c r="T2580" s="11">
        <f t="shared" si="245"/>
        <v>42286.416666666664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41837.538229166668</v>
      </c>
      <c r="T2581" s="11">
        <f t="shared" si="245"/>
        <v>41897.538229166668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42110.034756944449</v>
      </c>
      <c r="T2582" s="11">
        <f t="shared" si="245"/>
        <v>42139.833333333336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42294.336782407408</v>
      </c>
      <c r="T2583" s="11">
        <f t="shared" si="245"/>
        <v>42324.378449074073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42642.697152777779</v>
      </c>
      <c r="T2584" s="11">
        <f t="shared" si="245"/>
        <v>42672.697152777779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42019.477777777785</v>
      </c>
      <c r="T2585" s="11">
        <f t="shared" si="245"/>
        <v>42079.436111111114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42139.881585648152</v>
      </c>
      <c r="T2586" s="11">
        <f t="shared" si="245"/>
        <v>42169.881585648152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41795.671666666669</v>
      </c>
      <c r="T2587" s="11">
        <f t="shared" si="245"/>
        <v>41825.671666666669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42333.038611111115</v>
      </c>
      <c r="T2588" s="11">
        <f t="shared" si="245"/>
        <v>42363.038611111115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42338.383715277778</v>
      </c>
      <c r="T2589" s="11">
        <f t="shared" si="245"/>
        <v>42368.383715277778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42042.384560185186</v>
      </c>
      <c r="T2590" s="11">
        <f t="shared" si="245"/>
        <v>42094.259722222225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42422.244525462964</v>
      </c>
      <c r="T2591" s="11">
        <f t="shared" si="245"/>
        <v>42452.2028587963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42388.297418981485</v>
      </c>
      <c r="T2592" s="11">
        <f t="shared" si="245"/>
        <v>42395.297418981485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42382.614861111113</v>
      </c>
      <c r="T2593" s="11">
        <f t="shared" si="245"/>
        <v>42442.573194444449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41887.509502314817</v>
      </c>
      <c r="T2594" s="11">
        <f t="shared" si="245"/>
        <v>41917.509502314817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42089.553541666675</v>
      </c>
      <c r="T2595" s="11">
        <f t="shared" si="245"/>
        <v>42119.553541666675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41828.676250000004</v>
      </c>
      <c r="T2596" s="11">
        <f t="shared" si="245"/>
        <v>41858.676250000004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42759.952546296299</v>
      </c>
      <c r="T2597" s="11">
        <f t="shared" si="245"/>
        <v>42789.952546296299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41828.372789351852</v>
      </c>
      <c r="T2598" s="11">
        <f t="shared" si="245"/>
        <v>41858.372789351852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42510.04996527778</v>
      </c>
      <c r="T2599" s="11">
        <f t="shared" si="245"/>
        <v>42540.04996527778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42240.548622685186</v>
      </c>
      <c r="T2600" s="11">
        <f t="shared" si="245"/>
        <v>42270.548622685186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41809.46234953704</v>
      </c>
      <c r="T2601" s="11">
        <f t="shared" si="245"/>
        <v>41854.46234953704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42394.608796296299</v>
      </c>
      <c r="T2602" s="11">
        <f t="shared" si="245"/>
        <v>42454.567129629628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41150.610520833332</v>
      </c>
      <c r="T2603" s="11">
        <f t="shared" si="245"/>
        <v>41164.874305555561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41915.455648148149</v>
      </c>
      <c r="T2604" s="11">
        <f t="shared" si="245"/>
        <v>41955.597222222226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41617.620995370373</v>
      </c>
      <c r="T2605" s="11">
        <f t="shared" si="245"/>
        <v>41631.620995370373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40997.759525462963</v>
      </c>
      <c r="T2606" s="11">
        <f t="shared" si="245"/>
        <v>41027.759525462963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42508.249884259261</v>
      </c>
      <c r="T2607" s="11">
        <f t="shared" si="245"/>
        <v>42538.249884259261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41726.421087962968</v>
      </c>
      <c r="T2608" s="11">
        <f t="shared" si="245"/>
        <v>41758.421087962968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42184.583009259259</v>
      </c>
      <c r="T2609" s="11">
        <f t="shared" si="245"/>
        <v>42227.791666666664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42767.510046296295</v>
      </c>
      <c r="T2610" s="11">
        <f t="shared" si="245"/>
        <v>42808.708333333336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41074.946192129632</v>
      </c>
      <c r="T2611" s="11">
        <f t="shared" si="245"/>
        <v>41104.946192129632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42564.589409722226</v>
      </c>
      <c r="T2612" s="11">
        <f t="shared" si="245"/>
        <v>42603.999305555561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42704.04414351852</v>
      </c>
      <c r="T2613" s="11">
        <f t="shared" si="245"/>
        <v>42737.665972222225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41981.851504629631</v>
      </c>
      <c r="T2614" s="11">
        <f t="shared" si="245"/>
        <v>42012.851504629631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41143.526550925926</v>
      </c>
      <c r="T2615" s="11">
        <f t="shared" si="245"/>
        <v>41173.526550925926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41730.416805555556</v>
      </c>
      <c r="T2616" s="11">
        <f t="shared" si="245"/>
        <v>41758.916666666672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42453.205601851856</v>
      </c>
      <c r="T2617" s="11">
        <f t="shared" si="245"/>
        <v>42490.208333333336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42211.702881944446</v>
      </c>
      <c r="T2618" s="11">
        <f t="shared" si="245"/>
        <v>42241.702881944446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41902.582766203705</v>
      </c>
      <c r="T2619" s="11">
        <f t="shared" si="245"/>
        <v>41932.582766203705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42279.500706018523</v>
      </c>
      <c r="T2620" s="11">
        <f t="shared" si="245"/>
        <v>42339.542372685188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42273.592638888891</v>
      </c>
      <c r="T2621" s="11">
        <f t="shared" si="245"/>
        <v>42300.166666666664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42250.875486111116</v>
      </c>
      <c r="T2622" s="11">
        <f t="shared" si="245"/>
        <v>42287.750000000007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42115.455879629626</v>
      </c>
      <c r="T2623" s="11">
        <f t="shared" si="245"/>
        <v>42145.455879629626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42689.451574074075</v>
      </c>
      <c r="T2624" s="11">
        <f t="shared" si="245"/>
        <v>42734.451574074075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42691.964884259265</v>
      </c>
      <c r="T2625" s="11">
        <f t="shared" si="245"/>
        <v>42705.964884259265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ref="O2626:O2689" si="246">(E2626/D2626)*100</f>
        <v>1379.4206249999997</v>
      </c>
      <c r="P2626">
        <f t="shared" ref="P2626:P2689" si="247">E2626/L2626</f>
        <v>31.820544982698959</v>
      </c>
      <c r="Q2626" t="str">
        <f t="shared" ref="Q2626:Q2689" si="248">LEFT(N2626, SEARCH("/",N2626,1)-1)</f>
        <v>technology</v>
      </c>
      <c r="R2626" t="str">
        <f t="shared" ref="R2626:R2689" si="249">RIGHT(N2626, LEN(N2626) - SEARCH("/", N2626))</f>
        <v>space exploration</v>
      </c>
      <c r="S2626" s="10">
        <f t="shared" si="244"/>
        <v>41144.129884259266</v>
      </c>
      <c r="T2626" s="11">
        <f t="shared" si="245"/>
        <v>41165.129884259266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si="246"/>
        <v>956</v>
      </c>
      <c r="P262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0">
        <f t="shared" ref="S2627:S2690" si="250">(((J2627/60)/60)/24)+DATE(1970,1,1)+(-7/24)</f>
        <v>42658.518611111118</v>
      </c>
      <c r="T2627" s="11">
        <f t="shared" ref="T2627:T2690" si="251">(((I2627/60)/60)/24)+DATE(1970,1,1)+(-7/24)</f>
        <v>42683.560277777775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42128.336446759262</v>
      </c>
      <c r="T2628" s="11">
        <f t="shared" si="251"/>
        <v>42158.336446759262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42304.53774305556</v>
      </c>
      <c r="T2629" s="11">
        <f t="shared" si="251"/>
        <v>42334.579409722232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41953.674386574079</v>
      </c>
      <c r="T2630" s="11">
        <f t="shared" si="251"/>
        <v>41973.674386574079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42108.246782407405</v>
      </c>
      <c r="T2631" s="11">
        <f t="shared" si="251"/>
        <v>42138.246782407405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42523.813796296301</v>
      </c>
      <c r="T2632" s="11">
        <f t="shared" si="251"/>
        <v>42551.125000000007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42217.877627314818</v>
      </c>
      <c r="T2633" s="11">
        <f t="shared" si="251"/>
        <v>42245.877627314818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42493.77012731482</v>
      </c>
      <c r="T2634" s="11">
        <f t="shared" si="251"/>
        <v>42518.77012731482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41667.531620370377</v>
      </c>
      <c r="T2635" s="11">
        <f t="shared" si="251"/>
        <v>41697.666666666672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42612.364826388897</v>
      </c>
      <c r="T2636" s="11">
        <f t="shared" si="251"/>
        <v>42642.364826388897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42037.659270833341</v>
      </c>
      <c r="T2637" s="11">
        <f t="shared" si="251"/>
        <v>42072.617604166669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42636.32307870371</v>
      </c>
      <c r="T2638" s="11">
        <f t="shared" si="251"/>
        <v>42658.750000000007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42639.257812500007</v>
      </c>
      <c r="T2639" s="11">
        <f t="shared" si="251"/>
        <v>42655.257812500007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41989.621469907412</v>
      </c>
      <c r="T2640" s="11">
        <f t="shared" si="251"/>
        <v>42019.621469907412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42024.573472222226</v>
      </c>
      <c r="T2641" s="11">
        <f t="shared" si="251"/>
        <v>42054.573472222226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42102.86891203704</v>
      </c>
      <c r="T2642" s="11">
        <f t="shared" si="251"/>
        <v>42162.86891203704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41880.535451388889</v>
      </c>
      <c r="T2643" s="11">
        <f t="shared" si="251"/>
        <v>41897.54791666667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42535.954953703702</v>
      </c>
      <c r="T2644" s="11">
        <f t="shared" si="251"/>
        <v>42565.997916666667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42689.290682870371</v>
      </c>
      <c r="T2645" s="11">
        <f t="shared" si="251"/>
        <v>42725.040972222225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42774.5004050926</v>
      </c>
      <c r="T2646" s="11">
        <f t="shared" si="251"/>
        <v>42804.5004050926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41921.55096064815</v>
      </c>
      <c r="T2647" s="11">
        <f t="shared" si="251"/>
        <v>41951.592627314814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42226.021631944452</v>
      </c>
      <c r="T2648" s="11">
        <f t="shared" si="251"/>
        <v>42256.021631944452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42199.970127314817</v>
      </c>
      <c r="T2649" s="11">
        <f t="shared" si="251"/>
        <v>42229.970127314817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42408.423148148147</v>
      </c>
      <c r="T2650" s="11">
        <f t="shared" si="251"/>
        <v>42438.423148148147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42341.705335648156</v>
      </c>
      <c r="T2651" s="11">
        <f t="shared" si="251"/>
        <v>42401.705335648156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42695.332673611112</v>
      </c>
      <c r="T2652" s="11">
        <f t="shared" si="251"/>
        <v>42725.332673611112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42327.513993055552</v>
      </c>
      <c r="T2653" s="11">
        <f t="shared" si="251"/>
        <v>42355.513993055552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41952.867187500007</v>
      </c>
      <c r="T2654" s="11">
        <f t="shared" si="251"/>
        <v>41982.867187500007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41771.360266203708</v>
      </c>
      <c r="T2655" s="11">
        <f t="shared" si="251"/>
        <v>41802.875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42055.309328703712</v>
      </c>
      <c r="T2656" s="11">
        <f t="shared" si="251"/>
        <v>42115.26766203704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42381.574618055558</v>
      </c>
      <c r="T2657" s="11">
        <f t="shared" si="251"/>
        <v>42409.541666666664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42767.396851851852</v>
      </c>
      <c r="T2658" s="11">
        <f t="shared" si="251"/>
        <v>42806.500000000007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42551.637187500004</v>
      </c>
      <c r="T2659" s="11">
        <f t="shared" si="251"/>
        <v>42584.770833333336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42551.592523148152</v>
      </c>
      <c r="T2660" s="11">
        <f t="shared" si="251"/>
        <v>42581.592523148152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42081.777893518527</v>
      </c>
      <c r="T2661" s="11">
        <f t="shared" si="251"/>
        <v>42111.777893518527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42272.42150462963</v>
      </c>
      <c r="T2662" s="11">
        <f t="shared" si="251"/>
        <v>42332.463171296295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41542.66678240741</v>
      </c>
      <c r="T2663" s="11">
        <f t="shared" si="251"/>
        <v>41572.66678240741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42207.455011574079</v>
      </c>
      <c r="T2664" s="11">
        <f t="shared" si="251"/>
        <v>42237.455011574079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42222.331099537041</v>
      </c>
      <c r="T2665" s="11">
        <f t="shared" si="251"/>
        <v>42251.333333333336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42312.733761574076</v>
      </c>
      <c r="T2666" s="11">
        <f t="shared" si="251"/>
        <v>42346.999305555561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42083.603865740741</v>
      </c>
      <c r="T2667" s="11">
        <f t="shared" si="251"/>
        <v>42128.603865740741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42235.472673611112</v>
      </c>
      <c r="T2668" s="11">
        <f t="shared" si="251"/>
        <v>42272.583333333336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42380.634444444448</v>
      </c>
      <c r="T2669" s="11">
        <f t="shared" si="251"/>
        <v>42410.634444444448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42275.297048611108</v>
      </c>
      <c r="T2670" s="11">
        <f t="shared" si="251"/>
        <v>42317.313888888886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42318.744166666671</v>
      </c>
      <c r="T2671" s="11">
        <f t="shared" si="251"/>
        <v>42378.744166666671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41820.728935185187</v>
      </c>
      <c r="T2672" s="11">
        <f t="shared" si="251"/>
        <v>41848.728935185187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41962.457361111119</v>
      </c>
      <c r="T2673" s="11">
        <f t="shared" si="251"/>
        <v>41992.526388888895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42344.592476851853</v>
      </c>
      <c r="T2674" s="11">
        <f t="shared" si="251"/>
        <v>42365.958333333336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41912.24998842593</v>
      </c>
      <c r="T2675" s="11">
        <f t="shared" si="251"/>
        <v>41941.65625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42529.341087962966</v>
      </c>
      <c r="T2676" s="11">
        <f t="shared" si="251"/>
        <v>42555.915972222225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41923.565844907411</v>
      </c>
      <c r="T2677" s="11">
        <f t="shared" si="251"/>
        <v>41953.607511574075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42482.333032407412</v>
      </c>
      <c r="T2678" s="11">
        <f t="shared" si="251"/>
        <v>42512.333032407412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41792.737766203703</v>
      </c>
      <c r="T2679" s="11">
        <f t="shared" si="251"/>
        <v>41822.737766203703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42241.506539351853</v>
      </c>
      <c r="T2680" s="11">
        <f t="shared" si="251"/>
        <v>42271.506539351853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42032.709421296298</v>
      </c>
      <c r="T2681" s="11">
        <f t="shared" si="251"/>
        <v>42062.709421296298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42435.920034722229</v>
      </c>
      <c r="T2682" s="11">
        <f t="shared" si="251"/>
        <v>42465.878368055557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41805.603587962964</v>
      </c>
      <c r="T2683" s="11">
        <f t="shared" si="251"/>
        <v>41830.603587962964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41932.580324074079</v>
      </c>
      <c r="T2684" s="11">
        <f t="shared" si="251"/>
        <v>41964.957638888889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42034.463425925926</v>
      </c>
      <c r="T2685" s="11">
        <f t="shared" si="251"/>
        <v>42064.463425925926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41820.622974537036</v>
      </c>
      <c r="T2686" s="11">
        <f t="shared" si="251"/>
        <v>41860.622974537036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42061.404282407406</v>
      </c>
      <c r="T2687" s="11">
        <f t="shared" si="251"/>
        <v>42121.362615740749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41892.683136574073</v>
      </c>
      <c r="T2688" s="11">
        <f t="shared" si="251"/>
        <v>41912.683136574073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42154.348587962966</v>
      </c>
      <c r="T2689" s="11">
        <f t="shared" si="251"/>
        <v>42184.348587962966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ref="O2690:O2753" si="252">(E2690/D2690)*100</f>
        <v>0.14799999999999999</v>
      </c>
      <c r="P2690">
        <f t="shared" ref="P2690:P2753" si="253">E2690/L2690</f>
        <v>5.2857142857142856</v>
      </c>
      <c r="Q2690" t="str">
        <f t="shared" ref="Q2690:Q2753" si="254">LEFT(N2690, SEARCH("/",N2690,1)-1)</f>
        <v>food</v>
      </c>
      <c r="R2690" t="str">
        <f t="shared" ref="R2690:R2753" si="255">RIGHT(N2690, LEN(N2690) - SEARCH("/", N2690))</f>
        <v>food trucks</v>
      </c>
      <c r="S2690" s="10">
        <f t="shared" si="250"/>
        <v>42027.827199074083</v>
      </c>
      <c r="T2690" s="11">
        <f t="shared" si="251"/>
        <v>42058.833333333336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si="252"/>
        <v>2.8571428571428571E-3</v>
      </c>
      <c r="P2691">
        <f t="shared" si="253"/>
        <v>1</v>
      </c>
      <c r="Q2691" t="str">
        <f t="shared" si="254"/>
        <v>food</v>
      </c>
      <c r="R2691" t="str">
        <f t="shared" si="255"/>
        <v>food trucks</v>
      </c>
      <c r="S2691" s="10">
        <f t="shared" ref="S2691:S2754" si="256">(((J2691/60)/60)/24)+DATE(1970,1,1)+(-7/24)</f>
        <v>42551.670023148145</v>
      </c>
      <c r="T2691" s="11">
        <f t="shared" ref="T2691:T2754" si="257">(((I2691/60)/60)/24)+DATE(1970,1,1)+(-7/24)</f>
        <v>42581.670023148145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42112.813379629632</v>
      </c>
      <c r="T2692" s="11">
        <f t="shared" si="257"/>
        <v>42157.813379629632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42089.432372685187</v>
      </c>
      <c r="T2693" s="11">
        <f t="shared" si="257"/>
        <v>42134.432372685187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42058.042361111111</v>
      </c>
      <c r="T2694" s="11">
        <f t="shared" si="257"/>
        <v>42088.000694444447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41833.846828703703</v>
      </c>
      <c r="T2695" s="11">
        <f t="shared" si="257"/>
        <v>41863.846828703703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41877.84883101852</v>
      </c>
      <c r="T2696" s="11">
        <f t="shared" si="257"/>
        <v>41907.84883101852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42047.89025462963</v>
      </c>
      <c r="T2697" s="11">
        <f t="shared" si="257"/>
        <v>42107.848587962966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41964.552777777782</v>
      </c>
      <c r="T2698" s="11">
        <f t="shared" si="257"/>
        <v>41998.552777777782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42187.648414351854</v>
      </c>
      <c r="T2699" s="11">
        <f t="shared" si="257"/>
        <v>42218.625000000007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41787.606574074074</v>
      </c>
      <c r="T2700" s="11">
        <f t="shared" si="257"/>
        <v>41817.606574074074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41829.604895833334</v>
      </c>
      <c r="T2701" s="11">
        <f t="shared" si="257"/>
        <v>41859.604895833334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41870.583009259266</v>
      </c>
      <c r="T2702" s="11">
        <f t="shared" si="257"/>
        <v>41900.583009259266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42801.483032407406</v>
      </c>
      <c r="T2703" s="11">
        <f t="shared" si="257"/>
        <v>42832.441365740742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42800.510150462964</v>
      </c>
      <c r="T2704" s="11">
        <f t="shared" si="257"/>
        <v>42830.4684837963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42756.398495370369</v>
      </c>
      <c r="T2705" s="11">
        <f t="shared" si="257"/>
        <v>42816.356828703705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42787.570763888893</v>
      </c>
      <c r="T2706" s="11">
        <f t="shared" si="257"/>
        <v>42830.529097222221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42773.624513888892</v>
      </c>
      <c r="T2707" s="11">
        <f t="shared" si="257"/>
        <v>42818.582847222227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41899.003275462965</v>
      </c>
      <c r="T2708" s="11">
        <f t="shared" si="257"/>
        <v>41927.999305555561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41391.49123842593</v>
      </c>
      <c r="T2709" s="11">
        <f t="shared" si="257"/>
        <v>41420.999305555561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42512.406550925931</v>
      </c>
      <c r="T2710" s="11">
        <f t="shared" si="257"/>
        <v>42572.406550925931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42611.858113425929</v>
      </c>
      <c r="T2711" s="11">
        <f t="shared" si="257"/>
        <v>42646.874305555561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41827.937824074077</v>
      </c>
      <c r="T2712" s="11">
        <f t="shared" si="257"/>
        <v>41859.791666666672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41780.453587962969</v>
      </c>
      <c r="T2713" s="11">
        <f t="shared" si="257"/>
        <v>41810.625694444447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41431.770370370374</v>
      </c>
      <c r="T2714" s="11">
        <f t="shared" si="257"/>
        <v>41468.458333333336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42322.362083333333</v>
      </c>
      <c r="T2715" s="11">
        <f t="shared" si="257"/>
        <v>42362.362083333333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42629.363379629627</v>
      </c>
      <c r="T2716" s="11">
        <f t="shared" si="257"/>
        <v>42657.666666666664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42387.106805555559</v>
      </c>
      <c r="T2717" s="11">
        <f t="shared" si="257"/>
        <v>42421.106805555559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42255.041585648149</v>
      </c>
      <c r="T2718" s="11">
        <f t="shared" si="257"/>
        <v>42285.041585648149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41934.623252314821</v>
      </c>
      <c r="T2719" s="11">
        <f t="shared" si="257"/>
        <v>41979.664918981485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42465.304918981485</v>
      </c>
      <c r="T2720" s="11">
        <f t="shared" si="257"/>
        <v>42493.666666666664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42417.73951388889</v>
      </c>
      <c r="T2721" s="11">
        <f t="shared" si="257"/>
        <v>42477.697847222218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42655.174224537033</v>
      </c>
      <c r="T2722" s="11">
        <f t="shared" si="257"/>
        <v>42685.215891203705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41493.252291666671</v>
      </c>
      <c r="T2723" s="11">
        <f t="shared" si="257"/>
        <v>41523.5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42704.565428240741</v>
      </c>
      <c r="T2724" s="11">
        <f t="shared" si="257"/>
        <v>42764.565428240741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41944.547314814816</v>
      </c>
      <c r="T2725" s="11">
        <f t="shared" si="257"/>
        <v>42004.58898148148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42199.035405092596</v>
      </c>
      <c r="T2726" s="11">
        <f t="shared" si="257"/>
        <v>42231.035405092596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42745.452951388892</v>
      </c>
      <c r="T2727" s="11">
        <f t="shared" si="257"/>
        <v>42795.452951388892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42452.288321759261</v>
      </c>
      <c r="T2728" s="11">
        <f t="shared" si="257"/>
        <v>42482.288321759261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42198.384988425933</v>
      </c>
      <c r="T2729" s="11">
        <f t="shared" si="257"/>
        <v>42223.384988425933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42333.308263888895</v>
      </c>
      <c r="T2730" s="11">
        <f t="shared" si="257"/>
        <v>42368.308263888895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42094.949039351857</v>
      </c>
      <c r="T2731" s="11">
        <f t="shared" si="257"/>
        <v>42124.949039351857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41351.249710648153</v>
      </c>
      <c r="T2732" s="11">
        <f t="shared" si="257"/>
        <v>41386.249710648153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41872.23405092593</v>
      </c>
      <c r="T2733" s="11">
        <f t="shared" si="257"/>
        <v>41929.875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41389.516527777778</v>
      </c>
      <c r="T2734" s="11">
        <f t="shared" si="257"/>
        <v>41421.708333333336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42043.981180555558</v>
      </c>
      <c r="T2735" s="11">
        <f t="shared" si="257"/>
        <v>42103.939513888887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42626.377222222225</v>
      </c>
      <c r="T2736" s="11">
        <f t="shared" si="257"/>
        <v>42656.624305555561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41315.829282407409</v>
      </c>
      <c r="T2737" s="11">
        <f t="shared" si="257"/>
        <v>41346.541666666672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41722.3746875</v>
      </c>
      <c r="T2738" s="11">
        <f t="shared" si="257"/>
        <v>41752.3746875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41611.626006944447</v>
      </c>
      <c r="T2739" s="11">
        <f t="shared" si="257"/>
        <v>41654.5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42619.851898148154</v>
      </c>
      <c r="T2740" s="11">
        <f t="shared" si="257"/>
        <v>42679.851898148154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41719.596261574079</v>
      </c>
      <c r="T2741" s="11">
        <f t="shared" si="257"/>
        <v>41764.596261574079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42044.740185185183</v>
      </c>
      <c r="T2742" s="11">
        <f t="shared" si="257"/>
        <v>42074.698518518526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41911.365763888891</v>
      </c>
      <c r="T2743" s="11">
        <f t="shared" si="257"/>
        <v>41931.796527777777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41030.428090277783</v>
      </c>
      <c r="T2744" s="11">
        <f t="shared" si="257"/>
        <v>41044.428090277783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42632.037118055559</v>
      </c>
      <c r="T2745" s="11">
        <f t="shared" si="257"/>
        <v>42662.037118055559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40937.770810185189</v>
      </c>
      <c r="T2746" s="11">
        <f t="shared" si="257"/>
        <v>40967.770810185189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41044.696388888893</v>
      </c>
      <c r="T2747" s="11">
        <f t="shared" si="257"/>
        <v>41104.696388888893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41850.489710648151</v>
      </c>
      <c r="T2748" s="11">
        <f t="shared" si="257"/>
        <v>41880.489710648151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41044.356446759266</v>
      </c>
      <c r="T2749" s="11">
        <f t="shared" si="257"/>
        <v>41075.840277777781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42585.419004629635</v>
      </c>
      <c r="T2750" s="11">
        <f t="shared" si="257"/>
        <v>42615.419004629635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42068.507372685192</v>
      </c>
      <c r="T2751" s="11">
        <f t="shared" si="257"/>
        <v>42098.46570601852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41078.608159722222</v>
      </c>
      <c r="T2752" s="11">
        <f t="shared" si="257"/>
        <v>41090.541666666672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41747.595393518524</v>
      </c>
      <c r="T2753" s="11">
        <f t="shared" si="257"/>
        <v>41807.595393518524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ref="O2754:O2817" si="258">(E2754/D2754)*100</f>
        <v>11.458333333333332</v>
      </c>
      <c r="P2754">
        <f t="shared" ref="P2754:P2817" si="259">E2754/L2754</f>
        <v>39.285714285714285</v>
      </c>
      <c r="Q2754" t="str">
        <f t="shared" ref="Q2754:Q2817" si="260">LEFT(N2754, SEARCH("/",N2754,1)-1)</f>
        <v>publishing</v>
      </c>
      <c r="R2754" t="str">
        <f t="shared" ref="R2754:R2817" si="261">RIGHT(N2754, LEN(N2754) - SEARCH("/", N2754))</f>
        <v>children's books</v>
      </c>
      <c r="S2754" s="10">
        <f t="shared" si="256"/>
        <v>40855.473425925928</v>
      </c>
      <c r="T2754" s="11">
        <f t="shared" si="257"/>
        <v>40895.473425925928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si="258"/>
        <v>19</v>
      </c>
      <c r="P2755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0">
        <f t="shared" ref="S2755:S2818" si="262">(((J2755/60)/60)/24)+DATE(1970,1,1)+(-7/24)</f>
        <v>41117.6090625</v>
      </c>
      <c r="T2755" s="11">
        <f t="shared" ref="T2755:T2818" si="263">(((I2755/60)/60)/24)+DATE(1970,1,1)+(-7/24)</f>
        <v>41147.6090625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41863.344340277785</v>
      </c>
      <c r="T2756" s="11">
        <f t="shared" si="263"/>
        <v>41893.344340277785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42072.499155092599</v>
      </c>
      <c r="T2757" s="11">
        <f t="shared" si="263"/>
        <v>42102.499155092599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41620.608807870376</v>
      </c>
      <c r="T2758" s="11">
        <f t="shared" si="263"/>
        <v>41650.608807870376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42573.364953703705</v>
      </c>
      <c r="T2759" s="11">
        <f t="shared" si="263"/>
        <v>42588.364953703705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42639.150266203702</v>
      </c>
      <c r="T2760" s="11">
        <f t="shared" si="263"/>
        <v>42653.150266203702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42524.074837962966</v>
      </c>
      <c r="T2761" s="11">
        <f t="shared" si="263"/>
        <v>42567.074837962966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41415.169652777782</v>
      </c>
      <c r="T2762" s="11">
        <f t="shared" si="263"/>
        <v>41445.169652777782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41246.771909722222</v>
      </c>
      <c r="T2763" s="11">
        <f t="shared" si="263"/>
        <v>41276.771909722222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40926.745312500003</v>
      </c>
      <c r="T2764" s="11">
        <f t="shared" si="263"/>
        <v>40986.703645833339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41373.28800925926</v>
      </c>
      <c r="T2765" s="11">
        <f t="shared" si="263"/>
        <v>41418.28800925926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41030.0003587963</v>
      </c>
      <c r="T2766" s="11">
        <f t="shared" si="263"/>
        <v>41059.5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41194.287361111114</v>
      </c>
      <c r="T2767" s="11">
        <f t="shared" si="263"/>
        <v>41210.287361111114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40736.37636574074</v>
      </c>
      <c r="T2768" s="11">
        <f t="shared" si="263"/>
        <v>40766.37636574074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42172.667245370372</v>
      </c>
      <c r="T2769" s="11">
        <f t="shared" si="263"/>
        <v>42232.667245370372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40967.323182870372</v>
      </c>
      <c r="T2770" s="11">
        <f t="shared" si="263"/>
        <v>40997.281516203708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41745.53460648148</v>
      </c>
      <c r="T2771" s="11">
        <f t="shared" si="263"/>
        <v>41795.53460648148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41686.413541666669</v>
      </c>
      <c r="T2772" s="11">
        <f t="shared" si="263"/>
        <v>41716.371875000004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41257.240046296298</v>
      </c>
      <c r="T2773" s="11">
        <f t="shared" si="263"/>
        <v>41306.416666666672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41537.577476851853</v>
      </c>
      <c r="T2774" s="11">
        <f t="shared" si="263"/>
        <v>41552.577476851853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42474.573159722226</v>
      </c>
      <c r="T2775" s="11">
        <f t="shared" si="263"/>
        <v>42484.573159722226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41310.834814814814</v>
      </c>
      <c r="T2776" s="11">
        <f t="shared" si="263"/>
        <v>41340.834814814814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40862.721689814818</v>
      </c>
      <c r="T2777" s="11">
        <f t="shared" si="263"/>
        <v>40892.721689814818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42136.005509259259</v>
      </c>
      <c r="T2778" s="11">
        <f t="shared" si="263"/>
        <v>42167.005509259259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42172.377361111117</v>
      </c>
      <c r="T2779" s="11">
        <f t="shared" si="263"/>
        <v>42202.377361111117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41846.686412037037</v>
      </c>
      <c r="T2780" s="11">
        <f t="shared" si="263"/>
        <v>41876.686412037037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42300.294224537043</v>
      </c>
      <c r="T2781" s="11">
        <f t="shared" si="263"/>
        <v>42330.335891203707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42774.156111111115</v>
      </c>
      <c r="T2782" s="11">
        <f t="shared" si="263"/>
        <v>42804.156111111115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42018.649930555555</v>
      </c>
      <c r="T2783" s="11">
        <f t="shared" si="263"/>
        <v>42047.000000000007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42026.633310185185</v>
      </c>
      <c r="T2784" s="11">
        <f t="shared" si="263"/>
        <v>42051.915972222225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42103.24358796297</v>
      </c>
      <c r="T2785" s="11">
        <f t="shared" si="263"/>
        <v>42117.24358796297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41920.495868055557</v>
      </c>
      <c r="T2786" s="11">
        <f t="shared" si="263"/>
        <v>41941.495868055557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42557.897766203707</v>
      </c>
      <c r="T2787" s="11">
        <f t="shared" si="263"/>
        <v>42587.583333333336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41815.277546296296</v>
      </c>
      <c r="T2788" s="11">
        <f t="shared" si="263"/>
        <v>41829.277546296296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41807.906851851854</v>
      </c>
      <c r="T2789" s="11">
        <f t="shared" si="263"/>
        <v>41837.906851851854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42550.410219907404</v>
      </c>
      <c r="T2790" s="11">
        <f t="shared" si="263"/>
        <v>42580.410219907404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42055.721458333333</v>
      </c>
      <c r="T2791" s="11">
        <f t="shared" si="263"/>
        <v>42074.875000000007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42016.64702546296</v>
      </c>
      <c r="T2792" s="11">
        <f t="shared" si="263"/>
        <v>42046.64702546296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42591.60832175926</v>
      </c>
      <c r="T2793" s="11">
        <f t="shared" si="263"/>
        <v>42621.875000000007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42182.939340277779</v>
      </c>
      <c r="T2794" s="11">
        <f t="shared" si="263"/>
        <v>42227.939340277779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42176.127372685187</v>
      </c>
      <c r="T2795" s="11">
        <f t="shared" si="263"/>
        <v>42206.127372685187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42416.399988425932</v>
      </c>
      <c r="T2796" s="11">
        <f t="shared" si="263"/>
        <v>42432.500000000007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41780.234270833338</v>
      </c>
      <c r="T2797" s="11">
        <f t="shared" si="263"/>
        <v>41796.666666666672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41795.236435185187</v>
      </c>
      <c r="T2798" s="11">
        <f t="shared" si="263"/>
        <v>41825.236435185187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41798.648611111115</v>
      </c>
      <c r="T2799" s="11">
        <f t="shared" si="263"/>
        <v>41828.648611111115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42201.383344907408</v>
      </c>
      <c r="T2800" s="11">
        <f t="shared" si="263"/>
        <v>42216.375000000007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42506.973032407412</v>
      </c>
      <c r="T2801" s="11">
        <f t="shared" si="263"/>
        <v>42538.375000000007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41948.261180555557</v>
      </c>
      <c r="T2802" s="11">
        <f t="shared" si="263"/>
        <v>42008.261180555557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41899.95149305556</v>
      </c>
      <c r="T2803" s="11">
        <f t="shared" si="263"/>
        <v>41922.166666666672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42192.355405092596</v>
      </c>
      <c r="T2804" s="11">
        <f t="shared" si="263"/>
        <v>42222.355405092596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42157.774027777785</v>
      </c>
      <c r="T2805" s="11">
        <f t="shared" si="263"/>
        <v>42200.708333333336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41881.161921296298</v>
      </c>
      <c r="T2806" s="11">
        <f t="shared" si="263"/>
        <v>41911.161921296298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42213.213807870372</v>
      </c>
      <c r="T2807" s="11">
        <f t="shared" si="263"/>
        <v>42238.213807870372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42184.975578703707</v>
      </c>
      <c r="T2808" s="11">
        <f t="shared" si="263"/>
        <v>42221.166666666664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42154.581458333334</v>
      </c>
      <c r="T2809" s="11">
        <f t="shared" si="263"/>
        <v>42184.581458333334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42208.554803240746</v>
      </c>
      <c r="T2810" s="11">
        <f t="shared" si="263"/>
        <v>42238.554803240746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42451.205150462971</v>
      </c>
      <c r="T2811" s="11">
        <f t="shared" si="263"/>
        <v>42459.318749999999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41758.847962962966</v>
      </c>
      <c r="T2812" s="11">
        <f t="shared" si="263"/>
        <v>41790.874305555561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42028.20489583334</v>
      </c>
      <c r="T2813" s="11">
        <f t="shared" si="263"/>
        <v>42058.20489583334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42054.452523148146</v>
      </c>
      <c r="T2814" s="11">
        <f t="shared" si="263"/>
        <v>42099.875000000007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42693.450937499998</v>
      </c>
      <c r="T2815" s="11">
        <f t="shared" si="263"/>
        <v>42718.450937499998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42103.107812499999</v>
      </c>
      <c r="T2816" s="11">
        <f t="shared" si="263"/>
        <v>42133.107812499999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42559.48505787037</v>
      </c>
      <c r="T2817" s="11">
        <f t="shared" si="263"/>
        <v>42589.48505787037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ref="O2818:O2881" si="264">(E2818/D2818)*100</f>
        <v>141.56666666666666</v>
      </c>
      <c r="P2818">
        <f t="shared" ref="P2818:P2881" si="265">E2818/L2818</f>
        <v>25.130177514792898</v>
      </c>
      <c r="Q2818" t="str">
        <f t="shared" ref="Q2818:Q2881" si="266">LEFT(N2818, SEARCH("/",N2818,1)-1)</f>
        <v>theater</v>
      </c>
      <c r="R2818" t="str">
        <f t="shared" ref="R2818:R2881" si="267">RIGHT(N2818, LEN(N2818) - SEARCH("/", N2818))</f>
        <v>plays</v>
      </c>
      <c r="S2818" s="10">
        <f t="shared" si="262"/>
        <v>42188.175833333335</v>
      </c>
      <c r="T2818" s="11">
        <f t="shared" si="263"/>
        <v>42218.375000000007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si="264"/>
        <v>130</v>
      </c>
      <c r="P2819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0">
        <f t="shared" ref="S2819:S2882" si="268">(((J2819/60)/60)/24)+DATE(1970,1,1)+(-7/24)</f>
        <v>42023.343310185192</v>
      </c>
      <c r="T2819" s="11">
        <f t="shared" ref="T2819:T2882" si="269">(((I2819/60)/60)/24)+DATE(1970,1,1)+(-7/24)</f>
        <v>42063.343310185192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42250.306550925925</v>
      </c>
      <c r="T2820" s="11">
        <f t="shared" si="269"/>
        <v>42270.306550925925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42139.233900462968</v>
      </c>
      <c r="T2821" s="11">
        <f t="shared" si="269"/>
        <v>42169.233900462968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42401.319317129637</v>
      </c>
      <c r="T2822" s="11">
        <f t="shared" si="269"/>
        <v>42425.708333333336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41875.631192129636</v>
      </c>
      <c r="T2823" s="11">
        <f t="shared" si="269"/>
        <v>41905.631192129636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42060.392268518517</v>
      </c>
      <c r="T2824" s="11">
        <f t="shared" si="269"/>
        <v>42090.35060185186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42066.719976851855</v>
      </c>
      <c r="T2825" s="11">
        <f t="shared" si="269"/>
        <v>42094.665972222225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42135.979120370372</v>
      </c>
      <c r="T2826" s="11">
        <f t="shared" si="269"/>
        <v>42167.779861111114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42312.500995370377</v>
      </c>
      <c r="T2827" s="11">
        <f t="shared" si="269"/>
        <v>42342.500995370377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42170.743194444447</v>
      </c>
      <c r="T2828" s="11">
        <f t="shared" si="269"/>
        <v>42195.000000000007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42494.391967592594</v>
      </c>
      <c r="T2829" s="11">
        <f t="shared" si="269"/>
        <v>42524.395833333336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42253.973020833335</v>
      </c>
      <c r="T2830" s="11">
        <f t="shared" si="269"/>
        <v>42279.666666666664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42495.142569444448</v>
      </c>
      <c r="T2831" s="11">
        <f t="shared" si="269"/>
        <v>42523.142569444448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41758.548009259262</v>
      </c>
      <c r="T2832" s="11">
        <f t="shared" si="269"/>
        <v>41770.874305555561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42171.533217592594</v>
      </c>
      <c r="T2833" s="11">
        <f t="shared" si="269"/>
        <v>42201.533217592594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41938.417754629634</v>
      </c>
      <c r="T2834" s="11">
        <f t="shared" si="269"/>
        <v>41966.625000000007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42267.836030092592</v>
      </c>
      <c r="T2835" s="11">
        <f t="shared" si="269"/>
        <v>42287.791666666664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42019.668171296296</v>
      </c>
      <c r="T2836" s="11">
        <f t="shared" si="269"/>
        <v>42034.668171296296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42313.412233796298</v>
      </c>
      <c r="T2837" s="11">
        <f t="shared" si="269"/>
        <v>42342.708333333336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42745.970115740747</v>
      </c>
      <c r="T2838" s="11">
        <f t="shared" si="269"/>
        <v>42783.915972222225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42307.616712962968</v>
      </c>
      <c r="T2839" s="11">
        <f t="shared" si="269"/>
        <v>42347.658379629633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41842.315925925926</v>
      </c>
      <c r="T2840" s="11">
        <f t="shared" si="269"/>
        <v>41864.625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41852.948541666665</v>
      </c>
      <c r="T2841" s="11">
        <f t="shared" si="269"/>
        <v>41875.915972222225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42059.743969907409</v>
      </c>
      <c r="T2842" s="11">
        <f t="shared" si="269"/>
        <v>42081.416666666664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42291.447881944441</v>
      </c>
      <c r="T2843" s="11">
        <f t="shared" si="269"/>
        <v>42351.489548611113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41784.660821759258</v>
      </c>
      <c r="T2844" s="11">
        <f t="shared" si="269"/>
        <v>41811.166666666672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42492.446180555555</v>
      </c>
      <c r="T2845" s="11">
        <f t="shared" si="269"/>
        <v>42533.875000000007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42709.25439814815</v>
      </c>
      <c r="T2846" s="11">
        <f t="shared" si="269"/>
        <v>42739.25439814815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42102.724918981483</v>
      </c>
      <c r="T2847" s="11">
        <f t="shared" si="269"/>
        <v>42162.724918981483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42108.400393518525</v>
      </c>
      <c r="T2848" s="11">
        <f t="shared" si="269"/>
        <v>42153.400393518525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42453.514641203707</v>
      </c>
      <c r="T2849" s="11">
        <f t="shared" si="269"/>
        <v>42513.514641203707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42123.357164351859</v>
      </c>
      <c r="T2850" s="11">
        <f t="shared" si="269"/>
        <v>42153.357164351859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42453.13657407408</v>
      </c>
      <c r="T2851" s="11">
        <f t="shared" si="269"/>
        <v>42483.13657407408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41857.715405092596</v>
      </c>
      <c r="T2852" s="11">
        <f t="shared" si="269"/>
        <v>41887.715405092596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42389.7109837963</v>
      </c>
      <c r="T2853" s="11">
        <f t="shared" si="269"/>
        <v>42398.678472222229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41780.753506944449</v>
      </c>
      <c r="T2854" s="11">
        <f t="shared" si="269"/>
        <v>41810.753506944449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41835.899270833332</v>
      </c>
      <c r="T2855" s="11">
        <f t="shared" si="269"/>
        <v>41895.899270833332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42111.424988425926</v>
      </c>
      <c r="T2856" s="11">
        <f t="shared" si="269"/>
        <v>42131.424988425926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42369.716099537043</v>
      </c>
      <c r="T2857" s="11">
        <f t="shared" si="269"/>
        <v>42398.69027777778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42164.745914351857</v>
      </c>
      <c r="T2858" s="11">
        <f t="shared" si="269"/>
        <v>42224.606944444451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42726.62841435185</v>
      </c>
      <c r="T2859" s="11">
        <f t="shared" si="269"/>
        <v>42786.458333333336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41954.25341435185</v>
      </c>
      <c r="T2860" s="11">
        <f t="shared" si="269"/>
        <v>41978.186111111114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42233.070648148154</v>
      </c>
      <c r="T2861" s="11">
        <f t="shared" si="269"/>
        <v>42293.070648148154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42480.508981481478</v>
      </c>
      <c r="T2862" s="11">
        <f t="shared" si="269"/>
        <v>42540.508981481478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42257.299166666671</v>
      </c>
      <c r="T2863" s="11">
        <f t="shared" si="269"/>
        <v>42271.299166666671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41784.498020833336</v>
      </c>
      <c r="T2864" s="11">
        <f t="shared" si="269"/>
        <v>41814.498020833336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41831.383368055562</v>
      </c>
      <c r="T2865" s="11">
        <f t="shared" si="269"/>
        <v>41891.383368055562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42172.321840277778</v>
      </c>
      <c r="T2866" s="11">
        <f t="shared" si="269"/>
        <v>42202.262500000004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41949.822442129633</v>
      </c>
      <c r="T2867" s="11">
        <f t="shared" si="269"/>
        <v>42009.822442129633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42627.663437500007</v>
      </c>
      <c r="T2868" s="11">
        <f t="shared" si="269"/>
        <v>42657.625000000007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42530.903611111113</v>
      </c>
      <c r="T2869" s="11">
        <f t="shared" si="269"/>
        <v>42554.875000000007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42618.535347222227</v>
      </c>
      <c r="T2870" s="11">
        <f t="shared" si="269"/>
        <v>42648.535347222227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42540.301863425928</v>
      </c>
      <c r="T2871" s="11">
        <f t="shared" si="269"/>
        <v>42570.301863425928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41745.897743055561</v>
      </c>
      <c r="T2872" s="11">
        <f t="shared" si="269"/>
        <v>41775.897743055561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41974.446909722225</v>
      </c>
      <c r="T2873" s="11">
        <f t="shared" si="269"/>
        <v>41994.446909722225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42114.824513888896</v>
      </c>
      <c r="T2874" s="11">
        <f t="shared" si="269"/>
        <v>42174.824513888896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42002.525821759256</v>
      </c>
      <c r="T2875" s="11">
        <f t="shared" si="269"/>
        <v>42032.525821759256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42722.553078703706</v>
      </c>
      <c r="T2876" s="11">
        <f t="shared" si="269"/>
        <v>42752.553078703706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42464.836724537039</v>
      </c>
      <c r="T2877" s="11">
        <f t="shared" si="269"/>
        <v>42494.836724537039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42171.452303240738</v>
      </c>
      <c r="T2878" s="11">
        <f t="shared" si="269"/>
        <v>42201.452303240738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42672.663472222222</v>
      </c>
      <c r="T2879" s="11">
        <f t="shared" si="269"/>
        <v>42704.416666666664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42128.324016203704</v>
      </c>
      <c r="T2880" s="11">
        <f t="shared" si="269"/>
        <v>42188.324016203704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42359.433576388888</v>
      </c>
      <c r="T2881" s="11">
        <f t="shared" si="269"/>
        <v>42389.433576388888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ref="O2882:O2945" si="270">(E2882/D2882)*100</f>
        <v>23.333333333333332</v>
      </c>
      <c r="P2882">
        <f t="shared" ref="P2882:P2945" si="271">E2882/L2882</f>
        <v>96.551724137931032</v>
      </c>
      <c r="Q2882" t="str">
        <f t="shared" ref="Q2882:Q2945" si="272">LEFT(N2882, SEARCH("/",N2882,1)-1)</f>
        <v>theater</v>
      </c>
      <c r="R2882" t="str">
        <f t="shared" ref="R2882:R2945" si="273">RIGHT(N2882, LEN(N2882) - SEARCH("/", N2882))</f>
        <v>plays</v>
      </c>
      <c r="S2882" s="10">
        <f t="shared" si="268"/>
        <v>42192.614027777781</v>
      </c>
      <c r="T2882" s="11">
        <f t="shared" si="269"/>
        <v>42236.420138888891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si="270"/>
        <v>0</v>
      </c>
      <c r="P2883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0">
        <f t="shared" ref="S2883:S2946" si="274">(((J2883/60)/60)/24)+DATE(1970,1,1)+(-7/24)</f>
        <v>41916.305972222224</v>
      </c>
      <c r="T2883" s="11">
        <f t="shared" ref="T2883:T2946" si="275">(((I2883/60)/60)/24)+DATE(1970,1,1)+(-7/24)</f>
        <v>41976.347638888888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42461.304606481484</v>
      </c>
      <c r="T2884" s="11">
        <f t="shared" si="275"/>
        <v>42491.304606481484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42370.611539351856</v>
      </c>
      <c r="T2885" s="11">
        <f t="shared" si="275"/>
        <v>42405.915972222225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41948.435590277782</v>
      </c>
      <c r="T2886" s="11">
        <f t="shared" si="275"/>
        <v>41978.435590277782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42046.784733796296</v>
      </c>
      <c r="T2887" s="11">
        <f t="shared" si="275"/>
        <v>42076.743067129632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42261.341250000005</v>
      </c>
      <c r="T2888" s="11">
        <f t="shared" si="275"/>
        <v>42265.874305555561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41985.135694444449</v>
      </c>
      <c r="T2889" s="11">
        <f t="shared" si="275"/>
        <v>42015.135694444449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41922.243518518524</v>
      </c>
      <c r="T2890" s="11">
        <f t="shared" si="275"/>
        <v>41929.915972222225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41850.571585648147</v>
      </c>
      <c r="T2891" s="11">
        <f t="shared" si="275"/>
        <v>41880.571585648147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41831.451296296298</v>
      </c>
      <c r="T2892" s="11">
        <f t="shared" si="275"/>
        <v>41859.833333333336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42415.591759259267</v>
      </c>
      <c r="T2893" s="11">
        <f t="shared" si="275"/>
        <v>42475.550092592595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41869.422500000001</v>
      </c>
      <c r="T2894" s="11">
        <f t="shared" si="275"/>
        <v>41876.583333333336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41953.481423611112</v>
      </c>
      <c r="T2895" s="11">
        <f t="shared" si="275"/>
        <v>42012.791666666664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42037.694618055561</v>
      </c>
      <c r="T2896" s="11">
        <f t="shared" si="275"/>
        <v>42097.652951388889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41811.263796296298</v>
      </c>
      <c r="T2897" s="11">
        <f t="shared" si="275"/>
        <v>41812.583333333336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42701.617141203707</v>
      </c>
      <c r="T2898" s="11">
        <f t="shared" si="275"/>
        <v>42715.958333333336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42258.354837962965</v>
      </c>
      <c r="T2899" s="11">
        <f t="shared" si="275"/>
        <v>42288.353530092594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42278.373298611114</v>
      </c>
      <c r="T2900" s="11">
        <f t="shared" si="275"/>
        <v>42308.373298611114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42514.786550925928</v>
      </c>
      <c r="T2901" s="11">
        <f t="shared" si="275"/>
        <v>42574.786550925928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41829.942500000005</v>
      </c>
      <c r="T2902" s="11">
        <f t="shared" si="275"/>
        <v>41859.942500000005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41982.612719907411</v>
      </c>
      <c r="T2903" s="11">
        <f t="shared" si="275"/>
        <v>42042.612719907411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42210.148101851853</v>
      </c>
      <c r="T2904" s="11">
        <f t="shared" si="275"/>
        <v>42240.148101851853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42195.875208333331</v>
      </c>
      <c r="T2905" s="11">
        <f t="shared" si="275"/>
        <v>42255.875208333331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41940.676284722227</v>
      </c>
      <c r="T2906" s="11">
        <f t="shared" si="275"/>
        <v>41952.208333333336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42605.765196759261</v>
      </c>
      <c r="T2907" s="11">
        <f t="shared" si="275"/>
        <v>42619.765196759261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42199.357245370375</v>
      </c>
      <c r="T2908" s="11">
        <f t="shared" si="275"/>
        <v>42216.750000000007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42444.586076388885</v>
      </c>
      <c r="T2909" s="11">
        <f t="shared" si="275"/>
        <v>42504.586076388885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42499.440034722218</v>
      </c>
      <c r="T2910" s="11">
        <f t="shared" si="275"/>
        <v>42529.440034722218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41928.974548611113</v>
      </c>
      <c r="T2911" s="11">
        <f t="shared" si="275"/>
        <v>41968.531944444447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42107.549618055556</v>
      </c>
      <c r="T2912" s="11">
        <f t="shared" si="275"/>
        <v>42167.549618055556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42142.477152777785</v>
      </c>
      <c r="T2913" s="11">
        <f t="shared" si="275"/>
        <v>42182.477152777785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42353.83997685185</v>
      </c>
      <c r="T2914" s="11">
        <f t="shared" si="275"/>
        <v>42383.83997685185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41828.631238425929</v>
      </c>
      <c r="T2915" s="11">
        <f t="shared" si="275"/>
        <v>41888.631238425929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42017.615671296298</v>
      </c>
      <c r="T2916" s="11">
        <f t="shared" si="275"/>
        <v>42077.574004629634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42415.106365740743</v>
      </c>
      <c r="T2917" s="11">
        <f t="shared" si="275"/>
        <v>42445.064699074072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41755.185057870374</v>
      </c>
      <c r="T2918" s="11">
        <f t="shared" si="275"/>
        <v>41778.185057870374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42244.942673611113</v>
      </c>
      <c r="T2919" s="11">
        <f t="shared" si="275"/>
        <v>42262.942673611113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42278.338043981486</v>
      </c>
      <c r="T2920" s="11">
        <f t="shared" si="275"/>
        <v>42306.338043981486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41826.327881944446</v>
      </c>
      <c r="T2921" s="11">
        <f t="shared" si="275"/>
        <v>41856.327881944446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42058.500810185193</v>
      </c>
      <c r="T2922" s="11">
        <f t="shared" si="275"/>
        <v>42088.459143518521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41877.594953703709</v>
      </c>
      <c r="T2923" s="11">
        <f t="shared" si="275"/>
        <v>41907.594953703709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42097.582488425927</v>
      </c>
      <c r="T2924" s="11">
        <f t="shared" si="275"/>
        <v>42142.582488425927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42012.860868055555</v>
      </c>
      <c r="T2925" s="11">
        <f t="shared" si="275"/>
        <v>42027.833333333336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42103.265162037038</v>
      </c>
      <c r="T2926" s="11">
        <f t="shared" si="275"/>
        <v>42132.874305555561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41863.292453703703</v>
      </c>
      <c r="T2927" s="11">
        <f t="shared" si="275"/>
        <v>41893.292453703703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42044.474293981482</v>
      </c>
      <c r="T2928" s="11">
        <f t="shared" si="275"/>
        <v>42058.474293981482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41806.377650462964</v>
      </c>
      <c r="T2929" s="11">
        <f t="shared" si="275"/>
        <v>41834.916666666672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42403.706550925934</v>
      </c>
      <c r="T2930" s="11">
        <f t="shared" si="275"/>
        <v>42433.706550925934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41754.272662037038</v>
      </c>
      <c r="T2931" s="11">
        <f t="shared" si="275"/>
        <v>41784.272662037038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42101.292407407411</v>
      </c>
      <c r="T2932" s="11">
        <f t="shared" si="275"/>
        <v>42131.292407407411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41871.999571759261</v>
      </c>
      <c r="T2933" s="11">
        <f t="shared" si="275"/>
        <v>41896.963888888895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42024.873113425929</v>
      </c>
      <c r="T2934" s="11">
        <f t="shared" si="275"/>
        <v>42056.166666666664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42495.664965277778</v>
      </c>
      <c r="T2935" s="11">
        <f t="shared" si="275"/>
        <v>42525.664965277778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41775.344490740747</v>
      </c>
      <c r="T2936" s="11">
        <f t="shared" si="275"/>
        <v>41805.344490740747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42553.291759259264</v>
      </c>
      <c r="T2937" s="11">
        <f t="shared" si="275"/>
        <v>42611.416666666664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41912.3590625</v>
      </c>
      <c r="T2938" s="11">
        <f t="shared" si="275"/>
        <v>41924.915972222225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41803.165659722225</v>
      </c>
      <c r="T2939" s="11">
        <f t="shared" si="275"/>
        <v>41833.165659722225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42004.412199074075</v>
      </c>
      <c r="T2940" s="11">
        <f t="shared" si="275"/>
        <v>42034.412199074075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41845.517500000002</v>
      </c>
      <c r="T2941" s="11">
        <f t="shared" si="275"/>
        <v>41878.75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41982.48168981482</v>
      </c>
      <c r="T2942" s="11">
        <f t="shared" si="275"/>
        <v>42022.48168981482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42034.66846064815</v>
      </c>
      <c r="T2943" s="11">
        <f t="shared" si="275"/>
        <v>42064.66846064815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42334.512256944443</v>
      </c>
      <c r="T2944" s="11">
        <f t="shared" si="275"/>
        <v>42354.554166666669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42076.837731481479</v>
      </c>
      <c r="T2945" s="11">
        <f t="shared" si="275"/>
        <v>42106.837731481479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ref="O2946:O3009" si="276">(E2946/D2946)*100</f>
        <v>1</v>
      </c>
      <c r="P2946">
        <f t="shared" ref="P2946:P3009" si="277">E2946/L2946</f>
        <v>100</v>
      </c>
      <c r="Q2946" t="str">
        <f t="shared" ref="Q2946:Q3009" si="278">LEFT(N2946, SEARCH("/",N2946,1)-1)</f>
        <v>theater</v>
      </c>
      <c r="R2946" t="str">
        <f t="shared" ref="R2946:R3009" si="279">RIGHT(N2946, LEN(N2946) - SEARCH("/", N2946))</f>
        <v>spaces</v>
      </c>
      <c r="S2946" s="10">
        <f t="shared" si="274"/>
        <v>42132.622662037036</v>
      </c>
      <c r="T2946" s="11">
        <f t="shared" si="275"/>
        <v>42162.622662037036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si="276"/>
        <v>0</v>
      </c>
      <c r="P2947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0">
        <f t="shared" ref="S2947:S3010" si="280">(((J2947/60)/60)/24)+DATE(1970,1,1)+(-7/24)</f>
        <v>42117.847916666673</v>
      </c>
      <c r="T2947" s="11">
        <f t="shared" ref="T2947:T3010" si="281">(((I2947/60)/60)/24)+DATE(1970,1,1)+(-7/24)</f>
        <v>42147.847916666673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42567.239490740743</v>
      </c>
      <c r="T2948" s="11">
        <f t="shared" si="281"/>
        <v>42597.239490740743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42649.270451388897</v>
      </c>
      <c r="T2949" s="11">
        <f t="shared" si="281"/>
        <v>42698.424305555563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42097.357557870368</v>
      </c>
      <c r="T2950" s="11">
        <f t="shared" si="281"/>
        <v>42157.357557870368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42297.531446759262</v>
      </c>
      <c r="T2951" s="11">
        <f t="shared" si="281"/>
        <v>42327.573113425933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42362.073518518526</v>
      </c>
      <c r="T2952" s="11">
        <f t="shared" si="281"/>
        <v>42392.073518518526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41872.511261574073</v>
      </c>
      <c r="T2953" s="11">
        <f t="shared" si="281"/>
        <v>41917.511261574073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42628.398599537039</v>
      </c>
      <c r="T2954" s="11">
        <f t="shared" si="281"/>
        <v>42659.875000000007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42255.500243055554</v>
      </c>
      <c r="T2955" s="11">
        <f t="shared" si="281"/>
        <v>42285.500243055554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42790.291701388887</v>
      </c>
      <c r="T2956" s="11">
        <f t="shared" si="281"/>
        <v>42810.25003472223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42141.449641203704</v>
      </c>
      <c r="T2957" s="11">
        <f t="shared" si="281"/>
        <v>42171.449641203704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42464.667245370372</v>
      </c>
      <c r="T2958" s="11">
        <f t="shared" si="281"/>
        <v>42494.667245370372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42030.719583333332</v>
      </c>
      <c r="T2959" s="11">
        <f t="shared" si="281"/>
        <v>42090.677916666667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42438.48746527778</v>
      </c>
      <c r="T2960" s="11">
        <f t="shared" si="281"/>
        <v>42498.445798611116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42497.716724537044</v>
      </c>
      <c r="T2961" s="11">
        <f t="shared" si="281"/>
        <v>42527.716724537044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41863.465543981481</v>
      </c>
      <c r="T2962" s="11">
        <f t="shared" si="281"/>
        <v>41893.465543981481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42060.92082175926</v>
      </c>
      <c r="T2963" s="11">
        <f t="shared" si="281"/>
        <v>42088.875000000007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42035.952615740745</v>
      </c>
      <c r="T2964" s="11">
        <f t="shared" si="281"/>
        <v>42063.999305555561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42157.178518518522</v>
      </c>
      <c r="T2965" s="11">
        <f t="shared" si="281"/>
        <v>42187.178518518522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41827.618275462963</v>
      </c>
      <c r="T2966" s="11">
        <f t="shared" si="281"/>
        <v>41857.605555555558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42162.437881944446</v>
      </c>
      <c r="T2967" s="11">
        <f t="shared" si="281"/>
        <v>42192.437881944446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42233.446898148155</v>
      </c>
      <c r="T2968" s="11">
        <f t="shared" si="281"/>
        <v>42263.446898148155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42041.906157407408</v>
      </c>
      <c r="T2969" s="11">
        <f t="shared" si="281"/>
        <v>42071.864490740743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42585.232175925928</v>
      </c>
      <c r="T2970" s="11">
        <f t="shared" si="281"/>
        <v>42598.874305555561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42097.494826388887</v>
      </c>
      <c r="T2971" s="11">
        <f t="shared" si="281"/>
        <v>42127.660416666673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41808.377905092595</v>
      </c>
      <c r="T2972" s="11">
        <f t="shared" si="281"/>
        <v>41838.377905092595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41852.366643518522</v>
      </c>
      <c r="T2973" s="11">
        <f t="shared" si="281"/>
        <v>41882.366643518522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42693.818518518521</v>
      </c>
      <c r="T2974" s="11">
        <f t="shared" si="281"/>
        <v>42708.750000000007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42341.526712962965</v>
      </c>
      <c r="T2975" s="11">
        <f t="shared" si="281"/>
        <v>42369.875000000007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41879.76934027778</v>
      </c>
      <c r="T2976" s="11">
        <f t="shared" si="281"/>
        <v>41907.774305555555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41941.392199074078</v>
      </c>
      <c r="T2977" s="11">
        <f t="shared" si="281"/>
        <v>41969.833333333336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42425.439004629632</v>
      </c>
      <c r="T2978" s="11">
        <f t="shared" si="281"/>
        <v>42442.208333333336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42026.589513888895</v>
      </c>
      <c r="T2979" s="11">
        <f t="shared" si="281"/>
        <v>42085.801388888889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41922.348923611113</v>
      </c>
      <c r="T2980" s="11">
        <f t="shared" si="281"/>
        <v>41931.957638888889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41993.532673611109</v>
      </c>
      <c r="T2981" s="11">
        <f t="shared" si="281"/>
        <v>42009.958333333336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42219.624189814822</v>
      </c>
      <c r="T2982" s="11">
        <f t="shared" si="281"/>
        <v>42239.791666666664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42225.268009259256</v>
      </c>
      <c r="T2983" s="11">
        <f t="shared" si="281"/>
        <v>42270.268009259256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42381.395173611112</v>
      </c>
      <c r="T2984" s="11">
        <f t="shared" si="281"/>
        <v>42411.395173611112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41894.34069444445</v>
      </c>
      <c r="T2985" s="11">
        <f t="shared" si="281"/>
        <v>41954.382361111115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42575.98704861111</v>
      </c>
      <c r="T2986" s="11">
        <f t="shared" si="281"/>
        <v>42605.98704861111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42654.682037037033</v>
      </c>
      <c r="T2987" s="11">
        <f t="shared" si="281"/>
        <v>42673.875000000007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42431.208402777782</v>
      </c>
      <c r="T2988" s="11">
        <f t="shared" si="281"/>
        <v>42491.16673611111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42627.015636574077</v>
      </c>
      <c r="T2989" s="11">
        <f t="shared" si="281"/>
        <v>42655.708333333336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42511.070381944453</v>
      </c>
      <c r="T2990" s="11">
        <f t="shared" si="281"/>
        <v>42541.070381944453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42336.728726851856</v>
      </c>
      <c r="T2991" s="11">
        <f t="shared" si="281"/>
        <v>42358.915972222225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42341.282638888886</v>
      </c>
      <c r="T2992" s="11">
        <f t="shared" si="281"/>
        <v>42376.282638888886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42740.545486111114</v>
      </c>
      <c r="T2993" s="11">
        <f t="shared" si="281"/>
        <v>42762.545486111114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42622.475810185184</v>
      </c>
      <c r="T2994" s="11">
        <f t="shared" si="281"/>
        <v>42652.475810185184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42390.547071759262</v>
      </c>
      <c r="T2995" s="11">
        <f t="shared" si="281"/>
        <v>42420.547071759262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41885.18717592593</v>
      </c>
      <c r="T2996" s="11">
        <f t="shared" si="281"/>
        <v>41915.18717592593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42724.373506944445</v>
      </c>
      <c r="T2997" s="11">
        <f t="shared" si="281"/>
        <v>42754.373506944445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42090.620833333342</v>
      </c>
      <c r="T2998" s="11">
        <f t="shared" si="281"/>
        <v>42150.620833333342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42775.442048611112</v>
      </c>
      <c r="T2999" s="11">
        <f t="shared" si="281"/>
        <v>42792.915972222225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41777.901956018519</v>
      </c>
      <c r="T3000" s="11">
        <f t="shared" si="281"/>
        <v>41805.892361111117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42780.448611111111</v>
      </c>
      <c r="T3001" s="11">
        <f t="shared" si="281"/>
        <v>42794.791666666664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42752.535532407412</v>
      </c>
      <c r="T3002" s="11">
        <f t="shared" si="281"/>
        <v>42766.458333333336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42534.60395833334</v>
      </c>
      <c r="T3003" s="11">
        <f t="shared" si="281"/>
        <v>42564.60395833334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41239.544583333336</v>
      </c>
      <c r="T3004" s="11">
        <f t="shared" si="281"/>
        <v>41269.544583333336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42398.557592592595</v>
      </c>
      <c r="T3005" s="11">
        <f t="shared" si="281"/>
        <v>42429.957638888889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41928.589398148149</v>
      </c>
      <c r="T3006" s="11">
        <f t="shared" si="281"/>
        <v>41958.631064814814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41888.383159722223</v>
      </c>
      <c r="T3007" s="11">
        <f t="shared" si="281"/>
        <v>41918.383159722223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41957.465173611119</v>
      </c>
      <c r="T3008" s="11">
        <f t="shared" si="281"/>
        <v>41987.465173611119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42097.924571759264</v>
      </c>
      <c r="T3009" s="11">
        <f t="shared" si="281"/>
        <v>42118.924571759264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ref="O3010:O3073" si="282">(E3010/D3010)*100</f>
        <v>101.16666666666667</v>
      </c>
      <c r="P3010">
        <f t="shared" ref="P3010:P3073" si="283">E3010/L3010</f>
        <v>116.73076923076923</v>
      </c>
      <c r="Q3010" t="str">
        <f t="shared" ref="Q3010:Q3073" si="284">LEFT(N3010, SEARCH("/",N3010,1)-1)</f>
        <v>theater</v>
      </c>
      <c r="R3010" t="str">
        <f t="shared" ref="R3010:R3073" si="285">RIGHT(N3010, LEN(N3010) - SEARCH("/", N3010))</f>
        <v>spaces</v>
      </c>
      <c r="S3010" s="10">
        <f t="shared" si="280"/>
        <v>42359.920358796298</v>
      </c>
      <c r="T3010" s="11">
        <f t="shared" si="281"/>
        <v>42389.920358796298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si="282"/>
        <v>119.756</v>
      </c>
      <c r="P3011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0">
        <f t="shared" ref="S3011:S3074" si="286">(((J3011/60)/60)/24)+DATE(1970,1,1)+(-7/24)</f>
        <v>41939.278240740743</v>
      </c>
      <c r="T3011" s="11">
        <f t="shared" ref="T3011:T3074" si="287">(((I3011/60)/60)/24)+DATE(1970,1,1)+(-7/24)</f>
        <v>41969.319907407415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41996.540729166671</v>
      </c>
      <c r="T3012" s="11">
        <f t="shared" si="287"/>
        <v>42056.540729166671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42334.177268518521</v>
      </c>
      <c r="T3013" s="11">
        <f t="shared" si="287"/>
        <v>42361.665972222225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42024.411226851858</v>
      </c>
      <c r="T3014" s="11">
        <f t="shared" si="287"/>
        <v>42045.411226851858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42146.544548611113</v>
      </c>
      <c r="T3015" s="11">
        <f t="shared" si="287"/>
        <v>42176.544548611113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41919.83194444445</v>
      </c>
      <c r="T3016" s="11">
        <f t="shared" si="287"/>
        <v>41947.916666666672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41785.435625000006</v>
      </c>
      <c r="T3017" s="11">
        <f t="shared" si="287"/>
        <v>41800.875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41778.256388888891</v>
      </c>
      <c r="T3018" s="11">
        <f t="shared" si="287"/>
        <v>41838.256388888891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41841.558368055557</v>
      </c>
      <c r="T3019" s="11">
        <f t="shared" si="287"/>
        <v>41871.558368055557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42163.006666666675</v>
      </c>
      <c r="T3020" s="11">
        <f t="shared" si="287"/>
        <v>42205.625000000007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41758.541898148149</v>
      </c>
      <c r="T3021" s="11">
        <f t="shared" si="287"/>
        <v>41785.833333333336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42170.554780092592</v>
      </c>
      <c r="T3022" s="11">
        <f t="shared" si="287"/>
        <v>42230.554780092592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42660.327187499999</v>
      </c>
      <c r="T3023" s="11">
        <f t="shared" si="287"/>
        <v>42695.957638888889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42564.662141203706</v>
      </c>
      <c r="T3024" s="11">
        <f t="shared" si="287"/>
        <v>42609.662141203706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42121.384097222232</v>
      </c>
      <c r="T3025" s="11">
        <f t="shared" si="287"/>
        <v>42166.384097222232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41158.702256944445</v>
      </c>
      <c r="T3026" s="11">
        <f t="shared" si="287"/>
        <v>41188.702256944445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41761.21774305556</v>
      </c>
      <c r="T3027" s="11">
        <f t="shared" si="287"/>
        <v>41789.375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42783.167731481481</v>
      </c>
      <c r="T3028" s="11">
        <f t="shared" si="287"/>
        <v>42797.167731481481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42053.412627314821</v>
      </c>
      <c r="T3029" s="11">
        <f t="shared" si="287"/>
        <v>42083.37096064815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42566.97251157408</v>
      </c>
      <c r="T3030" s="11">
        <f t="shared" si="287"/>
        <v>42596.97251157408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41932.417210648149</v>
      </c>
      <c r="T3031" s="11">
        <f t="shared" si="287"/>
        <v>41960.899305555555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42233.455682870372</v>
      </c>
      <c r="T3032" s="11">
        <f t="shared" si="287"/>
        <v>42263.455682870372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42597.590821759259</v>
      </c>
      <c r="T3033" s="11">
        <f t="shared" si="287"/>
        <v>42657.590821759259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42227.752997685187</v>
      </c>
      <c r="T3034" s="11">
        <f t="shared" si="287"/>
        <v>42257.752997685187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42569.818576388891</v>
      </c>
      <c r="T3035" s="11">
        <f t="shared" si="287"/>
        <v>42599.818576388891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42644.243692129632</v>
      </c>
      <c r="T3036" s="11">
        <f t="shared" si="287"/>
        <v>42674.874305555561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41368.268622685187</v>
      </c>
      <c r="T3037" s="11">
        <f t="shared" si="287"/>
        <v>41398.268622685187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41466.493564814817</v>
      </c>
      <c r="T3038" s="11">
        <f t="shared" si="287"/>
        <v>41502.207638888889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40378.601539351854</v>
      </c>
      <c r="T3039" s="11">
        <f t="shared" si="287"/>
        <v>40452.915972222225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42372.96061342593</v>
      </c>
      <c r="T3040" s="11">
        <f t="shared" si="287"/>
        <v>42432.96061342593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41610.502754629633</v>
      </c>
      <c r="T3041" s="11">
        <f t="shared" si="287"/>
        <v>41637.040972222225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42177.500243055554</v>
      </c>
      <c r="T3042" s="11">
        <f t="shared" si="287"/>
        <v>42181.666666666664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42359.576944444452</v>
      </c>
      <c r="T3043" s="11">
        <f t="shared" si="287"/>
        <v>42389.576944444452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42253.396377314821</v>
      </c>
      <c r="T3044" s="11">
        <f t="shared" si="287"/>
        <v>42283.396377314821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42082.778923611113</v>
      </c>
      <c r="T3045" s="11">
        <f t="shared" si="287"/>
        <v>42109.826388888891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42387.435162037036</v>
      </c>
      <c r="T3046" s="11">
        <f t="shared" si="287"/>
        <v>42402.435162037036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41842.864062500004</v>
      </c>
      <c r="T3047" s="11">
        <f t="shared" si="287"/>
        <v>41872.864062500004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41862.511412037042</v>
      </c>
      <c r="T3048" s="11">
        <f t="shared" si="287"/>
        <v>41891.911111111112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42443.697384259263</v>
      </c>
      <c r="T3049" s="11">
        <f t="shared" si="287"/>
        <v>42487.261111111111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41975.609513888885</v>
      </c>
      <c r="T3050" s="11">
        <f t="shared" si="287"/>
        <v>42004.598611111112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42138.722858796296</v>
      </c>
      <c r="T3051" s="11">
        <f t="shared" si="287"/>
        <v>42168.722858796296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42464.876851851855</v>
      </c>
      <c r="T3052" s="11">
        <f t="shared" si="287"/>
        <v>42494.876851851855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42744.124363425923</v>
      </c>
      <c r="T3053" s="11">
        <f t="shared" si="287"/>
        <v>42774.124363425923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42122.37840277778</v>
      </c>
      <c r="T3054" s="11">
        <f t="shared" si="287"/>
        <v>42152.374305555561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41862.470057870371</v>
      </c>
      <c r="T3055" s="11">
        <f t="shared" si="287"/>
        <v>41913.874305555561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42027.541134259263</v>
      </c>
      <c r="T3056" s="11">
        <f t="shared" si="287"/>
        <v>42064.75277777778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41953.666550925926</v>
      </c>
      <c r="T3057" s="11">
        <f t="shared" si="287"/>
        <v>42013.666550925926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41851.344722222224</v>
      </c>
      <c r="T3058" s="11">
        <f t="shared" si="287"/>
        <v>41911.344722222224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42433.358923611115</v>
      </c>
      <c r="T3059" s="11">
        <f t="shared" si="287"/>
        <v>42463.31725694445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42460.082638888889</v>
      </c>
      <c r="T3060" s="11">
        <f t="shared" si="287"/>
        <v>42510.082638888889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41829.644050925926</v>
      </c>
      <c r="T3061" s="11">
        <f t="shared" si="287"/>
        <v>41859.644050925926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42244.983032407406</v>
      </c>
      <c r="T3062" s="11">
        <f t="shared" si="287"/>
        <v>42274.983032407406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41834.492453703708</v>
      </c>
      <c r="T3063" s="11">
        <f t="shared" si="287"/>
        <v>41864.492453703708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42248.244120370371</v>
      </c>
      <c r="T3064" s="11">
        <f t="shared" si="287"/>
        <v>42277.458333333336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42630.631226851852</v>
      </c>
      <c r="T3065" s="11">
        <f t="shared" si="287"/>
        <v>42665.631226851852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42298.838495370372</v>
      </c>
      <c r="T3066" s="11">
        <f t="shared" si="287"/>
        <v>42329.999305555561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41824.763564814821</v>
      </c>
      <c r="T3067" s="11">
        <f t="shared" si="287"/>
        <v>41849.763564814821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42530.936770833338</v>
      </c>
      <c r="T3068" s="11">
        <f t="shared" si="287"/>
        <v>42560.936770833338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42226.64674768519</v>
      </c>
      <c r="T3069" s="11">
        <f t="shared" si="287"/>
        <v>42256.64674768519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42263.399907407409</v>
      </c>
      <c r="T3070" s="11">
        <f t="shared" si="287"/>
        <v>42293.399907407409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41957.542060185187</v>
      </c>
      <c r="T3071" s="11">
        <f t="shared" si="287"/>
        <v>41987.542060185187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42690.441770833335</v>
      </c>
      <c r="T3072" s="11">
        <f t="shared" si="287"/>
        <v>42711.441770833335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42097.440752314818</v>
      </c>
      <c r="T3073" s="11">
        <f t="shared" si="287"/>
        <v>42114.957638888889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ref="O3074:O3137" si="288">(E3074/D3074)*100</f>
        <v>1.6666666666666666E-2</v>
      </c>
      <c r="P3074">
        <f t="shared" ref="P3074:P3137" si="289">E3074/L3074</f>
        <v>1</v>
      </c>
      <c r="Q3074" t="str">
        <f t="shared" ref="Q3074:Q3137" si="290">LEFT(N3074, SEARCH("/",N3074,1)-1)</f>
        <v>theater</v>
      </c>
      <c r="R3074" t="str">
        <f t="shared" ref="R3074:R3137" si="291">RIGHT(N3074, LEN(N3074) - SEARCH("/", N3074))</f>
        <v>spaces</v>
      </c>
      <c r="S3074" s="10">
        <f t="shared" si="286"/>
        <v>42658.398865740739</v>
      </c>
      <c r="T3074" s="11">
        <f t="shared" si="287"/>
        <v>42672.781944444447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si="288"/>
        <v>2.3035714285714284E-2</v>
      </c>
      <c r="P3075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0">
        <f t="shared" ref="S3075:S3138" si="292">(((J3075/60)/60)/24)+DATE(1970,1,1)+(-7/24)</f>
        <v>42111.392361111117</v>
      </c>
      <c r="T3075" s="11">
        <f t="shared" ref="T3075:T3138" si="293">(((I3075/60)/60)/24)+DATE(1970,1,1)+(-7/24)</f>
        <v>42169.513194444451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42409.279618055552</v>
      </c>
      <c r="T3076" s="11">
        <f t="shared" si="293"/>
        <v>42439.279618055552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42550.810648148145</v>
      </c>
      <c r="T3077" s="11">
        <f t="shared" si="293"/>
        <v>42600.810648148145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42226.360219907408</v>
      </c>
      <c r="T3078" s="11">
        <f t="shared" si="293"/>
        <v>42286.360219907408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42766.665254629632</v>
      </c>
      <c r="T3079" s="11">
        <f t="shared" si="293"/>
        <v>42796.665254629632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42030.84716435185</v>
      </c>
      <c r="T3080" s="11">
        <f t="shared" si="293"/>
        <v>42060.84716435185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42055.421701388892</v>
      </c>
      <c r="T3081" s="11">
        <f t="shared" si="293"/>
        <v>42085.38003472222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41939.736620370371</v>
      </c>
      <c r="T3082" s="11">
        <f t="shared" si="293"/>
        <v>41999.778287037036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42236.88994212963</v>
      </c>
      <c r="T3083" s="11">
        <f t="shared" si="293"/>
        <v>42266.88994212963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42293.631319444445</v>
      </c>
      <c r="T3084" s="11">
        <f t="shared" si="293"/>
        <v>42323.672986111116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41853.271736111114</v>
      </c>
      <c r="T3085" s="11">
        <f t="shared" si="293"/>
        <v>41882.916666666672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42100.432071759256</v>
      </c>
      <c r="T3086" s="11">
        <f t="shared" si="293"/>
        <v>42129.491666666669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42246.592118055552</v>
      </c>
      <c r="T3087" s="11">
        <f t="shared" si="293"/>
        <v>42276.592118055552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42173.379155092596</v>
      </c>
      <c r="T3088" s="11">
        <f t="shared" si="293"/>
        <v>42233.379155092596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42664.858680555561</v>
      </c>
      <c r="T3089" s="11">
        <f t="shared" si="293"/>
        <v>42724.900347222225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41981.280636574076</v>
      </c>
      <c r="T3090" s="11">
        <f t="shared" si="293"/>
        <v>42012.27847222222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42528.250960648154</v>
      </c>
      <c r="T3091" s="11">
        <f t="shared" si="293"/>
        <v>42559.790972222225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42065.527141203704</v>
      </c>
      <c r="T3092" s="11">
        <f t="shared" si="293"/>
        <v>42125.485474537039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42566.656747685185</v>
      </c>
      <c r="T3093" s="11">
        <f t="shared" si="293"/>
        <v>42596.656747685185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42255.327685185192</v>
      </c>
      <c r="T3094" s="11">
        <f t="shared" si="293"/>
        <v>42292.625000000007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41760.617372685185</v>
      </c>
      <c r="T3095" s="11">
        <f t="shared" si="293"/>
        <v>41790.874305555561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42207.504120370373</v>
      </c>
      <c r="T3096" s="11">
        <f t="shared" si="293"/>
        <v>42267.504120370373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42522.733564814822</v>
      </c>
      <c r="T3097" s="11">
        <f t="shared" si="293"/>
        <v>42582.733564814822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42114.533865740748</v>
      </c>
      <c r="T3098" s="11">
        <f t="shared" si="293"/>
        <v>42144.533865740748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42629.211817129632</v>
      </c>
      <c r="T3099" s="11">
        <f t="shared" si="293"/>
        <v>42650.291666666664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42359.500567129631</v>
      </c>
      <c r="T3100" s="11">
        <f t="shared" si="293"/>
        <v>42407.720138888886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42381.898043981484</v>
      </c>
      <c r="T3101" s="11">
        <f t="shared" si="293"/>
        <v>42411.898043981484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41902.330729166672</v>
      </c>
      <c r="T3102" s="11">
        <f t="shared" si="293"/>
        <v>41932.330729166672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42171.091863425929</v>
      </c>
      <c r="T3103" s="11">
        <f t="shared" si="293"/>
        <v>42201.038888888892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42555.048819444448</v>
      </c>
      <c r="T3104" s="11">
        <f t="shared" si="293"/>
        <v>42605.048819444448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42106.864652777782</v>
      </c>
      <c r="T3105" s="11">
        <f t="shared" si="293"/>
        <v>42166.864652777782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42006.617025462961</v>
      </c>
      <c r="T3106" s="11">
        <f t="shared" si="293"/>
        <v>42037.791666666664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41876.427268518521</v>
      </c>
      <c r="T3107" s="11">
        <f t="shared" si="293"/>
        <v>41930.916666666672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42241.137453703712</v>
      </c>
      <c r="T3108" s="11">
        <f t="shared" si="293"/>
        <v>42263.625000000007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42128.522581018515</v>
      </c>
      <c r="T3109" s="11">
        <f t="shared" si="293"/>
        <v>42135.522581018515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42062.388819444452</v>
      </c>
      <c r="T3110" s="11">
        <f t="shared" si="293"/>
        <v>42122.34715277778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41843.833449074074</v>
      </c>
      <c r="T3111" s="11">
        <f t="shared" si="293"/>
        <v>41878.833449074074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42744.739803240744</v>
      </c>
      <c r="T3112" s="11">
        <f t="shared" si="293"/>
        <v>42784.739803240744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41885.303472222222</v>
      </c>
      <c r="T3113" s="11">
        <f t="shared" si="293"/>
        <v>41916.303472222222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42614.830254629633</v>
      </c>
      <c r="T3114" s="11">
        <f t="shared" si="293"/>
        <v>42674.830254629633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42081.439606481486</v>
      </c>
      <c r="T3115" s="11">
        <f t="shared" si="293"/>
        <v>42111.439606481486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41843.340856481482</v>
      </c>
      <c r="T3116" s="11">
        <f t="shared" si="293"/>
        <v>41903.340856481482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42496.155405092599</v>
      </c>
      <c r="T3117" s="11">
        <f t="shared" si="293"/>
        <v>42526.155405092599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42081.223668981482</v>
      </c>
      <c r="T3118" s="11">
        <f t="shared" si="293"/>
        <v>42095.223668981482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42509.082870370366</v>
      </c>
      <c r="T3119" s="11">
        <f t="shared" si="293"/>
        <v>42517.258333333339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42534.357905092598</v>
      </c>
      <c r="T3120" s="11">
        <f t="shared" si="293"/>
        <v>42553.357905092598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42059.753842592596</v>
      </c>
      <c r="T3121" s="11">
        <f t="shared" si="293"/>
        <v>42089.712175925924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42435.650416666671</v>
      </c>
      <c r="T3122" s="11">
        <f t="shared" si="293"/>
        <v>42495.608750000007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41848.388136574074</v>
      </c>
      <c r="T3123" s="11">
        <f t="shared" si="293"/>
        <v>41908.388136574074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42678.640416666669</v>
      </c>
      <c r="T3124" s="11">
        <f t="shared" si="293"/>
        <v>42683.68208333334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42530.701365740744</v>
      </c>
      <c r="T3125" s="11">
        <f t="shared" si="293"/>
        <v>42560.701365740744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41977.488437500004</v>
      </c>
      <c r="T3126" s="11">
        <f t="shared" si="293"/>
        <v>42037.488437500004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42345.915185185186</v>
      </c>
      <c r="T3127" s="11">
        <f t="shared" si="293"/>
        <v>42375.915185185186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42426.726412037046</v>
      </c>
      <c r="T3128" s="11">
        <f t="shared" si="293"/>
        <v>42456.684745370374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42034.565150462964</v>
      </c>
      <c r="T3129" s="11">
        <f t="shared" si="293"/>
        <v>42064.565150462964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42780.534039351849</v>
      </c>
      <c r="T3130" s="11">
        <f t="shared" si="293"/>
        <v>42810.492372685192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42803.551145833335</v>
      </c>
      <c r="T3131" s="11">
        <f t="shared" si="293"/>
        <v>42843.509479166671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42808.348564814813</v>
      </c>
      <c r="T3132" s="11">
        <f t="shared" si="293"/>
        <v>42838.915972222225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42803.287557870375</v>
      </c>
      <c r="T3133" s="11">
        <f t="shared" si="293"/>
        <v>42833.245891203704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42786.058564814819</v>
      </c>
      <c r="T3134" s="11">
        <f t="shared" si="293"/>
        <v>42846.016898148147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42788.273541666669</v>
      </c>
      <c r="T3135" s="11">
        <f t="shared" si="293"/>
        <v>42818.231875000005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42800.428460648152</v>
      </c>
      <c r="T3136" s="11">
        <f t="shared" si="293"/>
        <v>42821.386793981488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42806.860196759262</v>
      </c>
      <c r="T3137" s="11">
        <f t="shared" si="293"/>
        <v>42828.860196759262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ref="O3138:O3201" si="294">(E3138/D3138)*100</f>
        <v>127.8</v>
      </c>
      <c r="P3138">
        <f t="shared" ref="P3138:P3201" si="295">E3138/L3138</f>
        <v>29.045454545454547</v>
      </c>
      <c r="Q3138" t="str">
        <f t="shared" ref="Q3138:Q3201" si="296">LEFT(N3138, SEARCH("/",N3138,1)-1)</f>
        <v>theater</v>
      </c>
      <c r="R3138" t="str">
        <f t="shared" ref="R3138:R3201" si="297">RIGHT(N3138, LEN(N3138) - SEARCH("/", N3138))</f>
        <v>plays</v>
      </c>
      <c r="S3138" s="10">
        <f t="shared" si="292"/>
        <v>42789.170763888891</v>
      </c>
      <c r="T3138" s="11">
        <f t="shared" si="293"/>
        <v>42825.665972222225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si="294"/>
        <v>3.3333333333333335</v>
      </c>
      <c r="P3139">
        <f t="shared" si="295"/>
        <v>50</v>
      </c>
      <c r="Q3139" t="str">
        <f t="shared" si="296"/>
        <v>theater</v>
      </c>
      <c r="R3139" t="str">
        <f t="shared" si="297"/>
        <v>plays</v>
      </c>
      <c r="S3139" s="10">
        <f t="shared" ref="S3139:S3202" si="298">(((J3139/60)/60)/24)+DATE(1970,1,1)+(-7/24)</f>
        <v>42807.593391203707</v>
      </c>
      <c r="T3139" s="11">
        <f t="shared" ref="T3139:T3202" si="299">(((I3139/60)/60)/24)+DATE(1970,1,1)+(-7/24)</f>
        <v>42858.508333333339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42809.354247685187</v>
      </c>
      <c r="T3140" s="11">
        <f t="shared" si="299"/>
        <v>42828.354247685187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42784.978703703709</v>
      </c>
      <c r="T3141" s="11">
        <f t="shared" si="299"/>
        <v>42818.897916666669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42802.427118055559</v>
      </c>
      <c r="T3142" s="11">
        <f t="shared" si="299"/>
        <v>42832.385451388887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42800.46166666667</v>
      </c>
      <c r="T3143" s="11">
        <f t="shared" si="299"/>
        <v>42841.541666666664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42783.22151620371</v>
      </c>
      <c r="T3144" s="11">
        <f t="shared" si="299"/>
        <v>42813.179849537039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42808.066620370373</v>
      </c>
      <c r="T3145" s="11">
        <f t="shared" si="299"/>
        <v>42834.066620370373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42796.246608796304</v>
      </c>
      <c r="T3146" s="11">
        <f t="shared" si="299"/>
        <v>42812.958333333336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42761.749236111114</v>
      </c>
      <c r="T3147" s="11">
        <f t="shared" si="299"/>
        <v>42821.707569444443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42796.390810185192</v>
      </c>
      <c r="T3148" s="11">
        <f t="shared" si="299"/>
        <v>42841.349143518521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41909.677719907413</v>
      </c>
      <c r="T3149" s="11">
        <f t="shared" si="299"/>
        <v>41949.719386574077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41891.373657407406</v>
      </c>
      <c r="T3150" s="11">
        <f t="shared" si="299"/>
        <v>41912.875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41225.725694444445</v>
      </c>
      <c r="T3151" s="11">
        <f t="shared" si="299"/>
        <v>41249.791666666672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40477.972256944449</v>
      </c>
      <c r="T3152" s="11">
        <f t="shared" si="299"/>
        <v>40567.875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41862.548310185186</v>
      </c>
      <c r="T3153" s="11">
        <f t="shared" si="299"/>
        <v>41892.548310185186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41550.576006944444</v>
      </c>
      <c r="T3154" s="11">
        <f t="shared" si="299"/>
        <v>41580.576006944444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40632.862696759265</v>
      </c>
      <c r="T3155" s="11">
        <f t="shared" si="299"/>
        <v>40663.915972222225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40970.584004629629</v>
      </c>
      <c r="T3156" s="11">
        <f t="shared" si="299"/>
        <v>41000.542337962965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41233.207465277781</v>
      </c>
      <c r="T3157" s="11">
        <f t="shared" si="299"/>
        <v>41263.207465277781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41026.66138888889</v>
      </c>
      <c r="T3158" s="11">
        <f t="shared" si="299"/>
        <v>41061.66138888889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41829.49658564815</v>
      </c>
      <c r="T3159" s="11">
        <f t="shared" si="299"/>
        <v>41838.916666666672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41447.548055555555</v>
      </c>
      <c r="T3160" s="11">
        <f t="shared" si="299"/>
        <v>41477.548055555555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40883.775011574078</v>
      </c>
      <c r="T3161" s="11">
        <f t="shared" si="299"/>
        <v>40926.666666666672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41840.973229166666</v>
      </c>
      <c r="T3162" s="11">
        <f t="shared" si="299"/>
        <v>41863.915972222225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41897.244467592594</v>
      </c>
      <c r="T3163" s="11">
        <f t="shared" si="299"/>
        <v>41927.244467592594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41799.394236111111</v>
      </c>
      <c r="T3164" s="11">
        <f t="shared" si="299"/>
        <v>41826.791666666672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41775.462094907409</v>
      </c>
      <c r="T3165" s="11">
        <f t="shared" si="299"/>
        <v>41805.462094907409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41766.514062500006</v>
      </c>
      <c r="T3166" s="11">
        <f t="shared" si="299"/>
        <v>41799.514062500006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40643.867592592593</v>
      </c>
      <c r="T3167" s="11">
        <f t="shared" si="299"/>
        <v>40665.874305555561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41940.399918981486</v>
      </c>
      <c r="T3168" s="11">
        <f t="shared" si="299"/>
        <v>41969.040972222225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41838.884039351855</v>
      </c>
      <c r="T3169" s="11">
        <f t="shared" si="299"/>
        <v>41852.884039351855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41771.81427083334</v>
      </c>
      <c r="T3170" s="11">
        <f t="shared" si="299"/>
        <v>41803.625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41591.44630787037</v>
      </c>
      <c r="T3171" s="11">
        <f t="shared" si="299"/>
        <v>41620.915972222225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41788.788703703707</v>
      </c>
      <c r="T3172" s="11">
        <f t="shared" si="299"/>
        <v>41821.875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42466.316643518519</v>
      </c>
      <c r="T3173" s="11">
        <f t="shared" si="299"/>
        <v>42496.316643518519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40923.438287037039</v>
      </c>
      <c r="T3174" s="11">
        <f t="shared" si="299"/>
        <v>40953.438287037039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41878.586712962962</v>
      </c>
      <c r="T3175" s="11">
        <f t="shared" si="299"/>
        <v>41908.586712962962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41862.573009259264</v>
      </c>
      <c r="T3176" s="11">
        <f t="shared" si="299"/>
        <v>41876.573009259264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40531.595219907409</v>
      </c>
      <c r="T3177" s="11">
        <f t="shared" si="299"/>
        <v>40591.595219907409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41477.639247685183</v>
      </c>
      <c r="T3178" s="11">
        <f t="shared" si="299"/>
        <v>41504.333333333336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41781.375104166669</v>
      </c>
      <c r="T3179" s="11">
        <f t="shared" si="299"/>
        <v>41811.375104166669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41806.313368055555</v>
      </c>
      <c r="T3180" s="11">
        <f t="shared" si="299"/>
        <v>41836.313368055555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41375.410543981481</v>
      </c>
      <c r="T3181" s="11">
        <f t="shared" si="299"/>
        <v>41400.410543981481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41780.120937500003</v>
      </c>
      <c r="T3182" s="11">
        <f t="shared" si="299"/>
        <v>41810.120937500003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41779.018368055556</v>
      </c>
      <c r="T3183" s="11">
        <f t="shared" si="299"/>
        <v>41805.375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40883.657650462963</v>
      </c>
      <c r="T3184" s="11">
        <f t="shared" si="299"/>
        <v>40939.416666666672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41491.503113425926</v>
      </c>
      <c r="T3185" s="11">
        <f t="shared" si="299"/>
        <v>41509.503113425926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41791.701747685183</v>
      </c>
      <c r="T3186" s="11">
        <f t="shared" si="299"/>
        <v>41821.701747685183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41829.685659722229</v>
      </c>
      <c r="T3187" s="11">
        <f t="shared" si="299"/>
        <v>41836.685659722229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41868.632384259261</v>
      </c>
      <c r="T3188" s="11">
        <f t="shared" si="299"/>
        <v>41898.583333333336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41835.3746875</v>
      </c>
      <c r="T3189" s="11">
        <f t="shared" si="299"/>
        <v>41855.3746875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42144.123865740745</v>
      </c>
      <c r="T3190" s="11">
        <f t="shared" si="299"/>
        <v>42165.123865740745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42118.054768518523</v>
      </c>
      <c r="T3191" s="11">
        <f t="shared" si="299"/>
        <v>42148.054768518523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42682.859664351854</v>
      </c>
      <c r="T3192" s="11">
        <f t="shared" si="299"/>
        <v>42712.901331018518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42538.463761574072</v>
      </c>
      <c r="T3193" s="11">
        <f t="shared" si="299"/>
        <v>42598.463761574072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42018.648831018516</v>
      </c>
      <c r="T3194" s="11">
        <f t="shared" si="299"/>
        <v>42063.625000000007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42010.676574074074</v>
      </c>
      <c r="T3195" s="11">
        <f t="shared" si="299"/>
        <v>42055.676574074074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42181.770810185182</v>
      </c>
      <c r="T3196" s="11">
        <f t="shared" si="299"/>
        <v>42211.770810185182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42017.302569444444</v>
      </c>
      <c r="T3197" s="11">
        <f t="shared" si="299"/>
        <v>42047.302569444444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42157.306423611117</v>
      </c>
      <c r="T3198" s="11">
        <f t="shared" si="299"/>
        <v>42217.291666666664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42009.201597222222</v>
      </c>
      <c r="T3199" s="11">
        <f t="shared" si="299"/>
        <v>42039.201597222222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42013.132835648146</v>
      </c>
      <c r="T3200" s="11">
        <f t="shared" si="299"/>
        <v>42051.132835648146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41858.47011574074</v>
      </c>
      <c r="T3201" s="11">
        <f t="shared" si="299"/>
        <v>41888.583333333336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ref="O3202:O3265" si="300">(E3202/D3202)*100</f>
        <v>2E-3</v>
      </c>
      <c r="P3202">
        <f t="shared" ref="P3202:P3265" si="301">E3202/L3202</f>
        <v>1</v>
      </c>
      <c r="Q3202" t="str">
        <f t="shared" ref="Q3202:Q3265" si="302">LEFT(N3202, SEARCH("/",N3202,1)-1)</f>
        <v>theater</v>
      </c>
      <c r="R3202" t="str">
        <f t="shared" ref="R3202:R3265" si="303">RIGHT(N3202, LEN(N3202) - SEARCH("/", N3202))</f>
        <v>musical</v>
      </c>
      <c r="S3202" s="10">
        <f t="shared" si="298"/>
        <v>42460.028946759259</v>
      </c>
      <c r="T3202" s="11">
        <f t="shared" si="299"/>
        <v>42489.94027777778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si="300"/>
        <v>1.25</v>
      </c>
      <c r="P3203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0">
        <f t="shared" ref="S3203:S3266" si="304">(((J3203/60)/60)/24)+DATE(1970,1,1)+(-7/24)</f>
        <v>41861.475428240745</v>
      </c>
      <c r="T3203" s="11">
        <f t="shared" ref="T3203:T3266" si="305">(((I3203/60)/60)/24)+DATE(1970,1,1)+(-7/24)</f>
        <v>41882.475428240745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42293.561875000007</v>
      </c>
      <c r="T3204" s="11">
        <f t="shared" si="305"/>
        <v>42351.957638888889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42242.697013888894</v>
      </c>
      <c r="T3205" s="11">
        <f t="shared" si="305"/>
        <v>42272.697013888894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42172.394432870373</v>
      </c>
      <c r="T3206" s="11">
        <f t="shared" si="305"/>
        <v>42202.384722222225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42095.083009259259</v>
      </c>
      <c r="T3207" s="11">
        <f t="shared" si="305"/>
        <v>42125.083009259259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42235.984386574077</v>
      </c>
      <c r="T3208" s="11">
        <f t="shared" si="305"/>
        <v>42265.984386574077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42056.986192129632</v>
      </c>
      <c r="T3209" s="11">
        <f t="shared" si="305"/>
        <v>42116.944525462961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41827.313391203708</v>
      </c>
      <c r="T3210" s="11">
        <f t="shared" si="305"/>
        <v>41848.313391203708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41778.345578703709</v>
      </c>
      <c r="T3211" s="11">
        <f t="shared" si="305"/>
        <v>41810.666666666672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41013.644895833335</v>
      </c>
      <c r="T3212" s="11">
        <f t="shared" si="305"/>
        <v>41060.874305555561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41834.294907407413</v>
      </c>
      <c r="T3213" s="11">
        <f t="shared" si="305"/>
        <v>41865.791666666672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41829.504062500004</v>
      </c>
      <c r="T3214" s="11">
        <f t="shared" si="305"/>
        <v>41859.504062500004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42171.471747685187</v>
      </c>
      <c r="T3215" s="11">
        <f t="shared" si="305"/>
        <v>42211.471747685187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42337.500844907408</v>
      </c>
      <c r="T3216" s="11">
        <f t="shared" si="305"/>
        <v>42374.704861111117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42219.373506944445</v>
      </c>
      <c r="T3217" s="11">
        <f t="shared" si="305"/>
        <v>42256.874305555561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42165.170960648153</v>
      </c>
      <c r="T3218" s="11">
        <f t="shared" si="305"/>
        <v>42196.312500000007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42648.254444444443</v>
      </c>
      <c r="T3219" s="11">
        <f t="shared" si="305"/>
        <v>42678.254444444443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41970.710486111115</v>
      </c>
      <c r="T3220" s="11">
        <f t="shared" si="305"/>
        <v>42003.708333333336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42050.691516203711</v>
      </c>
      <c r="T3221" s="11">
        <f t="shared" si="305"/>
        <v>42085.64984953704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42772.541712962964</v>
      </c>
      <c r="T3222" s="11">
        <f t="shared" si="305"/>
        <v>42806.583333333336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42155.405127314814</v>
      </c>
      <c r="T3223" s="11">
        <f t="shared" si="305"/>
        <v>42190.405127314814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42270.29047453704</v>
      </c>
      <c r="T3224" s="11">
        <f t="shared" si="305"/>
        <v>42301.603472222225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42206.543703703712</v>
      </c>
      <c r="T3225" s="11">
        <f t="shared" si="305"/>
        <v>42236.543703703712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42697.559178240743</v>
      </c>
      <c r="T3226" s="11">
        <f t="shared" si="305"/>
        <v>42744.916666666664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42503.267800925933</v>
      </c>
      <c r="T3227" s="11">
        <f t="shared" si="305"/>
        <v>42524.583333333336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42277.291805555556</v>
      </c>
      <c r="T3228" s="11">
        <f t="shared" si="305"/>
        <v>42307.291805555556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42722.59069444445</v>
      </c>
      <c r="T3229" s="11">
        <f t="shared" si="305"/>
        <v>42752.59069444445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42323.417638888895</v>
      </c>
      <c r="T3230" s="11">
        <f t="shared" si="305"/>
        <v>42354.915972222225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41932.999976851854</v>
      </c>
      <c r="T3231" s="11">
        <f t="shared" si="305"/>
        <v>41963.041643518525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41897.87645833334</v>
      </c>
      <c r="T3232" s="11">
        <f t="shared" si="305"/>
        <v>41912.874305555561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42446.652164351857</v>
      </c>
      <c r="T3233" s="11">
        <f t="shared" si="305"/>
        <v>42476.652164351857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42463.522187500006</v>
      </c>
      <c r="T3234" s="11">
        <f t="shared" si="305"/>
        <v>42493.874305555561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42766.513368055559</v>
      </c>
      <c r="T3235" s="11">
        <f t="shared" si="305"/>
        <v>42796.513368055559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42734.497777777775</v>
      </c>
      <c r="T3236" s="11">
        <f t="shared" si="305"/>
        <v>42767.688194444447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42522.056145833332</v>
      </c>
      <c r="T3237" s="11">
        <f t="shared" si="305"/>
        <v>42552.056145833332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42702.625381944446</v>
      </c>
      <c r="T3238" s="11">
        <f t="shared" si="305"/>
        <v>42732.625381944446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42252.182685185187</v>
      </c>
      <c r="T3239" s="11">
        <f t="shared" si="305"/>
        <v>42275.874305555561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42156.218726851854</v>
      </c>
      <c r="T3240" s="11">
        <f t="shared" si="305"/>
        <v>42186.218726851854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42277.797372685185</v>
      </c>
      <c r="T3241" s="11">
        <f t="shared" si="305"/>
        <v>42302.707638888889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42754.402175925927</v>
      </c>
      <c r="T3242" s="11">
        <f t="shared" si="305"/>
        <v>42782.666666666664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41893.033217592594</v>
      </c>
      <c r="T3243" s="11">
        <f t="shared" si="305"/>
        <v>41925.999305555561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41871.46402777778</v>
      </c>
      <c r="T3244" s="11">
        <f t="shared" si="305"/>
        <v>41901.46402777778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42261.805115740739</v>
      </c>
      <c r="T3245" s="11">
        <f t="shared" si="305"/>
        <v>42285.708333333336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42675.40256944445</v>
      </c>
      <c r="T3246" s="11">
        <f t="shared" si="305"/>
        <v>42705.444236111114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42135.308541666665</v>
      </c>
      <c r="T3247" s="11">
        <f t="shared" si="305"/>
        <v>42166.791666666664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42230.180555555555</v>
      </c>
      <c r="T3248" s="11">
        <f t="shared" si="305"/>
        <v>42258.874305555561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42167.142500000002</v>
      </c>
      <c r="T3249" s="11">
        <f t="shared" si="305"/>
        <v>42197.142500000002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42068.596724537041</v>
      </c>
      <c r="T3250" s="11">
        <f t="shared" si="305"/>
        <v>42098.555057870377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42145.455023148148</v>
      </c>
      <c r="T3251" s="11">
        <f t="shared" si="305"/>
        <v>42175.455023148148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41918.450509259259</v>
      </c>
      <c r="T3252" s="11">
        <f t="shared" si="305"/>
        <v>41948.49217592593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42146.439421296302</v>
      </c>
      <c r="T3253" s="11">
        <f t="shared" si="305"/>
        <v>42176.439421296302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42590.181018518524</v>
      </c>
      <c r="T3254" s="11">
        <f t="shared" si="305"/>
        <v>42620.181018518524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42602.285046296303</v>
      </c>
      <c r="T3255" s="11">
        <f t="shared" si="305"/>
        <v>42620.864583333336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42058.794085648151</v>
      </c>
      <c r="T3256" s="11">
        <f t="shared" si="305"/>
        <v>42088.752418981479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41889.4765625</v>
      </c>
      <c r="T3257" s="11">
        <f t="shared" si="305"/>
        <v>41919.4765625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42144.282141203708</v>
      </c>
      <c r="T3258" s="11">
        <f t="shared" si="305"/>
        <v>42165.874305555561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42758.267962962964</v>
      </c>
      <c r="T3259" s="11">
        <f t="shared" si="305"/>
        <v>42788.267962962964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41982.595613425925</v>
      </c>
      <c r="T3260" s="11">
        <f t="shared" si="305"/>
        <v>42012.595613425925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42614.469270833339</v>
      </c>
      <c r="T3261" s="11">
        <f t="shared" si="305"/>
        <v>42643.874305555561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42303.380995370368</v>
      </c>
      <c r="T3262" s="11">
        <f t="shared" si="305"/>
        <v>42338.422662037039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42171.433750000004</v>
      </c>
      <c r="T3263" s="11">
        <f t="shared" si="305"/>
        <v>42201.433750000004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41964.023865740739</v>
      </c>
      <c r="T3264" s="11">
        <f t="shared" si="305"/>
        <v>41994.875000000007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42284.224398148152</v>
      </c>
      <c r="T3265" s="11">
        <f t="shared" si="305"/>
        <v>42307.583333333336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ref="O3266:O3329" si="306">(E3266/D3266)*100</f>
        <v>103</v>
      </c>
      <c r="P3266">
        <f t="shared" ref="P3266:P3329" si="307">E3266/L3266</f>
        <v>52.551020408163268</v>
      </c>
      <c r="Q3266" t="str">
        <f t="shared" ref="Q3266:Q3329" si="308">LEFT(N3266, SEARCH("/",N3266,1)-1)</f>
        <v>theater</v>
      </c>
      <c r="R3266" t="str">
        <f t="shared" ref="R3266:R3329" si="309">RIGHT(N3266, LEN(N3266) - SEARCH("/", N3266))</f>
        <v>plays</v>
      </c>
      <c r="S3266" s="10">
        <f t="shared" si="304"/>
        <v>42016.50854166667</v>
      </c>
      <c r="T3266" s="11">
        <f t="shared" si="305"/>
        <v>42032.625000000007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si="306"/>
        <v>164</v>
      </c>
      <c r="P326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0">
        <f t="shared" ref="S3267:S3330" si="310">(((J3267/60)/60)/24)+DATE(1970,1,1)+(-7/24)</f>
        <v>42311.420312499999</v>
      </c>
      <c r="T3267" s="11">
        <f t="shared" ref="T3267:T3330" si="311">(((I3267/60)/60)/24)+DATE(1970,1,1)+(-7/24)</f>
        <v>42341.416666666664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42136.244467592602</v>
      </c>
      <c r="T3268" s="11">
        <f t="shared" si="311"/>
        <v>42167.583333333336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42172.46597222222</v>
      </c>
      <c r="T3269" s="11">
        <f t="shared" si="311"/>
        <v>42202.46597222222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42590.612592592595</v>
      </c>
      <c r="T3270" s="11">
        <f t="shared" si="311"/>
        <v>42606.612592592595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42137.104131944441</v>
      </c>
      <c r="T3271" s="11">
        <f t="shared" si="311"/>
        <v>42171.166666666664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42167.241493055561</v>
      </c>
      <c r="T3272" s="11">
        <f t="shared" si="311"/>
        <v>42197.241493055561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41915.145543981482</v>
      </c>
      <c r="T3273" s="11">
        <f t="shared" si="311"/>
        <v>41945.187210648153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42284.208437500005</v>
      </c>
      <c r="T3274" s="11">
        <f t="shared" si="311"/>
        <v>42314.250104166669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42611.509745370371</v>
      </c>
      <c r="T3275" s="11">
        <f t="shared" si="311"/>
        <v>42627.500000000007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42400.412870370368</v>
      </c>
      <c r="T3276" s="11">
        <f t="shared" si="311"/>
        <v>42444.583333333336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42017.588784722226</v>
      </c>
      <c r="T3277" s="11">
        <f t="shared" si="311"/>
        <v>42043.895833333336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42426.658321759263</v>
      </c>
      <c r="T3278" s="11">
        <f t="shared" si="311"/>
        <v>42460.874305555561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41931.391273148154</v>
      </c>
      <c r="T3279" s="11">
        <f t="shared" si="311"/>
        <v>41961.432939814818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42124.556747685187</v>
      </c>
      <c r="T3280" s="11">
        <f t="shared" si="311"/>
        <v>42154.556747685187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42430.810868055552</v>
      </c>
      <c r="T3281" s="11">
        <f t="shared" si="311"/>
        <v>42460.769201388895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42121.465254629635</v>
      </c>
      <c r="T3282" s="11">
        <f t="shared" si="311"/>
        <v>42155.916666666664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42218.728067129632</v>
      </c>
      <c r="T3283" s="11">
        <f t="shared" si="311"/>
        <v>42248.728067129632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42444.902638888896</v>
      </c>
      <c r="T3284" s="11">
        <f t="shared" si="311"/>
        <v>42488.902638888896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42379.452523148146</v>
      </c>
      <c r="T3285" s="11">
        <f t="shared" si="311"/>
        <v>42410.583333333336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42380.593206018522</v>
      </c>
      <c r="T3286" s="11">
        <f t="shared" si="311"/>
        <v>42397.957638888889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42762.650763888894</v>
      </c>
      <c r="T3287" s="11">
        <f t="shared" si="311"/>
        <v>42793.916666666664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42567.548402777778</v>
      </c>
      <c r="T3288" s="11">
        <f t="shared" si="311"/>
        <v>42597.548402777778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42311.458657407413</v>
      </c>
      <c r="T3289" s="11">
        <f t="shared" si="311"/>
        <v>42336.458657407413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42505.482812499999</v>
      </c>
      <c r="T3290" s="11">
        <f t="shared" si="311"/>
        <v>42541.666666666664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42758.076412037037</v>
      </c>
      <c r="T3291" s="11">
        <f t="shared" si="311"/>
        <v>42786.076412037037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42775.223275462966</v>
      </c>
      <c r="T3292" s="11">
        <f t="shared" si="311"/>
        <v>42805.223275462966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42232.410879629628</v>
      </c>
      <c r="T3293" s="11">
        <f t="shared" si="311"/>
        <v>42263.874305555561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42282.478564814817</v>
      </c>
      <c r="T3294" s="11">
        <f t="shared" si="311"/>
        <v>42342.520231481489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42768.133703703708</v>
      </c>
      <c r="T3295" s="11">
        <f t="shared" si="311"/>
        <v>42798.133703703708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42141.249467592592</v>
      </c>
      <c r="T3296" s="11">
        <f t="shared" si="311"/>
        <v>42171.249467592592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42609.150798611117</v>
      </c>
      <c r="T3297" s="11">
        <f t="shared" si="311"/>
        <v>42639.150798611117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42309.464953703711</v>
      </c>
      <c r="T3298" s="11">
        <f t="shared" si="311"/>
        <v>42330.625000000007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42193.479814814818</v>
      </c>
      <c r="T3299" s="11">
        <f t="shared" si="311"/>
        <v>42212.665972222225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42239.666296296295</v>
      </c>
      <c r="T3300" s="11">
        <f t="shared" si="311"/>
        <v>42259.708333333336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42261.62572916667</v>
      </c>
      <c r="T3301" s="11">
        <f t="shared" si="311"/>
        <v>42291.62572916667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42102.452106481483</v>
      </c>
      <c r="T3302" s="11">
        <f t="shared" si="311"/>
        <v>42123.452106481483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42538.444166666675</v>
      </c>
      <c r="T3303" s="11">
        <f t="shared" si="311"/>
        <v>42582.999305555561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42681.059907407405</v>
      </c>
      <c r="T3304" s="11">
        <f t="shared" si="311"/>
        <v>42711.059907407405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42056.359768518516</v>
      </c>
      <c r="T3305" s="11">
        <f t="shared" si="311"/>
        <v>42091.318101851859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42696.332777777781</v>
      </c>
      <c r="T3306" s="11">
        <f t="shared" si="311"/>
        <v>42726.332777777781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42186.564212962963</v>
      </c>
      <c r="T3307" s="11">
        <f t="shared" si="311"/>
        <v>42216.564212962963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42492.927569444444</v>
      </c>
      <c r="T3308" s="11">
        <f t="shared" si="311"/>
        <v>42530.833333333336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42474.765497685185</v>
      </c>
      <c r="T3309" s="11">
        <f t="shared" si="311"/>
        <v>42504.765497685185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42452.585243055561</v>
      </c>
      <c r="T3310" s="11">
        <f t="shared" si="311"/>
        <v>42473.585243055561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42628.358541666668</v>
      </c>
      <c r="T3311" s="11">
        <f t="shared" si="311"/>
        <v>42659.358541666668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42253.636863425927</v>
      </c>
      <c r="T3312" s="11">
        <f t="shared" si="311"/>
        <v>42283.636863425927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42264.000115740746</v>
      </c>
      <c r="T3313" s="11">
        <f t="shared" si="311"/>
        <v>42294.000115740746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42664.517893518518</v>
      </c>
      <c r="T3314" s="11">
        <f t="shared" si="311"/>
        <v>42685.625000000007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42381.952743055554</v>
      </c>
      <c r="T3315" s="11">
        <f t="shared" si="311"/>
        <v>42395.750000000007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42104.975821759261</v>
      </c>
      <c r="T3316" s="11">
        <f t="shared" si="311"/>
        <v>42132.545138888891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42466.012048611119</v>
      </c>
      <c r="T3317" s="11">
        <f t="shared" si="311"/>
        <v>42496.012048611119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41826.579571759263</v>
      </c>
      <c r="T3318" s="11">
        <f t="shared" si="311"/>
        <v>41859.287500000006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42498.74796296296</v>
      </c>
      <c r="T3319" s="11">
        <f t="shared" si="311"/>
        <v>42528.74796296296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42431.010335648149</v>
      </c>
      <c r="T3320" s="11">
        <f t="shared" si="311"/>
        <v>42470.812500000007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41990.29381944445</v>
      </c>
      <c r="T3321" s="11">
        <f t="shared" si="311"/>
        <v>42035.29381944445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42512.75413194445</v>
      </c>
      <c r="T3322" s="11">
        <f t="shared" si="311"/>
        <v>42542.75413194445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41913.808622685188</v>
      </c>
      <c r="T3323" s="11">
        <f t="shared" si="311"/>
        <v>41927.874305555561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42520.718703703707</v>
      </c>
      <c r="T3324" s="11">
        <f t="shared" si="311"/>
        <v>42542.871527777781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42608.074166666665</v>
      </c>
      <c r="T3325" s="11">
        <f t="shared" si="311"/>
        <v>42638.074166666665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42512.291550925926</v>
      </c>
      <c r="T3326" s="11">
        <f t="shared" si="311"/>
        <v>42526.291550925926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42064.493946759263</v>
      </c>
      <c r="T3327" s="11">
        <f t="shared" si="311"/>
        <v>42099.452280092599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42041.422511574077</v>
      </c>
      <c r="T3328" s="11">
        <f t="shared" si="311"/>
        <v>42071.380844907406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42468.082939814813</v>
      </c>
      <c r="T3329" s="11">
        <f t="shared" si="311"/>
        <v>42498.082939814813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ref="O3330:O3393" si="312">(E3330/D3330)*100</f>
        <v>146.38888888888889</v>
      </c>
      <c r="P3330">
        <f t="shared" ref="P3330:P3393" si="313">E3330/L3330</f>
        <v>292.77777777777777</v>
      </c>
      <c r="Q3330" t="str">
        <f t="shared" ref="Q3330:Q3393" si="314">LEFT(N3330, SEARCH("/",N3330,1)-1)</f>
        <v>theater</v>
      </c>
      <c r="R3330" t="str">
        <f t="shared" ref="R3330:R3393" si="315">RIGHT(N3330, LEN(N3330) - SEARCH("/", N3330))</f>
        <v>plays</v>
      </c>
      <c r="S3330" s="10">
        <f t="shared" si="310"/>
        <v>41822.283368055556</v>
      </c>
      <c r="T3330" s="11">
        <f t="shared" si="311"/>
        <v>41824.75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si="312"/>
        <v>116.8</v>
      </c>
      <c r="P3331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0">
        <f t="shared" ref="S3331:S3394" si="316">(((J3331/60)/60)/24)+DATE(1970,1,1)+(-7/24)</f>
        <v>41837.031342592592</v>
      </c>
      <c r="T3331" s="11">
        <f t="shared" ref="T3331:T3394" si="317">(((I3331/60)/60)/24)+DATE(1970,1,1)+(-7/24)</f>
        <v>41847.666666666672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42065.595694444448</v>
      </c>
      <c r="T3332" s="11">
        <f t="shared" si="317"/>
        <v>42095.554027777784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42248.406087962961</v>
      </c>
      <c r="T3333" s="11">
        <f t="shared" si="317"/>
        <v>42283.406087962961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41809.56863425926</v>
      </c>
      <c r="T3334" s="11">
        <f t="shared" si="317"/>
        <v>41839.56863425926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42148.385185185187</v>
      </c>
      <c r="T3335" s="11">
        <f t="shared" si="317"/>
        <v>42170.385185185187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42185.229421296295</v>
      </c>
      <c r="T3336" s="11">
        <f t="shared" si="317"/>
        <v>42215.229421296295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41827.382476851853</v>
      </c>
      <c r="T3337" s="11">
        <f t="shared" si="317"/>
        <v>41854.666666666672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42437.107013888897</v>
      </c>
      <c r="T3338" s="11">
        <f t="shared" si="317"/>
        <v>42465.065347222226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41900.990358796298</v>
      </c>
      <c r="T3339" s="11">
        <f t="shared" si="317"/>
        <v>41922.583333333336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42769.283333333333</v>
      </c>
      <c r="T3340" s="11">
        <f t="shared" si="317"/>
        <v>42790.283333333333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42549.37405092593</v>
      </c>
      <c r="T3341" s="11">
        <f t="shared" si="317"/>
        <v>42579.37405092593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42685.682337962964</v>
      </c>
      <c r="T3342" s="11">
        <f t="shared" si="317"/>
        <v>42710.682337962964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42510.507187500007</v>
      </c>
      <c r="T3343" s="11">
        <f t="shared" si="317"/>
        <v>42533.416666666664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42062.004745370366</v>
      </c>
      <c r="T3344" s="11">
        <f t="shared" si="317"/>
        <v>42094.915972222225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42452.624814814822</v>
      </c>
      <c r="T3345" s="11">
        <f t="shared" si="317"/>
        <v>42473.262500000004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41850.908483796295</v>
      </c>
      <c r="T3346" s="11">
        <f t="shared" si="317"/>
        <v>41880.908483796295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42052.814444444448</v>
      </c>
      <c r="T3347" s="11">
        <f t="shared" si="317"/>
        <v>42111.734027777777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42053.732754629636</v>
      </c>
      <c r="T3348" s="11">
        <f t="shared" si="317"/>
        <v>42060.732754629636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42484.259884259263</v>
      </c>
      <c r="T3349" s="11">
        <f t="shared" si="317"/>
        <v>42498.583333333336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42466.267129629632</v>
      </c>
      <c r="T3350" s="11">
        <f t="shared" si="317"/>
        <v>42489.874305555561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42512.819120370368</v>
      </c>
      <c r="T3351" s="11">
        <f t="shared" si="317"/>
        <v>42534.416666666664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42302.409849537034</v>
      </c>
      <c r="T3352" s="11">
        <f t="shared" si="317"/>
        <v>42337.666666666664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41806.103761574079</v>
      </c>
      <c r="T3353" s="11">
        <f t="shared" si="317"/>
        <v>41843.166666666672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42495.701134259267</v>
      </c>
      <c r="T3354" s="11">
        <f t="shared" si="317"/>
        <v>42552.666666666664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42479.140625000007</v>
      </c>
      <c r="T3355" s="11">
        <f t="shared" si="317"/>
        <v>42492.666666666664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42270.435254629636</v>
      </c>
      <c r="T3356" s="11">
        <f t="shared" si="317"/>
        <v>42305.875694444447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42489.3278587963</v>
      </c>
      <c r="T3357" s="11">
        <f t="shared" si="317"/>
        <v>42500.178472222229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42536.523981481485</v>
      </c>
      <c r="T3358" s="11">
        <f t="shared" si="317"/>
        <v>42566.523981481485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41822.126273148147</v>
      </c>
      <c r="T3359" s="11">
        <f t="shared" si="317"/>
        <v>41852.126273148147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41932.019432870373</v>
      </c>
      <c r="T3360" s="11">
        <f t="shared" si="317"/>
        <v>41962.061099537044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42745.765439814822</v>
      </c>
      <c r="T3361" s="11">
        <f t="shared" si="317"/>
        <v>42790.765439814822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42696.791006944448</v>
      </c>
      <c r="T3362" s="11">
        <f t="shared" si="317"/>
        <v>42718.374305555561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41865.733680555561</v>
      </c>
      <c r="T3363" s="11">
        <f t="shared" si="317"/>
        <v>41883.374305555561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42055.79996527778</v>
      </c>
      <c r="T3364" s="11">
        <f t="shared" si="317"/>
        <v>42069.913194444445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41851.479687500003</v>
      </c>
      <c r="T3365" s="11">
        <f t="shared" si="317"/>
        <v>41870.375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42422.685752314814</v>
      </c>
      <c r="T3366" s="11">
        <f t="shared" si="317"/>
        <v>42444.583333333336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42320.810092592597</v>
      </c>
      <c r="T3367" s="11">
        <f t="shared" si="317"/>
        <v>42350.810092592597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42106.775891203702</v>
      </c>
      <c r="T3368" s="11">
        <f t="shared" si="317"/>
        <v>42136.775891203702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42192.642291666671</v>
      </c>
      <c r="T3369" s="11">
        <f t="shared" si="317"/>
        <v>42217.642291666671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41968.908090277779</v>
      </c>
      <c r="T3370" s="11">
        <f t="shared" si="317"/>
        <v>42004.916666666664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42689.749768518523</v>
      </c>
      <c r="T3371" s="11">
        <f t="shared" si="317"/>
        <v>42749.749768518523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42690.042650462965</v>
      </c>
      <c r="T3372" s="11">
        <f t="shared" si="317"/>
        <v>42721.041666666664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42312.582928240743</v>
      </c>
      <c r="T3373" s="11">
        <f t="shared" si="317"/>
        <v>42340.582928240743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41855.256435185183</v>
      </c>
      <c r="T3374" s="11">
        <f t="shared" si="317"/>
        <v>41875.915972222225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42179.562962962962</v>
      </c>
      <c r="T3375" s="11">
        <f t="shared" si="317"/>
        <v>42203.375000000007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42275.44</v>
      </c>
      <c r="T3376" s="11">
        <f t="shared" si="317"/>
        <v>42305.440000000002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41765.319131944445</v>
      </c>
      <c r="T3377" s="11">
        <f t="shared" si="317"/>
        <v>41777.319131944445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42059.40965277778</v>
      </c>
      <c r="T3378" s="11">
        <f t="shared" si="317"/>
        <v>42119.367986111109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42053.440960648157</v>
      </c>
      <c r="T3379" s="11">
        <f t="shared" si="317"/>
        <v>42083.413888888892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41858.063726851855</v>
      </c>
      <c r="T3380" s="11">
        <f t="shared" si="317"/>
        <v>41882.255555555559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42225.222222222226</v>
      </c>
      <c r="T3381" s="11">
        <f t="shared" si="317"/>
        <v>42242.666666666664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41937.661782407406</v>
      </c>
      <c r="T3382" s="11">
        <f t="shared" si="317"/>
        <v>41972.70344907407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42043.893321759264</v>
      </c>
      <c r="T3383" s="11">
        <f t="shared" si="317"/>
        <v>42073.851655092592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42559.139537037037</v>
      </c>
      <c r="T3384" s="11">
        <f t="shared" si="317"/>
        <v>42583.665972222225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42524.490972222229</v>
      </c>
      <c r="T3385" s="11">
        <f t="shared" si="317"/>
        <v>42544.490972222229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42291.79592592593</v>
      </c>
      <c r="T3386" s="11">
        <f t="shared" si="317"/>
        <v>42328.833333333336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41953.575833333336</v>
      </c>
      <c r="T3387" s="11">
        <f t="shared" si="317"/>
        <v>41983.575833333336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41946.353078703709</v>
      </c>
      <c r="T3388" s="11">
        <f t="shared" si="317"/>
        <v>41976.353078703709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41947.470925925925</v>
      </c>
      <c r="T3389" s="11">
        <f t="shared" si="317"/>
        <v>41987.470925925933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42143.169456018521</v>
      </c>
      <c r="T3390" s="11">
        <f t="shared" si="317"/>
        <v>42173.169456018521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42494.271782407413</v>
      </c>
      <c r="T3391" s="11">
        <f t="shared" si="317"/>
        <v>42524.271782407413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41815.483159722222</v>
      </c>
      <c r="T3392" s="11">
        <f t="shared" si="317"/>
        <v>41830.483159722222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41830.254027777781</v>
      </c>
      <c r="T3393" s="11">
        <f t="shared" si="317"/>
        <v>41859.64444444445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ref="O3394:O3457" si="318">(E3394/D3394)*100</f>
        <v>100</v>
      </c>
      <c r="P3394">
        <f t="shared" ref="P3394:P3457" si="319">E3394/L3394</f>
        <v>41.666666666666664</v>
      </c>
      <c r="Q3394" t="str">
        <f t="shared" ref="Q3394:Q3457" si="320">LEFT(N3394, SEARCH("/",N3394,1)-1)</f>
        <v>theater</v>
      </c>
      <c r="R3394" t="str">
        <f t="shared" ref="R3394:R3457" si="321">RIGHT(N3394, LEN(N3394) - SEARCH("/", N3394))</f>
        <v>plays</v>
      </c>
      <c r="S3394" s="10">
        <f t="shared" si="316"/>
        <v>42446.553877314822</v>
      </c>
      <c r="T3394" s="11">
        <f t="shared" si="317"/>
        <v>42496.553877314822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si="318"/>
        <v>105.80000000000001</v>
      </c>
      <c r="P3395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0">
        <f t="shared" ref="S3395:S3458" si="322">(((J3395/60)/60)/24)+DATE(1970,1,1)+(-7/24)</f>
        <v>41923.629976851858</v>
      </c>
      <c r="T3395" s="11">
        <f t="shared" ref="T3395:T3458" si="323">(((I3395/60)/60)/24)+DATE(1970,1,1)+(-7/24)</f>
        <v>41948.740277777782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41817.303761574076</v>
      </c>
      <c r="T3396" s="11">
        <f t="shared" si="323"/>
        <v>41847.303761574076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42140.420648148152</v>
      </c>
      <c r="T3397" s="11">
        <f t="shared" si="323"/>
        <v>42154.465277777781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41764.154965277776</v>
      </c>
      <c r="T3398" s="11">
        <f t="shared" si="323"/>
        <v>41790.874305555561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42378.186678240738</v>
      </c>
      <c r="T3399" s="11">
        <f t="shared" si="323"/>
        <v>42418.625000000007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41941.460370370376</v>
      </c>
      <c r="T3400" s="11">
        <f t="shared" si="323"/>
        <v>41964.416666666664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42026.62876157408</v>
      </c>
      <c r="T3401" s="11">
        <f t="shared" si="323"/>
        <v>42056.62876157408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41834.662199074075</v>
      </c>
      <c r="T3402" s="11">
        <f t="shared" si="323"/>
        <v>41879.662199074075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42193.432245370372</v>
      </c>
      <c r="T3403" s="11">
        <f t="shared" si="323"/>
        <v>42223.432245370372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42290.326886574076</v>
      </c>
      <c r="T3404" s="11">
        <f t="shared" si="323"/>
        <v>42319.813194444447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42150.170416666668</v>
      </c>
      <c r="T3405" s="11">
        <f t="shared" si="323"/>
        <v>42180.170416666668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42152.211828703708</v>
      </c>
      <c r="T3406" s="11">
        <f t="shared" si="323"/>
        <v>42172.211828703708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42409.725532407414</v>
      </c>
      <c r="T3407" s="11">
        <f t="shared" si="323"/>
        <v>42430.707638888889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41791.201111111113</v>
      </c>
      <c r="T3408" s="11">
        <f t="shared" si="323"/>
        <v>41836.201111111113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41796.130659722221</v>
      </c>
      <c r="T3409" s="11">
        <f t="shared" si="323"/>
        <v>41826.130659722221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41808.700277777782</v>
      </c>
      <c r="T3410" s="11">
        <f t="shared" si="323"/>
        <v>41838.700277777782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42544.522662037045</v>
      </c>
      <c r="T3411" s="11">
        <f t="shared" si="323"/>
        <v>42582.581944444442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42499.749884259261</v>
      </c>
      <c r="T3412" s="11">
        <f t="shared" si="323"/>
        <v>42527.000000000007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42264.731157407405</v>
      </c>
      <c r="T3413" s="11">
        <f t="shared" si="323"/>
        <v>42284.731157407405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41879.667384259265</v>
      </c>
      <c r="T3414" s="11">
        <f t="shared" si="323"/>
        <v>41909.667384259265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42053.441412037042</v>
      </c>
      <c r="T3415" s="11">
        <f t="shared" si="323"/>
        <v>42062.915972222225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42675.540798611117</v>
      </c>
      <c r="T3416" s="11">
        <f t="shared" si="323"/>
        <v>42705.040972222225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42466.852500000001</v>
      </c>
      <c r="T3417" s="11">
        <f t="shared" si="323"/>
        <v>42477.687500000007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42089.120891203704</v>
      </c>
      <c r="T3418" s="11">
        <f t="shared" si="323"/>
        <v>42117.479166666664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41894.622083333335</v>
      </c>
      <c r="T3419" s="11">
        <f t="shared" si="323"/>
        <v>41937.73819444445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41752.542905092596</v>
      </c>
      <c r="T3420" s="11">
        <f t="shared" si="323"/>
        <v>41782.542905092596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42448.529918981483</v>
      </c>
      <c r="T3421" s="11">
        <f t="shared" si="323"/>
        <v>42466.604166666664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42404.798634259263</v>
      </c>
      <c r="T3422" s="11">
        <f t="shared" si="323"/>
        <v>42413.708333333336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42037.499571759261</v>
      </c>
      <c r="T3423" s="11">
        <f t="shared" si="323"/>
        <v>42067.499571759261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42323.270555555559</v>
      </c>
      <c r="T3424" s="11">
        <f t="shared" si="323"/>
        <v>42351.708333333336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42088.619687500002</v>
      </c>
      <c r="T3425" s="11">
        <f t="shared" si="323"/>
        <v>42118.619687500002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42018.385231481479</v>
      </c>
      <c r="T3426" s="11">
        <f t="shared" si="323"/>
        <v>42039.999305555561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41884.325648148151</v>
      </c>
      <c r="T3427" s="11">
        <f t="shared" si="323"/>
        <v>41916.325648148151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41883.765081018522</v>
      </c>
      <c r="T3428" s="11">
        <f t="shared" si="323"/>
        <v>41902.791666666672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41792.35361111111</v>
      </c>
      <c r="T3429" s="11">
        <f t="shared" si="323"/>
        <v>41822.35361111111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42038.428784722222</v>
      </c>
      <c r="T3430" s="11">
        <f t="shared" si="323"/>
        <v>42063.416666666664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42661.729872685188</v>
      </c>
      <c r="T3431" s="11">
        <f t="shared" si="323"/>
        <v>42675.729872685188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41820.653946759259</v>
      </c>
      <c r="T3432" s="11">
        <f t="shared" si="323"/>
        <v>41850.653946759259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41839.43927083334</v>
      </c>
      <c r="T3433" s="11">
        <f t="shared" si="323"/>
        <v>41869.43927083334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42380.289513888893</v>
      </c>
      <c r="T3434" s="11">
        <f t="shared" si="323"/>
        <v>42405.625000000007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41775.771469907413</v>
      </c>
      <c r="T3435" s="11">
        <f t="shared" si="323"/>
        <v>41806.833333333336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41800.088761574079</v>
      </c>
      <c r="T3436" s="11">
        <f t="shared" si="323"/>
        <v>41830.088761574079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42572.325150462966</v>
      </c>
      <c r="T3437" s="11">
        <f t="shared" si="323"/>
        <v>42588.833333333336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41851.249918981484</v>
      </c>
      <c r="T3438" s="11">
        <f t="shared" si="323"/>
        <v>41872.39444444445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42205.419212962966</v>
      </c>
      <c r="T3439" s="11">
        <f t="shared" si="323"/>
        <v>42235.419212962966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42100.636192129627</v>
      </c>
      <c r="T3440" s="11">
        <f t="shared" si="323"/>
        <v>42126.583333333336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42374.619560185187</v>
      </c>
      <c r="T3441" s="11">
        <f t="shared" si="323"/>
        <v>42387.915972222225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41808.831342592595</v>
      </c>
      <c r="T3442" s="11">
        <f t="shared" si="323"/>
        <v>41831.385416666672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42294.137974537043</v>
      </c>
      <c r="T3443" s="11">
        <f t="shared" si="323"/>
        <v>42321.553472222229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42124.549444444441</v>
      </c>
      <c r="T3444" s="11">
        <f t="shared" si="323"/>
        <v>42154.549444444441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41861.233171296299</v>
      </c>
      <c r="T3445" s="11">
        <f t="shared" si="323"/>
        <v>41891.233171296299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42520.999837962961</v>
      </c>
      <c r="T3446" s="11">
        <f t="shared" si="323"/>
        <v>42529.290972222225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42272.238842592596</v>
      </c>
      <c r="T3447" s="11">
        <f t="shared" si="323"/>
        <v>42300.238842592596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42016.540798611117</v>
      </c>
      <c r="T3448" s="11">
        <f t="shared" si="323"/>
        <v>42040.222222222226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42402.597361111119</v>
      </c>
      <c r="T3449" s="11">
        <f t="shared" si="323"/>
        <v>42447.555694444447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41959.827418981484</v>
      </c>
      <c r="T3450" s="11">
        <f t="shared" si="323"/>
        <v>41989.827418981484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42531.76085648148</v>
      </c>
      <c r="T3451" s="11">
        <f t="shared" si="323"/>
        <v>42559.875000000007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42036.412858796299</v>
      </c>
      <c r="T3452" s="11">
        <f t="shared" si="323"/>
        <v>42096.371192129627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42088.432025462964</v>
      </c>
      <c r="T3453" s="11">
        <f t="shared" si="323"/>
        <v>42115.432025462964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41820.34752314815</v>
      </c>
      <c r="T3454" s="11">
        <f t="shared" si="323"/>
        <v>41842.874305555561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42535.686990740745</v>
      </c>
      <c r="T3455" s="11">
        <f t="shared" si="323"/>
        <v>42595.686990740745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41821.40693287037</v>
      </c>
      <c r="T3456" s="11">
        <f t="shared" si="323"/>
        <v>41851.40693287037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42626.458645833336</v>
      </c>
      <c r="T3457" s="11">
        <f t="shared" si="323"/>
        <v>42656.458645833336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ref="O3458:O3521" si="324">(E3458/D3458)*100</f>
        <v>191.3</v>
      </c>
      <c r="P3458">
        <f t="shared" ref="P3458:P3521" si="325">E3458/L3458</f>
        <v>358.6875</v>
      </c>
      <c r="Q3458" t="str">
        <f t="shared" ref="Q3458:Q3521" si="326">LEFT(N3458, SEARCH("/",N3458,1)-1)</f>
        <v>theater</v>
      </c>
      <c r="R3458" t="str">
        <f t="shared" ref="R3458:R3521" si="327">RIGHT(N3458, LEN(N3458) - SEARCH("/", N3458))</f>
        <v>plays</v>
      </c>
      <c r="S3458" s="10">
        <f t="shared" si="322"/>
        <v>41820.913969907408</v>
      </c>
      <c r="T3458" s="11">
        <f t="shared" si="323"/>
        <v>41851.999305555561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si="324"/>
        <v>140.19999999999999</v>
      </c>
      <c r="P3459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0">
        <f t="shared" ref="S3459:S3522" si="328">(((J3459/60)/60)/24)+DATE(1970,1,1)+(-7/24)</f>
        <v>42016.415011574078</v>
      </c>
      <c r="T3459" s="11">
        <f t="shared" ref="T3459:T3522" si="329">(((I3459/60)/60)/24)+DATE(1970,1,1)+(-7/24)</f>
        <v>42046.957638888889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42010.910914351851</v>
      </c>
      <c r="T3460" s="11">
        <f t="shared" si="329"/>
        <v>42037.893750000003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42480.188194444447</v>
      </c>
      <c r="T3461" s="11">
        <f t="shared" si="329"/>
        <v>42510.188194444447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41852.235555555555</v>
      </c>
      <c r="T3462" s="11">
        <f t="shared" si="329"/>
        <v>41866.235555555555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42643.341192129628</v>
      </c>
      <c r="T3463" s="11">
        <f t="shared" si="329"/>
        <v>42671.833333333336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42179.606805555559</v>
      </c>
      <c r="T3464" s="11">
        <f t="shared" si="329"/>
        <v>42195.458333333336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42612.627141203709</v>
      </c>
      <c r="T3465" s="11">
        <f t="shared" si="329"/>
        <v>42653.874305555561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42574.838391203702</v>
      </c>
      <c r="T3466" s="11">
        <f t="shared" si="329"/>
        <v>42604.838391203702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42200.334166666667</v>
      </c>
      <c r="T3467" s="11">
        <f t="shared" si="329"/>
        <v>42225.375000000007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42419.727430555555</v>
      </c>
      <c r="T3468" s="11">
        <f t="shared" si="329"/>
        <v>42479.685763888891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42053.38</v>
      </c>
      <c r="T3469" s="11">
        <f t="shared" si="329"/>
        <v>42083.33833333334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42605.473715277774</v>
      </c>
      <c r="T3470" s="11">
        <f t="shared" si="329"/>
        <v>42633.833333333336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42458.350057870375</v>
      </c>
      <c r="T3471" s="11">
        <f t="shared" si="329"/>
        <v>42488.350057870375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42528.730347222219</v>
      </c>
      <c r="T3472" s="11">
        <f t="shared" si="329"/>
        <v>42566.609722222223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41841.528819444444</v>
      </c>
      <c r="T3473" s="11">
        <f t="shared" si="329"/>
        <v>41882.541666666672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41927.878831018519</v>
      </c>
      <c r="T3474" s="11">
        <f t="shared" si="329"/>
        <v>41948.957638888889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42062.54277777778</v>
      </c>
      <c r="T3475" s="11">
        <f t="shared" si="329"/>
        <v>42083.560416666667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42541.209849537037</v>
      </c>
      <c r="T3476" s="11">
        <f t="shared" si="329"/>
        <v>42571.209849537037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41918.589166666665</v>
      </c>
      <c r="T3477" s="11">
        <f t="shared" si="329"/>
        <v>41945.708333333336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41920.988310185188</v>
      </c>
      <c r="T3478" s="11">
        <f t="shared" si="329"/>
        <v>41938.833333333336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42128.44494212963</v>
      </c>
      <c r="T3479" s="11">
        <f t="shared" si="329"/>
        <v>42140.833333333336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42053.625254629638</v>
      </c>
      <c r="T3480" s="11">
        <f t="shared" si="329"/>
        <v>42079.583333333336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41781.563425925924</v>
      </c>
      <c r="T3481" s="11">
        <f t="shared" si="329"/>
        <v>41811.563425925924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42171.025775462964</v>
      </c>
      <c r="T3482" s="11">
        <f t="shared" si="329"/>
        <v>42195.583333333336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41988.955879629626</v>
      </c>
      <c r="T3483" s="11">
        <f t="shared" si="329"/>
        <v>42005.955879629626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41796.479930555557</v>
      </c>
      <c r="T3484" s="11">
        <f t="shared" si="329"/>
        <v>41826.479930555557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41793.37709490741</v>
      </c>
      <c r="T3485" s="11">
        <f t="shared" si="329"/>
        <v>41823.37709490741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42506.468738425923</v>
      </c>
      <c r="T3486" s="11">
        <f t="shared" si="329"/>
        <v>42536.468738425923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42372.401388888895</v>
      </c>
      <c r="T3487" s="11">
        <f t="shared" si="329"/>
        <v>42402.401388888895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42126.583344907405</v>
      </c>
      <c r="T3488" s="11">
        <f t="shared" si="329"/>
        <v>42157.999305555561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42149.64875</v>
      </c>
      <c r="T3489" s="11">
        <f t="shared" si="329"/>
        <v>42179.64875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42087.476388888892</v>
      </c>
      <c r="T3490" s="11">
        <f t="shared" si="329"/>
        <v>42111.375000000007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41753.3441087963</v>
      </c>
      <c r="T3491" s="11">
        <f t="shared" si="329"/>
        <v>41783.583333333336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42443.510694444449</v>
      </c>
      <c r="T3492" s="11">
        <f t="shared" si="329"/>
        <v>42473.510694444449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42120.958148148151</v>
      </c>
      <c r="T3493" s="11">
        <f t="shared" si="329"/>
        <v>42141.958148148151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42267.717557870368</v>
      </c>
      <c r="T3494" s="11">
        <f t="shared" si="329"/>
        <v>42302.717557870368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41848.574490740742</v>
      </c>
      <c r="T3495" s="11">
        <f t="shared" si="329"/>
        <v>41867.924305555556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42688.923321759263</v>
      </c>
      <c r="T3496" s="11">
        <f t="shared" si="329"/>
        <v>42699.958333333336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41915.471168981487</v>
      </c>
      <c r="T3497" s="11">
        <f t="shared" si="329"/>
        <v>41944.429166666669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42584.555162037039</v>
      </c>
      <c r="T3498" s="11">
        <f t="shared" si="329"/>
        <v>42624.555162037039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42511.450277777774</v>
      </c>
      <c r="T3499" s="11">
        <f t="shared" si="329"/>
        <v>42523.625000000007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42458.866944444446</v>
      </c>
      <c r="T3500" s="11">
        <f t="shared" si="329"/>
        <v>42518.613888888889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42131.744502314818</v>
      </c>
      <c r="T3501" s="11">
        <f t="shared" si="329"/>
        <v>42185.999305555561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42419.627754629626</v>
      </c>
      <c r="T3502" s="11">
        <f t="shared" si="329"/>
        <v>42435.915972222225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42233.47216435185</v>
      </c>
      <c r="T3503" s="11">
        <f t="shared" si="329"/>
        <v>42258.47216435185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42430.547731481485</v>
      </c>
      <c r="T3504" s="11">
        <f t="shared" si="329"/>
        <v>42444.874305555561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42545.186666666668</v>
      </c>
      <c r="T3505" s="11">
        <f t="shared" si="329"/>
        <v>42575.186666666668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42297.457071759265</v>
      </c>
      <c r="T3506" s="11">
        <f t="shared" si="329"/>
        <v>42327.498738425929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41760.644039351857</v>
      </c>
      <c r="T3507" s="11">
        <f t="shared" si="329"/>
        <v>41771.875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41829.442592592597</v>
      </c>
      <c r="T3508" s="11">
        <f t="shared" si="329"/>
        <v>41874.442592592597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42491.631215277775</v>
      </c>
      <c r="T3509" s="11">
        <f t="shared" si="329"/>
        <v>42521.631215277775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42477.438113425924</v>
      </c>
      <c r="T3510" s="11">
        <f t="shared" si="329"/>
        <v>42500.583333333336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41950.567893518521</v>
      </c>
      <c r="T3511" s="11">
        <f t="shared" si="329"/>
        <v>41963.913194444445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41802.329236111116</v>
      </c>
      <c r="T3512" s="11">
        <f t="shared" si="329"/>
        <v>41822.329236111116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41927.582118055558</v>
      </c>
      <c r="T3513" s="11">
        <f t="shared" si="329"/>
        <v>41950.479166666672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42057.24527777778</v>
      </c>
      <c r="T3514" s="11">
        <f t="shared" si="329"/>
        <v>42117.203611111116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41780.804537037038</v>
      </c>
      <c r="T3515" s="11">
        <f t="shared" si="329"/>
        <v>41793.915972222225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42020.555</v>
      </c>
      <c r="T3516" s="11">
        <f t="shared" si="329"/>
        <v>42036.915972222225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42125.481145833335</v>
      </c>
      <c r="T3517" s="11">
        <f t="shared" si="329"/>
        <v>42155.481145833335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41855.718402777777</v>
      </c>
      <c r="T3518" s="11">
        <f t="shared" si="329"/>
        <v>41889.833333333336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41794.525856481487</v>
      </c>
      <c r="T3519" s="11">
        <f t="shared" si="329"/>
        <v>41824.166666666672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41893.491886574076</v>
      </c>
      <c r="T3520" s="11">
        <f t="shared" si="329"/>
        <v>41914.306250000001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42037.307291666664</v>
      </c>
      <c r="T3521" s="11">
        <f t="shared" si="329"/>
        <v>42067.307291666664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ref="O3522:O3585" si="330">(E3522/D3522)*100</f>
        <v>100.75</v>
      </c>
      <c r="P3522">
        <f t="shared" ref="P3522:P3585" si="331">E3522/L3522</f>
        <v>95.952380952380949</v>
      </c>
      <c r="Q3522" t="str">
        <f t="shared" ref="Q3522:Q3585" si="332">LEFT(N3522, SEARCH("/",N3522,1)-1)</f>
        <v>theater</v>
      </c>
      <c r="R3522" t="str">
        <f t="shared" ref="R3522:R3585" si="333">RIGHT(N3522, LEN(N3522) - SEARCH("/", N3522))</f>
        <v>plays</v>
      </c>
      <c r="S3522" s="10">
        <f t="shared" si="328"/>
        <v>42227.532546296301</v>
      </c>
      <c r="T3522" s="11">
        <f t="shared" si="329"/>
        <v>42253.282638888886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si="330"/>
        <v>169.42857142857144</v>
      </c>
      <c r="P3523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0">
        <f t="shared" ref="S3523:S3586" si="334">(((J3523/60)/60)/24)+DATE(1970,1,1)+(-7/24)</f>
        <v>41881.06967592593</v>
      </c>
      <c r="T3523" s="11">
        <f t="shared" ref="T3523:T3586" si="335">(((I3523/60)/60)/24)+DATE(1970,1,1)+(-7/24)</f>
        <v>41911.06967592593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42234.498217592591</v>
      </c>
      <c r="T3524" s="11">
        <f t="shared" si="335"/>
        <v>42262.129166666673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42581.105879629635</v>
      </c>
      <c r="T3525" s="11">
        <f t="shared" si="335"/>
        <v>42638.666666666664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41880.471909722226</v>
      </c>
      <c r="T3526" s="11">
        <f t="shared" si="335"/>
        <v>41894.875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42214.404004629636</v>
      </c>
      <c r="T3527" s="11">
        <f t="shared" si="335"/>
        <v>42225.375000000007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42460.043645833335</v>
      </c>
      <c r="T3528" s="11">
        <f t="shared" si="335"/>
        <v>42487.957638888889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42166.731539351858</v>
      </c>
      <c r="T3529" s="11">
        <f t="shared" si="335"/>
        <v>42195.874305555561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42733.209699074076</v>
      </c>
      <c r="T3530" s="11">
        <f t="shared" si="335"/>
        <v>42753.209699074076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42177.470115740747</v>
      </c>
      <c r="T3531" s="11">
        <f t="shared" si="335"/>
        <v>42197.750000000007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42442.331678240742</v>
      </c>
      <c r="T3532" s="11">
        <f t="shared" si="335"/>
        <v>42470.541666666664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42521.362662037041</v>
      </c>
      <c r="T3533" s="11">
        <f t="shared" si="335"/>
        <v>42551.362662037041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41884.308182870373</v>
      </c>
      <c r="T3534" s="11">
        <f t="shared" si="335"/>
        <v>41899.874305555561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42289.46952546297</v>
      </c>
      <c r="T3535" s="11">
        <f t="shared" si="335"/>
        <v>42319.511192129627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42243.333599537036</v>
      </c>
      <c r="T3536" s="11">
        <f t="shared" si="335"/>
        <v>42278.333599537036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42248.348495370366</v>
      </c>
      <c r="T3537" s="11">
        <f t="shared" si="335"/>
        <v>42279.458333333336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42328.435474537044</v>
      </c>
      <c r="T3538" s="11">
        <f t="shared" si="335"/>
        <v>42358.207638888889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41923.062685185185</v>
      </c>
      <c r="T3539" s="11">
        <f t="shared" si="335"/>
        <v>41960.040972222225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42571.128935185188</v>
      </c>
      <c r="T3540" s="11">
        <f t="shared" si="335"/>
        <v>42599.128935185188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42600.464375000003</v>
      </c>
      <c r="T3541" s="11">
        <f t="shared" si="335"/>
        <v>42621.464375000003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42516.711701388893</v>
      </c>
      <c r="T3542" s="11">
        <f t="shared" si="335"/>
        <v>42546.711701388893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42222.438368055555</v>
      </c>
      <c r="T3543" s="11">
        <f t="shared" si="335"/>
        <v>42247.438368055555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41829.308125000003</v>
      </c>
      <c r="T3544" s="11">
        <f t="shared" si="335"/>
        <v>41889.308125000003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42150.463645833333</v>
      </c>
      <c r="T3545" s="11">
        <f t="shared" si="335"/>
        <v>42180.463645833333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42040.540011574078</v>
      </c>
      <c r="T3546" s="11">
        <f t="shared" si="335"/>
        <v>42070.540011574078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42075.515729166669</v>
      </c>
      <c r="T3547" s="11">
        <f t="shared" si="335"/>
        <v>42105.515729166669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42073.369027777779</v>
      </c>
      <c r="T3548" s="11">
        <f t="shared" si="335"/>
        <v>42094.874305555561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42479.787048611113</v>
      </c>
      <c r="T3549" s="11">
        <f t="shared" si="335"/>
        <v>42503.874305555561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42411.650625000002</v>
      </c>
      <c r="T3550" s="11">
        <f t="shared" si="335"/>
        <v>42433.750000000007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42223.102696759262</v>
      </c>
      <c r="T3551" s="11">
        <f t="shared" si="335"/>
        <v>42251.102696759262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42462.601828703708</v>
      </c>
      <c r="T3552" s="11">
        <f t="shared" si="335"/>
        <v>42492.601828703708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41753.224189814813</v>
      </c>
      <c r="T3553" s="11">
        <f t="shared" si="335"/>
        <v>41781.629861111112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41788.295416666668</v>
      </c>
      <c r="T3554" s="11">
        <f t="shared" si="335"/>
        <v>41818.295416666668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42195.737037037041</v>
      </c>
      <c r="T3555" s="11">
        <f t="shared" si="335"/>
        <v>42227.708333333336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42015.758784722224</v>
      </c>
      <c r="T3556" s="11">
        <f t="shared" si="335"/>
        <v>42046.416666666664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42661.150393518525</v>
      </c>
      <c r="T3557" s="11">
        <f t="shared" si="335"/>
        <v>42691.192060185182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41808.357916666668</v>
      </c>
      <c r="T3558" s="11">
        <f t="shared" si="335"/>
        <v>41868.357916666668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41729.985081018523</v>
      </c>
      <c r="T3559" s="11">
        <f t="shared" si="335"/>
        <v>41763.985081018523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42139.525173611117</v>
      </c>
      <c r="T3560" s="11">
        <f t="shared" si="335"/>
        <v>42181.583333333336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42193.804490740738</v>
      </c>
      <c r="T3561" s="11">
        <f t="shared" si="335"/>
        <v>42216.081944444442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42115.597986111119</v>
      </c>
      <c r="T3562" s="11">
        <f t="shared" si="335"/>
        <v>42150.822916666664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42203.388634259267</v>
      </c>
      <c r="T3563" s="11">
        <f t="shared" si="335"/>
        <v>42221.48333333333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42433.470219907409</v>
      </c>
      <c r="T3564" s="11">
        <f t="shared" si="335"/>
        <v>42442.625000000007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42555.380277777782</v>
      </c>
      <c r="T3565" s="11">
        <f t="shared" si="335"/>
        <v>42583.500000000007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42236.331585648157</v>
      </c>
      <c r="T3566" s="11">
        <f t="shared" si="335"/>
        <v>42282.375000000007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41974.451481481483</v>
      </c>
      <c r="T3567" s="11">
        <f t="shared" si="335"/>
        <v>42004.451481481483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41997.216238425928</v>
      </c>
      <c r="T3568" s="11">
        <f t="shared" si="335"/>
        <v>42027.216238425928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42135.51902777778</v>
      </c>
      <c r="T3569" s="11">
        <f t="shared" si="335"/>
        <v>42165.51902777778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41869.449004629634</v>
      </c>
      <c r="T3570" s="11">
        <f t="shared" si="335"/>
        <v>41899.449004629634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41982.396944444445</v>
      </c>
      <c r="T3571" s="11">
        <f t="shared" si="335"/>
        <v>42012.396944444445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41976.040312500008</v>
      </c>
      <c r="T3572" s="11">
        <f t="shared" si="335"/>
        <v>42004.000000000007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41912.567280092597</v>
      </c>
      <c r="T3573" s="11">
        <f t="shared" si="335"/>
        <v>41942.567280092597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42146.278726851851</v>
      </c>
      <c r="T3574" s="11">
        <f t="shared" si="335"/>
        <v>42176.278726851851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41921.083865740744</v>
      </c>
      <c r="T3575" s="11">
        <f t="shared" si="335"/>
        <v>41951.125532407408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41926.651018518518</v>
      </c>
      <c r="T3576" s="11">
        <f t="shared" si="335"/>
        <v>41956.692685185182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42561.492210648146</v>
      </c>
      <c r="T3577" s="11">
        <f t="shared" si="335"/>
        <v>42592.874305555561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42649.257569444446</v>
      </c>
      <c r="T3578" s="11">
        <f t="shared" si="335"/>
        <v>42709.299236111117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42093.495173611118</v>
      </c>
      <c r="T3579" s="11">
        <f t="shared" si="335"/>
        <v>42119.977777777785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42460.441863425927</v>
      </c>
      <c r="T3580" s="11">
        <f t="shared" si="335"/>
        <v>42490.441863425927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42430.470555555563</v>
      </c>
      <c r="T3581" s="11">
        <f t="shared" si="335"/>
        <v>42460.428888888891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42025.884513888894</v>
      </c>
      <c r="T3582" s="11">
        <f t="shared" si="335"/>
        <v>42063.915972222225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41836.179513888892</v>
      </c>
      <c r="T3583" s="11">
        <f t="shared" si="335"/>
        <v>41850.179513888892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42450.804189814815</v>
      </c>
      <c r="T3584" s="11">
        <f t="shared" si="335"/>
        <v>42464.804189814815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42418.134317129632</v>
      </c>
      <c r="T3585" s="11">
        <f t="shared" si="335"/>
        <v>42478.092650462968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ref="O3586:O3649" si="336">(E3586/D3586)*100</f>
        <v>115.5</v>
      </c>
      <c r="P3586">
        <f t="shared" ref="P3586:P3649" si="337">E3586/L3586</f>
        <v>30.9375</v>
      </c>
      <c r="Q3586" t="str">
        <f t="shared" ref="Q3586:Q3649" si="338">LEFT(N3586, SEARCH("/",N3586,1)-1)</f>
        <v>theater</v>
      </c>
      <c r="R3586" t="str">
        <f t="shared" ref="R3586:R3649" si="339">RIGHT(N3586, LEN(N3586) - SEARCH("/", N3586))</f>
        <v>plays</v>
      </c>
      <c r="S3586" s="10">
        <f t="shared" si="334"/>
        <v>42168.024814814817</v>
      </c>
      <c r="T3586" s="11">
        <f t="shared" si="335"/>
        <v>42198.024814814817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si="336"/>
        <v>119.11764705882352</v>
      </c>
      <c r="P358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0">
        <f t="shared" ref="S3587:S3650" si="340">(((J3587/60)/60)/24)+DATE(1970,1,1)+(-7/24)</f>
        <v>41964.42465277778</v>
      </c>
      <c r="T3587" s="11">
        <f t="shared" ref="T3587:T3650" si="341">(((I3587/60)/60)/24)+DATE(1970,1,1)+(-7/24)</f>
        <v>41994.42465277778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42576.405902777777</v>
      </c>
      <c r="T3588" s="11">
        <f t="shared" si="341"/>
        <v>42636.405902777777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42503.24831018519</v>
      </c>
      <c r="T3589" s="11">
        <f t="shared" si="341"/>
        <v>42548.500000000007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42101.537152777782</v>
      </c>
      <c r="T3590" s="11">
        <f t="shared" si="341"/>
        <v>42123.666666666664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42125.355868055558</v>
      </c>
      <c r="T3591" s="11">
        <f t="shared" si="341"/>
        <v>42150.355868055558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41902.042060185187</v>
      </c>
      <c r="T3592" s="11">
        <f t="shared" si="341"/>
        <v>41932.042060185187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42003.656759259262</v>
      </c>
      <c r="T3593" s="11">
        <f t="shared" si="341"/>
        <v>42027.915972222225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41988.538275462961</v>
      </c>
      <c r="T3594" s="11">
        <f t="shared" si="341"/>
        <v>42045.915972222225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41974.606932870374</v>
      </c>
      <c r="T3595" s="11">
        <f t="shared" si="341"/>
        <v>42009.55972222222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42591.775254629632</v>
      </c>
      <c r="T3596" s="11">
        <f t="shared" si="341"/>
        <v>42616.775254629632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42049.71670138889</v>
      </c>
      <c r="T3597" s="11">
        <f t="shared" si="341"/>
        <v>42075.999305555561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41856.423402777778</v>
      </c>
      <c r="T3598" s="11">
        <f t="shared" si="341"/>
        <v>41877.423402777778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42417.293865740743</v>
      </c>
      <c r="T3599" s="11">
        <f t="shared" si="341"/>
        <v>42431.957638888889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41866.507199074076</v>
      </c>
      <c r="T3600" s="11">
        <f t="shared" si="341"/>
        <v>41884.915972222225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42220.503206018526</v>
      </c>
      <c r="T3601" s="11">
        <f t="shared" si="341"/>
        <v>42245.708333333336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42628.55745370371</v>
      </c>
      <c r="T3602" s="11">
        <f t="shared" si="341"/>
        <v>42656.55745370371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41990.706967592596</v>
      </c>
      <c r="T3603" s="11">
        <f t="shared" si="341"/>
        <v>42020.706967592596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42447.602766203701</v>
      </c>
      <c r="T3604" s="11">
        <f t="shared" si="341"/>
        <v>42507.602766203701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42283.572685185187</v>
      </c>
      <c r="T3605" s="11">
        <f t="shared" si="341"/>
        <v>42313.614351851858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42482.724027777782</v>
      </c>
      <c r="T3606" s="11">
        <f t="shared" si="341"/>
        <v>42488.999305555561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42383.501458333332</v>
      </c>
      <c r="T3607" s="11">
        <f t="shared" si="341"/>
        <v>42413.501458333332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42566.313159722224</v>
      </c>
      <c r="T3608" s="11">
        <f t="shared" si="341"/>
        <v>42596.313159722224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42338.672245370377</v>
      </c>
      <c r="T3609" s="11">
        <f t="shared" si="341"/>
        <v>42352.708333333336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42506.417708333342</v>
      </c>
      <c r="T3610" s="11">
        <f t="shared" si="341"/>
        <v>42538.291666666664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42429.700057870366</v>
      </c>
      <c r="T3611" s="11">
        <f t="shared" si="341"/>
        <v>42459.658391203709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42203.140462962961</v>
      </c>
      <c r="T3612" s="11">
        <f t="shared" si="341"/>
        <v>42233.140462962961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42072.078715277785</v>
      </c>
      <c r="T3613" s="11">
        <f t="shared" si="341"/>
        <v>42102.078715277785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41789.435312500005</v>
      </c>
      <c r="T3614" s="11">
        <f t="shared" si="341"/>
        <v>41799.435312500005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41788.298310185186</v>
      </c>
      <c r="T3615" s="11">
        <f t="shared" si="341"/>
        <v>41818.298310185186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42143.750185185192</v>
      </c>
      <c r="T3616" s="11">
        <f t="shared" si="341"/>
        <v>42173.750185185192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42318.302037037043</v>
      </c>
      <c r="T3617" s="11">
        <f t="shared" si="341"/>
        <v>42348.302037037043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42052.658148148148</v>
      </c>
      <c r="T3618" s="11">
        <f t="shared" si="341"/>
        <v>42082.616481481484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42779.31862268519</v>
      </c>
      <c r="T3619" s="11">
        <f t="shared" si="341"/>
        <v>42793.708333333336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42128.336226851854</v>
      </c>
      <c r="T3620" s="11">
        <f t="shared" si="341"/>
        <v>42158.336226851854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42660.840578703712</v>
      </c>
      <c r="T3621" s="11">
        <f t="shared" si="341"/>
        <v>42693.625000000007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42037.646539351852</v>
      </c>
      <c r="T3622" s="11">
        <f t="shared" si="341"/>
        <v>42067.875000000007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42619.64402777778</v>
      </c>
      <c r="T3623" s="11">
        <f t="shared" si="341"/>
        <v>42643.583333333336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41876.930219907408</v>
      </c>
      <c r="T3624" s="11">
        <f t="shared" si="341"/>
        <v>41909.849305555559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41828.445254629631</v>
      </c>
      <c r="T3625" s="11">
        <f t="shared" si="341"/>
        <v>41846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42545.482523148145</v>
      </c>
      <c r="T3626" s="11">
        <f t="shared" si="341"/>
        <v>42605.482523148145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42157.360844907409</v>
      </c>
      <c r="T3627" s="11">
        <f t="shared" si="341"/>
        <v>42187.360844907409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41846.375659722224</v>
      </c>
      <c r="T3628" s="11">
        <f t="shared" si="341"/>
        <v>41867.375659722224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42460.45008101852</v>
      </c>
      <c r="T3629" s="11">
        <f t="shared" si="341"/>
        <v>42510.874305555561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42291.541620370372</v>
      </c>
      <c r="T3630" s="11">
        <f t="shared" si="341"/>
        <v>42351.583287037043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42436.802824074075</v>
      </c>
      <c r="T3631" s="11">
        <f t="shared" si="341"/>
        <v>42495.416666666664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41942.555439814816</v>
      </c>
      <c r="T3632" s="11">
        <f t="shared" si="341"/>
        <v>41972.597106481488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41880.461770833332</v>
      </c>
      <c r="T3633" s="11">
        <f t="shared" si="341"/>
        <v>41904.874305555561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41946.645243055558</v>
      </c>
      <c r="T3634" s="11">
        <f t="shared" si="341"/>
        <v>41966.645243055558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42649.331793981481</v>
      </c>
      <c r="T3635" s="11">
        <f t="shared" si="341"/>
        <v>42692.750000000007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42700.874699074076</v>
      </c>
      <c r="T3636" s="11">
        <f t="shared" si="341"/>
        <v>42748.874305555561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42450.591157407405</v>
      </c>
      <c r="T3637" s="11">
        <f t="shared" si="341"/>
        <v>42480.591157407405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42226.403113425935</v>
      </c>
      <c r="T3638" s="11">
        <f t="shared" si="341"/>
        <v>42261.403113425935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41975.40896990741</v>
      </c>
      <c r="T3639" s="11">
        <f t="shared" si="341"/>
        <v>42005.40896990741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42053.381157407413</v>
      </c>
      <c r="T3640" s="11">
        <f t="shared" si="341"/>
        <v>42113.339490740742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42590.38548611111</v>
      </c>
      <c r="T3641" s="11">
        <f t="shared" si="341"/>
        <v>42650.34097222222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42104.489930555559</v>
      </c>
      <c r="T3642" s="11">
        <f t="shared" si="341"/>
        <v>42134.489930555559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41899.335405092599</v>
      </c>
      <c r="T3643" s="11">
        <f t="shared" si="341"/>
        <v>41916.916666666672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42297.524618055562</v>
      </c>
      <c r="T3644" s="11">
        <f t="shared" si="341"/>
        <v>42338.416666666664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42284.852303240747</v>
      </c>
      <c r="T3645" s="11">
        <f t="shared" si="341"/>
        <v>42324.893969907411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42408.95008101852</v>
      </c>
      <c r="T3646" s="11">
        <f t="shared" si="341"/>
        <v>42436.915972222225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42665.678680555553</v>
      </c>
      <c r="T3647" s="11">
        <f t="shared" si="341"/>
        <v>42695.720347222225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42140.129652777781</v>
      </c>
      <c r="T3648" s="11">
        <f t="shared" si="341"/>
        <v>42171.687500000007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42598.457488425927</v>
      </c>
      <c r="T3649" s="11">
        <f t="shared" si="341"/>
        <v>42643.457488425927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ref="O3650:O3713" si="342">(E3650/D3650)*100</f>
        <v>100.38249999999999</v>
      </c>
      <c r="P3650">
        <f t="shared" ref="P3650:P3713" si="343">E3650/L3650</f>
        <v>550.04109589041093</v>
      </c>
      <c r="Q3650" t="str">
        <f t="shared" ref="Q3650:Q3713" si="344">LEFT(N3650, SEARCH("/",N3650,1)-1)</f>
        <v>theater</v>
      </c>
      <c r="R3650" t="str">
        <f t="shared" ref="R3650:R3713" si="345">RIGHT(N3650, LEN(N3650) - SEARCH("/", N3650))</f>
        <v>plays</v>
      </c>
      <c r="S3650" s="10">
        <f t="shared" si="340"/>
        <v>41887.000520833339</v>
      </c>
      <c r="T3650" s="11">
        <f t="shared" si="341"/>
        <v>41917.000520833339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si="342"/>
        <v>104</v>
      </c>
      <c r="P3651">
        <f t="shared" si="343"/>
        <v>97.5</v>
      </c>
      <c r="Q3651" t="str">
        <f t="shared" si="344"/>
        <v>theater</v>
      </c>
      <c r="R3651" t="str">
        <f t="shared" si="345"/>
        <v>plays</v>
      </c>
      <c r="S3651" s="10">
        <f t="shared" ref="S3651:S3714" si="346">(((J3651/60)/60)/24)+DATE(1970,1,1)+(-7/24)</f>
        <v>41780.421226851853</v>
      </c>
      <c r="T3651" s="11">
        <f t="shared" ref="T3651:T3714" si="347">(((I3651/60)/60)/24)+DATE(1970,1,1)+(-7/24)</f>
        <v>41806.421226851853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42381.187314814822</v>
      </c>
      <c r="T3652" s="11">
        <f t="shared" si="347"/>
        <v>42402.187314814822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41828.35465277778</v>
      </c>
      <c r="T3653" s="11">
        <f t="shared" si="347"/>
        <v>41861.374305555561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42596.353032407409</v>
      </c>
      <c r="T3654" s="11">
        <f t="shared" si="347"/>
        <v>42606.874305555561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42191.071840277778</v>
      </c>
      <c r="T3655" s="11">
        <f t="shared" si="347"/>
        <v>42221.071840277778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42440.124837962961</v>
      </c>
      <c r="T3656" s="11">
        <f t="shared" si="347"/>
        <v>42463.416666666664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42173.511550925927</v>
      </c>
      <c r="T3657" s="11">
        <f t="shared" si="347"/>
        <v>42202.999305555561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42737.618472222232</v>
      </c>
      <c r="T3658" s="11">
        <f t="shared" si="347"/>
        <v>42767.665972222225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42499.338182870379</v>
      </c>
      <c r="T3659" s="11">
        <f t="shared" si="347"/>
        <v>42522.612500000003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41775.56689814815</v>
      </c>
      <c r="T3660" s="11">
        <f t="shared" si="347"/>
        <v>41821.874305555561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42054.985532407409</v>
      </c>
      <c r="T3661" s="11">
        <f t="shared" si="347"/>
        <v>42082.318749999999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41971.589409722226</v>
      </c>
      <c r="T3662" s="11">
        <f t="shared" si="347"/>
        <v>41996.589409722226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42447.605000000003</v>
      </c>
      <c r="T3663" s="11">
        <f t="shared" si="347"/>
        <v>42469.875000000007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42063.928402777783</v>
      </c>
      <c r="T3664" s="11">
        <f t="shared" si="347"/>
        <v>42093.886736111112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42665.160069444442</v>
      </c>
      <c r="T3665" s="11">
        <f t="shared" si="347"/>
        <v>42725.201736111114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42522.957048611112</v>
      </c>
      <c r="T3666" s="11">
        <f t="shared" si="347"/>
        <v>42536.957048611112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42294.516458333332</v>
      </c>
      <c r="T3667" s="11">
        <f t="shared" si="347"/>
        <v>42305.537499999999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41822.613217592596</v>
      </c>
      <c r="T3668" s="11">
        <f t="shared" si="347"/>
        <v>41844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42173.678460648152</v>
      </c>
      <c r="T3669" s="11">
        <f t="shared" si="347"/>
        <v>42203.678460648152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42185.264490740745</v>
      </c>
      <c r="T3670" s="11">
        <f t="shared" si="347"/>
        <v>42208.481250000004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42136.383530092593</v>
      </c>
      <c r="T3671" s="11">
        <f t="shared" si="347"/>
        <v>42166.383530092593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42142.222349537034</v>
      </c>
      <c r="T3672" s="11">
        <f t="shared" si="347"/>
        <v>42155.666666666664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41820.336423611116</v>
      </c>
      <c r="T3673" s="11">
        <f t="shared" si="347"/>
        <v>41840.874305555561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41878.654907407406</v>
      </c>
      <c r="T3674" s="11">
        <f t="shared" si="347"/>
        <v>41908.654907407406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41914.003437500003</v>
      </c>
      <c r="T3675" s="11">
        <f t="shared" si="347"/>
        <v>41948.244444444448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42556.581354166665</v>
      </c>
      <c r="T3676" s="11">
        <f t="shared" si="347"/>
        <v>42616.581354166665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42493.305347222224</v>
      </c>
      <c r="T3677" s="11">
        <f t="shared" si="347"/>
        <v>42505.666666666664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41876.52412037037</v>
      </c>
      <c r="T3678" s="11">
        <f t="shared" si="347"/>
        <v>41894.52412037037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41802.28261574074</v>
      </c>
      <c r="T3679" s="11">
        <f t="shared" si="347"/>
        <v>41822.874305555561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42120.239560185182</v>
      </c>
      <c r="T3680" s="11">
        <f t="shared" si="347"/>
        <v>42155.239560185182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41786.469687500001</v>
      </c>
      <c r="T3681" s="11">
        <f t="shared" si="347"/>
        <v>41820.915972222225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42627.162430555552</v>
      </c>
      <c r="T3682" s="11">
        <f t="shared" si="347"/>
        <v>42648.162430555552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42374.359837962962</v>
      </c>
      <c r="T3683" s="11">
        <f t="shared" si="347"/>
        <v>42384.359837962962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41772.393726851857</v>
      </c>
      <c r="T3684" s="11">
        <f t="shared" si="347"/>
        <v>41805.999305555561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42632.825185185189</v>
      </c>
      <c r="T3685" s="11">
        <f t="shared" si="347"/>
        <v>42662.825185185189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42218.888726851852</v>
      </c>
      <c r="T3686" s="11">
        <f t="shared" si="347"/>
        <v>42248.888726851852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41753.301608796297</v>
      </c>
      <c r="T3687" s="11">
        <f t="shared" si="347"/>
        <v>41778.583333333336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42230.371064814819</v>
      </c>
      <c r="T3688" s="11">
        <f t="shared" si="347"/>
        <v>42244.874305555561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41786.926562500004</v>
      </c>
      <c r="T3689" s="11">
        <f t="shared" si="347"/>
        <v>41816.926562500004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41829.495416666665</v>
      </c>
      <c r="T3690" s="11">
        <f t="shared" si="347"/>
        <v>41859.495416666665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42147.535173611112</v>
      </c>
      <c r="T3691" s="11">
        <f t="shared" si="347"/>
        <v>42176.642361111117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41940.306516203709</v>
      </c>
      <c r="T3692" s="11">
        <f t="shared" si="347"/>
        <v>41970.348182870373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42020.408900462964</v>
      </c>
      <c r="T3693" s="11">
        <f t="shared" si="347"/>
        <v>42064.915972222225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41891.673368055555</v>
      </c>
      <c r="T3694" s="11">
        <f t="shared" si="347"/>
        <v>41900.708333333336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42308.899641203701</v>
      </c>
      <c r="T3695" s="11">
        <f t="shared" si="347"/>
        <v>42338.645833333336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42489.842210648152</v>
      </c>
      <c r="T3696" s="11">
        <f t="shared" si="347"/>
        <v>42526.791666666664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41995.578819444447</v>
      </c>
      <c r="T3697" s="11">
        <f t="shared" si="347"/>
        <v>42015.578819444447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41988.325416666667</v>
      </c>
      <c r="T3698" s="11">
        <f t="shared" si="347"/>
        <v>42048.325416666667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42479.174166666671</v>
      </c>
      <c r="T3699" s="11">
        <f t="shared" si="347"/>
        <v>42500.174166666671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42401.514895833338</v>
      </c>
      <c r="T3700" s="11">
        <f t="shared" si="347"/>
        <v>42431.514895833338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41897.310370370375</v>
      </c>
      <c r="T3701" s="11">
        <f t="shared" si="347"/>
        <v>41927.310370370375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41882.293981481482</v>
      </c>
      <c r="T3702" s="11">
        <f t="shared" si="347"/>
        <v>41912.375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42129.249918981484</v>
      </c>
      <c r="T3703" s="11">
        <f t="shared" si="347"/>
        <v>42159.249918981484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42524.246342592596</v>
      </c>
      <c r="T3704" s="11">
        <f t="shared" si="347"/>
        <v>42561.665972222225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42556.212824074079</v>
      </c>
      <c r="T3705" s="11">
        <f t="shared" si="347"/>
        <v>42594.999305555561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42461.398078703707</v>
      </c>
      <c r="T3706" s="11">
        <f t="shared" si="347"/>
        <v>42521.398078703707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41792.251319444447</v>
      </c>
      <c r="T3707" s="11">
        <f t="shared" si="347"/>
        <v>41813.458333333336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41879.622094907412</v>
      </c>
      <c r="T3708" s="11">
        <f t="shared" si="347"/>
        <v>41894.622094907412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42551.756689814814</v>
      </c>
      <c r="T3709" s="11">
        <f t="shared" si="347"/>
        <v>42572.93472222222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41809.850532407407</v>
      </c>
      <c r="T3710" s="11">
        <f t="shared" si="347"/>
        <v>41823.850532407407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41785.416041666671</v>
      </c>
      <c r="T3711" s="11">
        <f t="shared" si="347"/>
        <v>41815.416041666671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42072.284583333334</v>
      </c>
      <c r="T3712" s="11">
        <f t="shared" si="347"/>
        <v>42097.284583333334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41779.432557870372</v>
      </c>
      <c r="T3713" s="11">
        <f t="shared" si="347"/>
        <v>41805.375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ref="O3714:O3777" si="348">(E3714/D3714)*100</f>
        <v>153.73333333333335</v>
      </c>
      <c r="P3714">
        <f t="shared" ref="P3714:P3777" si="349">E3714/L3714</f>
        <v>110.86538461538461</v>
      </c>
      <c r="Q3714" t="str">
        <f t="shared" ref="Q3714:Q3777" si="350">LEFT(N3714, SEARCH("/",N3714,1)-1)</f>
        <v>theater</v>
      </c>
      <c r="R3714" t="str">
        <f t="shared" ref="R3714:R3777" si="351">RIGHT(N3714, LEN(N3714) - SEARCH("/", N3714))</f>
        <v>plays</v>
      </c>
      <c r="S3714" s="10">
        <f t="shared" si="346"/>
        <v>42133.880405092597</v>
      </c>
      <c r="T3714" s="11">
        <f t="shared" si="347"/>
        <v>42154.999305555561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si="348"/>
        <v>101.49999999999999</v>
      </c>
      <c r="P3715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0">
        <f t="shared" ref="S3715:S3778" si="352">(((J3715/60)/60)/24)+DATE(1970,1,1)+(-7/24)</f>
        <v>42505.44636574074</v>
      </c>
      <c r="T3715" s="11">
        <f t="shared" ref="T3715:T3778" si="353">(((I3715/60)/60)/24)+DATE(1970,1,1)+(-7/24)</f>
        <v>42525.44636574074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42118.26466435186</v>
      </c>
      <c r="T3716" s="11">
        <f t="shared" si="353"/>
        <v>42149.874305555561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42036.703923611109</v>
      </c>
      <c r="T3717" s="11">
        <f t="shared" si="353"/>
        <v>42094.244444444448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42360.596168981479</v>
      </c>
      <c r="T3718" s="11">
        <f t="shared" si="353"/>
        <v>42390.596168981479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42102.574641203704</v>
      </c>
      <c r="T3719" s="11">
        <f t="shared" si="353"/>
        <v>42133.574641203704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42032.424479166664</v>
      </c>
      <c r="T3720" s="11">
        <f t="shared" si="353"/>
        <v>42062.424479166664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42147.438263888893</v>
      </c>
      <c r="T3721" s="11">
        <f t="shared" si="353"/>
        <v>42177.438263888893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42165.701458333337</v>
      </c>
      <c r="T3722" s="11">
        <f t="shared" si="353"/>
        <v>42187.701458333337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41927.644490740742</v>
      </c>
      <c r="T3723" s="11">
        <f t="shared" si="353"/>
        <v>41948.686157407406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42381.380173611113</v>
      </c>
      <c r="T3724" s="11">
        <f t="shared" si="353"/>
        <v>42411.665972222225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41943.461365740746</v>
      </c>
      <c r="T3725" s="11">
        <f t="shared" si="353"/>
        <v>41973.503032407411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42465.199768518527</v>
      </c>
      <c r="T3726" s="11">
        <f t="shared" si="353"/>
        <v>42494.666666666664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42401.653553240743</v>
      </c>
      <c r="T3727" s="11">
        <f t="shared" si="353"/>
        <v>42418.604166666664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42461.849201388897</v>
      </c>
      <c r="T3728" s="11">
        <f t="shared" si="353"/>
        <v>42489.583333333336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42632.056643518525</v>
      </c>
      <c r="T3729" s="11">
        <f t="shared" si="353"/>
        <v>42662.913194444445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42204.879351851858</v>
      </c>
      <c r="T3730" s="11">
        <f t="shared" si="353"/>
        <v>42234.879351851858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42040.913333333338</v>
      </c>
      <c r="T3731" s="11">
        <f t="shared" si="353"/>
        <v>42085.871666666666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42203.386099537041</v>
      </c>
      <c r="T3732" s="11">
        <f t="shared" si="353"/>
        <v>42233.386099537041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41983.461180555554</v>
      </c>
      <c r="T3733" s="11">
        <f t="shared" si="353"/>
        <v>42013.849305555559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41968.385798611118</v>
      </c>
      <c r="T3734" s="11">
        <f t="shared" si="353"/>
        <v>42028.208333333336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42102.732731481483</v>
      </c>
      <c r="T3735" s="11">
        <f t="shared" si="353"/>
        <v>42112.645833333336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42089.609907407408</v>
      </c>
      <c r="T3736" s="11">
        <f t="shared" si="353"/>
        <v>42149.609907407408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42122.401493055557</v>
      </c>
      <c r="T3737" s="11">
        <f t="shared" si="353"/>
        <v>42152.401493055557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42048.420057870368</v>
      </c>
      <c r="T3738" s="11">
        <f t="shared" si="353"/>
        <v>42086.458333333336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42297.399340277778</v>
      </c>
      <c r="T3739" s="11">
        <f t="shared" si="353"/>
        <v>42319.999305555561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41813.647048611114</v>
      </c>
      <c r="T3740" s="11">
        <f t="shared" si="353"/>
        <v>41835.625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42548.158194444448</v>
      </c>
      <c r="T3741" s="11">
        <f t="shared" si="353"/>
        <v>42568.158194444448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41832.798090277778</v>
      </c>
      <c r="T3742" s="11">
        <f t="shared" si="353"/>
        <v>41862.787476851852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42325.629050925927</v>
      </c>
      <c r="T3743" s="11">
        <f t="shared" si="353"/>
        <v>42355.629050925927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41857.922962962963</v>
      </c>
      <c r="T3744" s="11">
        <f t="shared" si="353"/>
        <v>41887.922962962963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41793.41856481482</v>
      </c>
      <c r="T3745" s="11">
        <f t="shared" si="353"/>
        <v>41823.41856481482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41793.522592592599</v>
      </c>
      <c r="T3746" s="11">
        <f t="shared" si="353"/>
        <v>41824.874305555561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41831.406273148154</v>
      </c>
      <c r="T3747" s="11">
        <f t="shared" si="353"/>
        <v>41861.406273148154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42621.097673611112</v>
      </c>
      <c r="T3748" s="11">
        <f t="shared" si="353"/>
        <v>42651.097673611112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42164.008055555554</v>
      </c>
      <c r="T3749" s="11">
        <f t="shared" si="353"/>
        <v>42190.665972222225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42395.414768518523</v>
      </c>
      <c r="T3750" s="11">
        <f t="shared" si="353"/>
        <v>42415.957638888889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42457.835509259261</v>
      </c>
      <c r="T3751" s="11">
        <f t="shared" si="353"/>
        <v>42488.874305555561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42016.68990740741</v>
      </c>
      <c r="T3752" s="11">
        <f t="shared" si="353"/>
        <v>42045.040972222225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42402.743900462963</v>
      </c>
      <c r="T3753" s="11">
        <f t="shared" si="353"/>
        <v>42462.702233796292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42619.510821759257</v>
      </c>
      <c r="T3754" s="11">
        <f t="shared" si="353"/>
        <v>42659.583333333336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42128.532407407409</v>
      </c>
      <c r="T3755" s="11">
        <f t="shared" si="353"/>
        <v>42157.708333333336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41808.589548611111</v>
      </c>
      <c r="T3756" s="11">
        <f t="shared" si="353"/>
        <v>41845.915972222225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42445.575312499997</v>
      </c>
      <c r="T3757" s="11">
        <f t="shared" si="353"/>
        <v>42475.575312499997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41771.523125</v>
      </c>
      <c r="T3758" s="11">
        <f t="shared" si="353"/>
        <v>41801.523125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41954.559201388889</v>
      </c>
      <c r="T3759" s="11">
        <f t="shared" si="353"/>
        <v>41974.559201388889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41747.179837962962</v>
      </c>
      <c r="T3760" s="11">
        <f t="shared" si="353"/>
        <v>41777.916666666672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42181.81658564815</v>
      </c>
      <c r="T3761" s="11">
        <f t="shared" si="353"/>
        <v>42241.81658564815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41739.233634259261</v>
      </c>
      <c r="T3762" s="11">
        <f t="shared" si="353"/>
        <v>41764.233634259261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42173.175196759265</v>
      </c>
      <c r="T3763" s="11">
        <f t="shared" si="353"/>
        <v>42226.666666666664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42193.521863425929</v>
      </c>
      <c r="T3764" s="11">
        <f t="shared" si="353"/>
        <v>42218.521863425929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42065.458634259259</v>
      </c>
      <c r="T3765" s="11">
        <f t="shared" si="353"/>
        <v>42095.416967592595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42499.551296296304</v>
      </c>
      <c r="T3766" s="11">
        <f t="shared" si="353"/>
        <v>42518.73333333333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41820.484745370377</v>
      </c>
      <c r="T3767" s="11">
        <f t="shared" si="353"/>
        <v>41850.484745370377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41787.875520833339</v>
      </c>
      <c r="T3768" s="11">
        <f t="shared" si="353"/>
        <v>41822.875520833339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42049.72797453704</v>
      </c>
      <c r="T3769" s="11">
        <f t="shared" si="353"/>
        <v>42063.915972222225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41772.436226851853</v>
      </c>
      <c r="T3770" s="11">
        <f t="shared" si="353"/>
        <v>41802.436226851853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42445.306469907409</v>
      </c>
      <c r="T3771" s="11">
        <f t="shared" si="353"/>
        <v>42475.306469907409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42138.639004629636</v>
      </c>
      <c r="T3772" s="11">
        <f t="shared" si="353"/>
        <v>42168.639004629636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42493.565416666672</v>
      </c>
      <c r="T3773" s="11">
        <f t="shared" si="353"/>
        <v>42507.708333333336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42682.325300925928</v>
      </c>
      <c r="T3774" s="11">
        <f t="shared" si="353"/>
        <v>42702.958333333336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42655.713506944441</v>
      </c>
      <c r="T3775" s="11">
        <f t="shared" si="353"/>
        <v>42688.797222222223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42087.500636574077</v>
      </c>
      <c r="T3776" s="11">
        <f t="shared" si="353"/>
        <v>42103.500636574077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42075.650960648149</v>
      </c>
      <c r="T3777" s="11">
        <f t="shared" si="353"/>
        <v>42102.875000000007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ref="O3778:O3841" si="354">(E3778/D3778)*100</f>
        <v>106.71250000000001</v>
      </c>
      <c r="P3778">
        <f t="shared" ref="P3778:P3841" si="355">E3778/L3778</f>
        <v>90.819148936170208</v>
      </c>
      <c r="Q3778" t="str">
        <f t="shared" ref="Q3778:Q3841" si="356">LEFT(N3778, SEARCH("/",N3778,1)-1)</f>
        <v>theater</v>
      </c>
      <c r="R3778" t="str">
        <f t="shared" ref="R3778:R3841" si="357">RIGHT(N3778, LEN(N3778) - SEARCH("/", N3778))</f>
        <v>musical</v>
      </c>
      <c r="S3778" s="10">
        <f t="shared" si="352"/>
        <v>41814.07613425926</v>
      </c>
      <c r="T3778" s="11">
        <f t="shared" si="353"/>
        <v>41851.75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si="354"/>
        <v>143.19999999999999</v>
      </c>
      <c r="P3779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0">
        <f t="shared" ref="S3779:S3842" si="358">(((J3779/60)/60)/24)+DATE(1970,1,1)+(-7/24)</f>
        <v>41886.819687500007</v>
      </c>
      <c r="T3779" s="11">
        <f t="shared" ref="T3779:T3842" si="359">(((I3779/60)/60)/24)+DATE(1970,1,1)+(-7/24)</f>
        <v>41908.875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41989.527546296296</v>
      </c>
      <c r="T3780" s="11">
        <f t="shared" si="359"/>
        <v>42049.527546296296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42425.443749999999</v>
      </c>
      <c r="T3781" s="11">
        <f t="shared" si="359"/>
        <v>42455.402083333342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42165.928067129636</v>
      </c>
      <c r="T3782" s="11">
        <f t="shared" si="359"/>
        <v>42198.54583333333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41865.591261574074</v>
      </c>
      <c r="T3783" s="11">
        <f t="shared" si="359"/>
        <v>41890.591261574074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42546.570567129638</v>
      </c>
      <c r="T3784" s="11">
        <f t="shared" si="359"/>
        <v>42575.666666666664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42419.848611111112</v>
      </c>
      <c r="T3785" s="11">
        <f t="shared" si="359"/>
        <v>42444.375000000007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42531.689027777778</v>
      </c>
      <c r="T3786" s="11">
        <f t="shared" si="359"/>
        <v>42561.689027777778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42548.346863425926</v>
      </c>
      <c r="T3787" s="11">
        <f t="shared" si="359"/>
        <v>42584.127083333333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42486.746238425927</v>
      </c>
      <c r="T3788" s="11">
        <f t="shared" si="359"/>
        <v>42516.746238425927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42167.243125000001</v>
      </c>
      <c r="T3789" s="11">
        <f t="shared" si="359"/>
        <v>42195.874305555561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42333.404155092598</v>
      </c>
      <c r="T3790" s="11">
        <f t="shared" si="359"/>
        <v>42361.387500000004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42138.507152777784</v>
      </c>
      <c r="T3791" s="11">
        <f t="shared" si="359"/>
        <v>42170.507152777784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42666.375266203708</v>
      </c>
      <c r="T3792" s="11">
        <f t="shared" si="359"/>
        <v>42696.416932870372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41766.400370370371</v>
      </c>
      <c r="T3793" s="11">
        <f t="shared" si="359"/>
        <v>41826.400370370371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42170.155347222222</v>
      </c>
      <c r="T3794" s="11">
        <f t="shared" si="359"/>
        <v>42200.155347222222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41968.647326388891</v>
      </c>
      <c r="T3795" s="11">
        <f t="shared" si="359"/>
        <v>41989.647326388891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42132.288819444446</v>
      </c>
      <c r="T3796" s="11">
        <f t="shared" si="359"/>
        <v>42162.288819444446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42201.144560185188</v>
      </c>
      <c r="T3797" s="11">
        <f t="shared" si="359"/>
        <v>42244.645833333336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42688.737916666672</v>
      </c>
      <c r="T3798" s="11">
        <f t="shared" si="359"/>
        <v>42748.737916666672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42084.589872685188</v>
      </c>
      <c r="T3799" s="11">
        <f t="shared" si="359"/>
        <v>42114.589872685188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41831.431111111116</v>
      </c>
      <c r="T3800" s="11">
        <f t="shared" si="359"/>
        <v>41861.431111111116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42410.639386574076</v>
      </c>
      <c r="T3801" s="11">
        <f t="shared" si="359"/>
        <v>42440.639386574076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41982.445405092592</v>
      </c>
      <c r="T3802" s="11">
        <f t="shared" si="359"/>
        <v>42014.915972222225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41975.384444444448</v>
      </c>
      <c r="T3803" s="11">
        <f t="shared" si="359"/>
        <v>42006.384444444448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42268.834560185183</v>
      </c>
      <c r="T3804" s="11">
        <f t="shared" si="359"/>
        <v>42298.834560185183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42403.680185185185</v>
      </c>
      <c r="T3805" s="11">
        <f t="shared" si="359"/>
        <v>42433.680185185185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42526.717870370376</v>
      </c>
      <c r="T3806" s="11">
        <f t="shared" si="359"/>
        <v>42582.000000000007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41849.595370370371</v>
      </c>
      <c r="T3807" s="11">
        <f t="shared" si="359"/>
        <v>41909.595370370371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41798.967372685183</v>
      </c>
      <c r="T3808" s="11">
        <f t="shared" si="359"/>
        <v>41818.967372685183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42090.617349537039</v>
      </c>
      <c r="T3809" s="11">
        <f t="shared" si="359"/>
        <v>42097.617349537039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42059.162256944452</v>
      </c>
      <c r="T3810" s="11">
        <f t="shared" si="359"/>
        <v>42119.12059027778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41800.235034722224</v>
      </c>
      <c r="T3811" s="11">
        <f t="shared" si="359"/>
        <v>41850.666666666672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42054.557384259264</v>
      </c>
      <c r="T3812" s="11">
        <f t="shared" si="359"/>
        <v>42084.515717592592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42487.335335648146</v>
      </c>
      <c r="T3813" s="11">
        <f t="shared" si="359"/>
        <v>42521.166666666664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42109.459583333337</v>
      </c>
      <c r="T3814" s="11">
        <f t="shared" si="359"/>
        <v>42155.874305555561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42496.984039351853</v>
      </c>
      <c r="T3815" s="11">
        <f t="shared" si="359"/>
        <v>42535.613194444442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42058.612407407411</v>
      </c>
      <c r="T3816" s="11">
        <f t="shared" si="359"/>
        <v>42094.874305555561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42206.968252314815</v>
      </c>
      <c r="T3817" s="11">
        <f t="shared" si="359"/>
        <v>42236.666666666664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41807.398414351854</v>
      </c>
      <c r="T3818" s="11">
        <f t="shared" si="359"/>
        <v>41837.398414351854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42284.405277777776</v>
      </c>
      <c r="T3819" s="11">
        <f t="shared" si="359"/>
        <v>42300.874305555561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42045.550717592596</v>
      </c>
      <c r="T3820" s="11">
        <f t="shared" si="359"/>
        <v>42075.509050925924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42183.917870370373</v>
      </c>
      <c r="T3821" s="11">
        <f t="shared" si="359"/>
        <v>42202.584722222229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42160.36015046297</v>
      </c>
      <c r="T3822" s="11">
        <f t="shared" si="359"/>
        <v>42190.36015046297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42340.888969907413</v>
      </c>
      <c r="T3823" s="11">
        <f t="shared" si="359"/>
        <v>42372.888969907413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42329.546493055554</v>
      </c>
      <c r="T3824" s="11">
        <f t="shared" si="359"/>
        <v>42388.665972222225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42170.618564814817</v>
      </c>
      <c r="T3825" s="11">
        <f t="shared" si="359"/>
        <v>42204.874305555561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42571.33452546296</v>
      </c>
      <c r="T3826" s="11">
        <f t="shared" si="359"/>
        <v>42583.27847222222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42150.77793981482</v>
      </c>
      <c r="T3827" s="11">
        <f t="shared" si="359"/>
        <v>42171.77793981482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42101.131874999999</v>
      </c>
      <c r="T3828" s="11">
        <f t="shared" si="359"/>
        <v>42131.131874999999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42034.63658564815</v>
      </c>
      <c r="T3829" s="11">
        <f t="shared" si="359"/>
        <v>42089.708333333336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41944.235960648155</v>
      </c>
      <c r="T3830" s="11">
        <f t="shared" si="359"/>
        <v>42004.277627314819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42593.573738425934</v>
      </c>
      <c r="T3831" s="11">
        <f t="shared" si="359"/>
        <v>42613.573738425934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42503.449201388888</v>
      </c>
      <c r="T3832" s="11">
        <f t="shared" si="359"/>
        <v>42517.449201388888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41927.557233796302</v>
      </c>
      <c r="T3833" s="11">
        <f t="shared" si="359"/>
        <v>41948.598900462966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42374.823321759257</v>
      </c>
      <c r="T3834" s="11">
        <f t="shared" si="359"/>
        <v>42419.823321759257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41963.580694444441</v>
      </c>
      <c r="T3835" s="11">
        <f t="shared" si="359"/>
        <v>41974.506249999999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42143.153553240743</v>
      </c>
      <c r="T3836" s="11">
        <f t="shared" si="359"/>
        <v>42173.153553240743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42460.650555555556</v>
      </c>
      <c r="T3837" s="11">
        <f t="shared" si="359"/>
        <v>42481.650555555556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42553.63486111111</v>
      </c>
      <c r="T3838" s="11">
        <f t="shared" si="359"/>
        <v>42584.881249999999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42152.474050925928</v>
      </c>
      <c r="T3839" s="11">
        <f t="shared" si="359"/>
        <v>42188.474050925928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42116.419085648151</v>
      </c>
      <c r="T3840" s="11">
        <f t="shared" si="359"/>
        <v>42146.419085648151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42154.850972222222</v>
      </c>
      <c r="T3841" s="11">
        <f t="shared" si="359"/>
        <v>42214.850972222222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ref="O3842:O3905" si="360">(E3842/D3842)*100</f>
        <v>6500</v>
      </c>
      <c r="P3842">
        <f t="shared" ref="P3842:P3905" si="361">E3842/L3842</f>
        <v>21.666666666666668</v>
      </c>
      <c r="Q3842" t="str">
        <f t="shared" ref="Q3842:Q3905" si="362">LEFT(N3842, SEARCH("/",N3842,1)-1)</f>
        <v>theater</v>
      </c>
      <c r="R3842" t="str">
        <f t="shared" ref="R3842:R3905" si="363">RIGHT(N3842, LEN(N3842) - SEARCH("/", N3842))</f>
        <v>plays</v>
      </c>
      <c r="S3842" s="10">
        <f t="shared" si="358"/>
        <v>42432.410057870373</v>
      </c>
      <c r="T3842" s="11">
        <f t="shared" si="359"/>
        <v>42457.368391203701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si="360"/>
        <v>8.7200000000000006</v>
      </c>
      <c r="P3843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0">
        <f t="shared" ref="S3843:S3906" si="364">(((J3843/60)/60)/24)+DATE(1970,1,1)+(-7/24)</f>
        <v>41780.494062500002</v>
      </c>
      <c r="T3843" s="11">
        <f t="shared" ref="T3843:T3906" si="365">(((I3843/60)/60)/24)+DATE(1970,1,1)+(-7/24)</f>
        <v>41840.494062500002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41740.201990740745</v>
      </c>
      <c r="T3844" s="11">
        <f t="shared" si="365"/>
        <v>41770.201990740745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41765.780833333338</v>
      </c>
      <c r="T3845" s="11">
        <f t="shared" si="365"/>
        <v>41790.780833333338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41766.325625000005</v>
      </c>
      <c r="T3846" s="11">
        <f t="shared" si="365"/>
        <v>41792.999305555561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42248.335347222222</v>
      </c>
      <c r="T3847" s="11">
        <f t="shared" si="365"/>
        <v>42278.335347222222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41884.929884259262</v>
      </c>
      <c r="T3848" s="11">
        <f t="shared" si="365"/>
        <v>41915.999305555561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42158.932766203703</v>
      </c>
      <c r="T3849" s="11">
        <f t="shared" si="365"/>
        <v>42203.932766203703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42265.525335648148</v>
      </c>
      <c r="T3850" s="11">
        <f t="shared" si="365"/>
        <v>42295.525335648148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42136.47550925926</v>
      </c>
      <c r="T3851" s="11">
        <f t="shared" si="365"/>
        <v>42166.47550925926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41974.832673611112</v>
      </c>
      <c r="T3852" s="11">
        <f t="shared" si="365"/>
        <v>42004.832673611112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42172.147905092592</v>
      </c>
      <c r="T3853" s="11">
        <f t="shared" si="365"/>
        <v>42202.147905092592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42064.899027777785</v>
      </c>
      <c r="T3854" s="11">
        <f t="shared" si="365"/>
        <v>42089.857361111113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41848.548356481486</v>
      </c>
      <c r="T3855" s="11">
        <f t="shared" si="365"/>
        <v>41883.548356481486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42103.593263888892</v>
      </c>
      <c r="T3856" s="11">
        <f t="shared" si="365"/>
        <v>42133.593263888892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42059.679062500007</v>
      </c>
      <c r="T3857" s="11">
        <f t="shared" si="365"/>
        <v>42089.637395833335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42041.451423611114</v>
      </c>
      <c r="T3858" s="11">
        <f t="shared" si="365"/>
        <v>42071.409756944449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41829.445486111115</v>
      </c>
      <c r="T3859" s="11">
        <f t="shared" si="365"/>
        <v>41852.425000000003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42128.139398148152</v>
      </c>
      <c r="T3860" s="11">
        <f t="shared" si="365"/>
        <v>42146.583333333336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41789.601932870377</v>
      </c>
      <c r="T3861" s="11">
        <f t="shared" si="365"/>
        <v>41815.583333333336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41833.369328703702</v>
      </c>
      <c r="T3862" s="11">
        <f t="shared" si="365"/>
        <v>41863.369328703702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41914.298344907409</v>
      </c>
      <c r="T3863" s="11">
        <f t="shared" si="365"/>
        <v>41955.615972222229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42610.969398148147</v>
      </c>
      <c r="T3864" s="11">
        <f t="shared" si="365"/>
        <v>42625.415972222225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42253.341493055559</v>
      </c>
      <c r="T3865" s="11">
        <f t="shared" si="365"/>
        <v>42313.383159722223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42295.600162037044</v>
      </c>
      <c r="T3866" s="11">
        <f t="shared" si="365"/>
        <v>42325.641828703701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41841.359930555562</v>
      </c>
      <c r="T3867" s="11">
        <f t="shared" si="365"/>
        <v>41880.9375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42402.655335648153</v>
      </c>
      <c r="T3868" s="11">
        <f t="shared" si="365"/>
        <v>42451.853472222225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42509.522442129637</v>
      </c>
      <c r="T3869" s="11">
        <f t="shared" si="365"/>
        <v>42539.522442129637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41865.368113425924</v>
      </c>
      <c r="T3870" s="11">
        <f t="shared" si="365"/>
        <v>41890.368113425924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42047.43277777778</v>
      </c>
      <c r="T3871" s="11">
        <f t="shared" si="365"/>
        <v>42076.84097222222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41792.880532407406</v>
      </c>
      <c r="T3872" s="11">
        <f t="shared" si="365"/>
        <v>41822.880532407406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42763.489004629628</v>
      </c>
      <c r="T3873" s="11">
        <f t="shared" si="365"/>
        <v>42823.447337962971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42179.854120370372</v>
      </c>
      <c r="T3874" s="11">
        <f t="shared" si="365"/>
        <v>42229.854120370372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42255.404340277782</v>
      </c>
      <c r="T3875" s="11">
        <f t="shared" si="365"/>
        <v>42285.404340277782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42006.724791666667</v>
      </c>
      <c r="T3876" s="11">
        <f t="shared" si="365"/>
        <v>42027.750000000007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42615.055150462962</v>
      </c>
      <c r="T3877" s="11">
        <f t="shared" si="365"/>
        <v>42616.125000000007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42372.332500000004</v>
      </c>
      <c r="T3878" s="11">
        <f t="shared" si="365"/>
        <v>42402.332500000004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42682.386018518526</v>
      </c>
      <c r="T3879" s="11">
        <f t="shared" si="365"/>
        <v>42712.386018518526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42154.52715277778</v>
      </c>
      <c r="T3880" s="11">
        <f t="shared" si="365"/>
        <v>42184.874305555561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41999.569398148153</v>
      </c>
      <c r="T3881" s="11">
        <f t="shared" si="365"/>
        <v>42029.569398148153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41815.523379629631</v>
      </c>
      <c r="T3882" s="11">
        <f t="shared" si="365"/>
        <v>41850.666666666672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42755.726840277777</v>
      </c>
      <c r="T3883" s="11">
        <f t="shared" si="365"/>
        <v>42785.726840277777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42373.691782407412</v>
      </c>
      <c r="T3884" s="11">
        <f t="shared" si="365"/>
        <v>42400.668750000004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41854.310983796298</v>
      </c>
      <c r="T3885" s="11">
        <f t="shared" si="365"/>
        <v>41884.310983796298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42065.499907407408</v>
      </c>
      <c r="T3886" s="11">
        <f t="shared" si="365"/>
        <v>42090.458240740743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42469.659618055557</v>
      </c>
      <c r="T3887" s="11">
        <f t="shared" si="365"/>
        <v>42499.659618055557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41953.936365740745</v>
      </c>
      <c r="T3888" s="11">
        <f t="shared" si="365"/>
        <v>41983.936365740745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42079.566307870373</v>
      </c>
      <c r="T3889" s="11">
        <f t="shared" si="365"/>
        <v>42125.625000000007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42762.254143518519</v>
      </c>
      <c r="T3890" s="11">
        <f t="shared" si="365"/>
        <v>42792.254143518519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41976.713310185187</v>
      </c>
      <c r="T3891" s="11">
        <f t="shared" si="365"/>
        <v>42008.68472222222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42171.466944444452</v>
      </c>
      <c r="T3892" s="11">
        <f t="shared" si="365"/>
        <v>42231.466944444452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42055.840787037036</v>
      </c>
      <c r="T3893" s="11">
        <f t="shared" si="365"/>
        <v>42085.915972222225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41867.360613425932</v>
      </c>
      <c r="T3894" s="11">
        <f t="shared" si="365"/>
        <v>41875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41779.366203703707</v>
      </c>
      <c r="T3895" s="11">
        <f t="shared" si="365"/>
        <v>41820.958333333336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42679.666805555556</v>
      </c>
      <c r="T3896" s="11">
        <f t="shared" si="365"/>
        <v>42709.915972222225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42031.958541666674</v>
      </c>
      <c r="T3897" s="11">
        <f t="shared" si="365"/>
        <v>42062.958541666674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41792.90020833334</v>
      </c>
      <c r="T3898" s="11">
        <f t="shared" si="365"/>
        <v>41806.90020833334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41982.581979166665</v>
      </c>
      <c r="T3899" s="11">
        <f t="shared" si="365"/>
        <v>42012.581979166665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42193.190625000003</v>
      </c>
      <c r="T3900" s="11">
        <f t="shared" si="365"/>
        <v>42233.375000000007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41843.483344907407</v>
      </c>
      <c r="T3901" s="11">
        <f t="shared" si="365"/>
        <v>41863.483344907407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42135.800821759265</v>
      </c>
      <c r="T3902" s="11">
        <f t="shared" si="365"/>
        <v>42165.800821759265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42317.534710648157</v>
      </c>
      <c r="T3903" s="11">
        <f t="shared" si="365"/>
        <v>42357.534710648157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42663.176412037043</v>
      </c>
      <c r="T3904" s="11">
        <f t="shared" si="365"/>
        <v>42688.218078703707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42185.719502314816</v>
      </c>
      <c r="T3905" s="11">
        <f t="shared" si="365"/>
        <v>42230.526388888895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ref="O3906:O3969" si="366">(E3906/D3906)*100</f>
        <v>0.03</v>
      </c>
      <c r="P3906">
        <f t="shared" ref="P3906:P3969" si="367">E3906/L3906</f>
        <v>1.5</v>
      </c>
      <c r="Q3906" t="str">
        <f t="shared" ref="Q3906:Q3969" si="368">LEFT(N3906, SEARCH("/",N3906,1)-1)</f>
        <v>theater</v>
      </c>
      <c r="R3906" t="str">
        <f t="shared" ref="R3906:R3969" si="369">RIGHT(N3906, LEN(N3906) - SEARCH("/", N3906))</f>
        <v>plays</v>
      </c>
      <c r="S3906" s="10">
        <f t="shared" si="364"/>
        <v>42094.937500000007</v>
      </c>
      <c r="T3906" s="11">
        <f t="shared" si="365"/>
        <v>42108.919444444451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si="366"/>
        <v>11.533333333333333</v>
      </c>
      <c r="P390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0">
        <f t="shared" ref="S3907:S3970" si="370">(((J3907/60)/60)/24)+DATE(1970,1,1)+(-7/24)</f>
        <v>42124.33221064815</v>
      </c>
      <c r="T3907" s="11">
        <f t="shared" ref="T3907:T3970" si="371">(((I3907/60)/60)/24)+DATE(1970,1,1)+(-7/24)</f>
        <v>42166.666666666664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42143.626076388893</v>
      </c>
      <c r="T3908" s="11">
        <f t="shared" si="371"/>
        <v>42181.267361111117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41906.527847222227</v>
      </c>
      <c r="T3909" s="11">
        <f t="shared" si="371"/>
        <v>41938.547222222223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41833.843703703707</v>
      </c>
      <c r="T3910" s="11">
        <f t="shared" si="371"/>
        <v>41848.843703703707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41863.067615740743</v>
      </c>
      <c r="T3911" s="11">
        <f t="shared" si="371"/>
        <v>41893.067615740743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42224.465243055558</v>
      </c>
      <c r="T3912" s="11">
        <f t="shared" si="371"/>
        <v>42254.465243055558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41939.520567129635</v>
      </c>
      <c r="T3913" s="11">
        <f t="shared" si="371"/>
        <v>41969.5622337963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42058.978356481479</v>
      </c>
      <c r="T3914" s="11">
        <f t="shared" si="371"/>
        <v>42118.899305555555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42307.919548611113</v>
      </c>
      <c r="T3915" s="11">
        <f t="shared" si="371"/>
        <v>42337.961215277777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42114.527268518519</v>
      </c>
      <c r="T3916" s="11">
        <f t="shared" si="371"/>
        <v>42134.665972222225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42492.693391203706</v>
      </c>
      <c r="T3917" s="11">
        <f t="shared" si="371"/>
        <v>42522.693391203706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42494.18</v>
      </c>
      <c r="T3918" s="11">
        <f t="shared" si="371"/>
        <v>42524.18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41863.235659722224</v>
      </c>
      <c r="T3919" s="11">
        <f t="shared" si="371"/>
        <v>41893.235659722224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41843.37295138889</v>
      </c>
      <c r="T3920" s="11">
        <f t="shared" si="371"/>
        <v>41855.375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42358.393206018525</v>
      </c>
      <c r="T3921" s="11">
        <f t="shared" si="371"/>
        <v>42386.708333333336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42657.095601851855</v>
      </c>
      <c r="T3922" s="11">
        <f t="shared" si="371"/>
        <v>42687.137268518527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41926.250636574077</v>
      </c>
      <c r="T3923" s="11">
        <f t="shared" si="371"/>
        <v>41938.458333333336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42020.4769675926</v>
      </c>
      <c r="T3924" s="11">
        <f t="shared" si="371"/>
        <v>42065.666666666664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42075.688321759262</v>
      </c>
      <c r="T3925" s="11">
        <f t="shared" si="371"/>
        <v>42103.688321759262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41786.668078703704</v>
      </c>
      <c r="T3926" s="11">
        <f t="shared" si="371"/>
        <v>41816.668078703704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41820.579155092593</v>
      </c>
      <c r="T3927" s="11">
        <f t="shared" si="371"/>
        <v>41850.579155092593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41969.793379629635</v>
      </c>
      <c r="T3928" s="11">
        <f t="shared" si="371"/>
        <v>41999.793379629635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41829.975740740745</v>
      </c>
      <c r="T3929" s="11">
        <f t="shared" si="371"/>
        <v>41859.975740740745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42265.391516203708</v>
      </c>
      <c r="T3930" s="11">
        <f t="shared" si="371"/>
        <v>42292.915972222225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42601.535474537035</v>
      </c>
      <c r="T3931" s="11">
        <f t="shared" si="371"/>
        <v>42631.535474537035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42433.047083333331</v>
      </c>
      <c r="T3932" s="11">
        <f t="shared" si="371"/>
        <v>42460.958333333336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42227.860034722224</v>
      </c>
      <c r="T3933" s="11">
        <f t="shared" si="371"/>
        <v>42252.860034722224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42414.876898148148</v>
      </c>
      <c r="T3934" s="11">
        <f t="shared" si="371"/>
        <v>42444.835231481484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42538.67664351852</v>
      </c>
      <c r="T3935" s="11">
        <f t="shared" si="371"/>
        <v>42567.738194444442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42233.38008101852</v>
      </c>
      <c r="T3936" s="11">
        <f t="shared" si="371"/>
        <v>42278.250000000007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42221.365115740737</v>
      </c>
      <c r="T3937" s="11">
        <f t="shared" si="371"/>
        <v>42281.365115740737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42674.971296296302</v>
      </c>
      <c r="T3938" s="11">
        <f t="shared" si="371"/>
        <v>42705.012962962966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42534.339814814819</v>
      </c>
      <c r="T3939" s="11">
        <f t="shared" si="371"/>
        <v>42562.339814814819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42151.614050925935</v>
      </c>
      <c r="T3940" s="11">
        <f t="shared" si="371"/>
        <v>42182.614050925935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41915.108553240745</v>
      </c>
      <c r="T3941" s="11">
        <f t="shared" si="371"/>
        <v>41918.895833333336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41961.200821759259</v>
      </c>
      <c r="T3942" s="11">
        <f t="shared" si="371"/>
        <v>42006.200821759259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41940.295567129629</v>
      </c>
      <c r="T3943" s="11">
        <f t="shared" si="371"/>
        <v>41967.750000000007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42111.612430555557</v>
      </c>
      <c r="T3944" s="11">
        <f t="shared" si="371"/>
        <v>42171.612430555557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42279.486898148149</v>
      </c>
      <c r="T3945" s="11">
        <f t="shared" si="371"/>
        <v>42310.409722222226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42213.371238425927</v>
      </c>
      <c r="T3946" s="11">
        <f t="shared" si="371"/>
        <v>42243.371238425927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42109.510046296295</v>
      </c>
      <c r="T3947" s="11">
        <f t="shared" si="371"/>
        <v>42139.510046296295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42031.541921296295</v>
      </c>
      <c r="T3948" s="11">
        <f t="shared" si="371"/>
        <v>42063.041666666664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42614.851203703707</v>
      </c>
      <c r="T3949" s="11">
        <f t="shared" si="371"/>
        <v>42644.851203703707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41829.033831018518</v>
      </c>
      <c r="T3950" s="11">
        <f t="shared" si="371"/>
        <v>41889.033831018518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42015.828946759262</v>
      </c>
      <c r="T3951" s="11">
        <f t="shared" si="371"/>
        <v>42045.828946759262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42439.41064814815</v>
      </c>
      <c r="T3952" s="11">
        <f t="shared" si="371"/>
        <v>42468.482638888891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42433.534050925933</v>
      </c>
      <c r="T3953" s="11">
        <f t="shared" si="371"/>
        <v>42493.492384259262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42243.498726851853</v>
      </c>
      <c r="T3954" s="11">
        <f t="shared" si="371"/>
        <v>42303.498726851853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42549.756782407414</v>
      </c>
      <c r="T3955" s="11">
        <f t="shared" si="371"/>
        <v>42580.686805555561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41774.359537037039</v>
      </c>
      <c r="T3956" s="11">
        <f t="shared" si="371"/>
        <v>41834.359537037039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42306.557187500002</v>
      </c>
      <c r="T3957" s="11">
        <f t="shared" si="371"/>
        <v>42336.598854166667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42457.6403587963</v>
      </c>
      <c r="T3958" s="11">
        <f t="shared" si="371"/>
        <v>42484.722222222226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42513.684652777774</v>
      </c>
      <c r="T3959" s="11">
        <f t="shared" si="371"/>
        <v>42559.684652777774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41816.65870370371</v>
      </c>
      <c r="T3960" s="11">
        <f t="shared" si="371"/>
        <v>41853.291666666672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41880.497175925928</v>
      </c>
      <c r="T3961" s="11">
        <f t="shared" si="371"/>
        <v>41910.497175925928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42342.553888888891</v>
      </c>
      <c r="T3962" s="11">
        <f t="shared" si="371"/>
        <v>42372.553888888891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41745.599652777782</v>
      </c>
      <c r="T3963" s="11">
        <f t="shared" si="371"/>
        <v>41767.599652777782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42311.329791666671</v>
      </c>
      <c r="T3964" s="11">
        <f t="shared" si="371"/>
        <v>42336.329791666671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42295.86246527778</v>
      </c>
      <c r="T3965" s="11">
        <f t="shared" si="371"/>
        <v>42325.904131944444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42053.430393518523</v>
      </c>
      <c r="T3966" s="11">
        <f t="shared" si="371"/>
        <v>42113.388726851852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42413.944212962968</v>
      </c>
      <c r="T3967" s="11">
        <f t="shared" si="371"/>
        <v>42473.902546296296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41801.41988425926</v>
      </c>
      <c r="T3968" s="11">
        <f t="shared" si="371"/>
        <v>41843.832638888889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42769.998923611114</v>
      </c>
      <c r="T3969" s="11">
        <f t="shared" si="371"/>
        <v>42799.998923611114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ref="O3970:O4033" si="372">(E3970/D3970)*100</f>
        <v>10.54</v>
      </c>
      <c r="P3970">
        <f t="shared" ref="P3970:P4033" si="373">E3970/L3970</f>
        <v>47.909090909090907</v>
      </c>
      <c r="Q3970" t="str">
        <f t="shared" ref="Q3970:Q4033" si="374">LEFT(N3970, SEARCH("/",N3970,1)-1)</f>
        <v>theater</v>
      </c>
      <c r="R3970" t="str">
        <f t="shared" ref="R3970:R4033" si="375">RIGHT(N3970, LEN(N3970) - SEARCH("/", N3970))</f>
        <v>plays</v>
      </c>
      <c r="S3970" s="10">
        <f t="shared" si="370"/>
        <v>42452.523993055562</v>
      </c>
      <c r="T3970" s="11">
        <f t="shared" si="371"/>
        <v>42512.523993055562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si="372"/>
        <v>7.4690265486725664</v>
      </c>
      <c r="P3971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0">
        <f t="shared" ref="S3971:S4034" si="376">(((J3971/60)/60)/24)+DATE(1970,1,1)+(-7/24)</f>
        <v>42601.563032407408</v>
      </c>
      <c r="T3971" s="11">
        <f t="shared" ref="T3971:T4034" si="377">(((I3971/60)/60)/24)+DATE(1970,1,1)+(-7/24)</f>
        <v>42610.871527777781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42447.571886574071</v>
      </c>
      <c r="T3972" s="11">
        <f t="shared" si="377"/>
        <v>42477.571886574071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41811.244513888894</v>
      </c>
      <c r="T3973" s="11">
        <f t="shared" si="377"/>
        <v>41841.244513888894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41980.775856481479</v>
      </c>
      <c r="T3974" s="11">
        <f t="shared" si="377"/>
        <v>42040.775856481479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42469.392476851855</v>
      </c>
      <c r="T3975" s="11">
        <f t="shared" si="377"/>
        <v>42498.875000000007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42493.255185185182</v>
      </c>
      <c r="T3976" s="11">
        <f t="shared" si="377"/>
        <v>42523.255185185182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42534.575208333335</v>
      </c>
      <c r="T3977" s="11">
        <f t="shared" si="377"/>
        <v>42564.575208333335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41830.566678240742</v>
      </c>
      <c r="T3978" s="11">
        <f t="shared" si="377"/>
        <v>41852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42543.496898148151</v>
      </c>
      <c r="T3979" s="11">
        <f t="shared" si="377"/>
        <v>42573.496898148151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41975.351307870376</v>
      </c>
      <c r="T3980" s="11">
        <f t="shared" si="377"/>
        <v>42035.351307870376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42069.61177083334</v>
      </c>
      <c r="T3981" s="11">
        <f t="shared" si="377"/>
        <v>42092.541666666664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41795.307256944448</v>
      </c>
      <c r="T3982" s="11">
        <f t="shared" si="377"/>
        <v>41825.307256944448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42507.888298611113</v>
      </c>
      <c r="T3983" s="11">
        <f t="shared" si="377"/>
        <v>42567.888298611113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42132.518287037041</v>
      </c>
      <c r="T3984" s="11">
        <f t="shared" si="377"/>
        <v>42192.518287037041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41747.578194444446</v>
      </c>
      <c r="T3985" s="11">
        <f t="shared" si="377"/>
        <v>41778.999305555561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41920.671805555554</v>
      </c>
      <c r="T3986" s="11">
        <f t="shared" si="377"/>
        <v>41950.708333333336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42399.41574074074</v>
      </c>
      <c r="T3987" s="11">
        <f t="shared" si="377"/>
        <v>42420.586805555555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42467.256874999999</v>
      </c>
      <c r="T3988" s="11">
        <f t="shared" si="377"/>
        <v>42496.25277777778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41765.632986111115</v>
      </c>
      <c r="T3989" s="11">
        <f t="shared" si="377"/>
        <v>41775.632986111115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42229.789502314816</v>
      </c>
      <c r="T3990" s="11">
        <f t="shared" si="377"/>
        <v>42244.789502314816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42286.458113425928</v>
      </c>
      <c r="T3991" s="11">
        <f t="shared" si="377"/>
        <v>42316.499780092599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42401.380706018521</v>
      </c>
      <c r="T3992" s="11">
        <f t="shared" si="377"/>
        <v>42431.380706018521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42125.352800925924</v>
      </c>
      <c r="T3993" s="11">
        <f t="shared" si="377"/>
        <v>42155.352800925924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42289.648831018516</v>
      </c>
      <c r="T3994" s="11">
        <f t="shared" si="377"/>
        <v>42349.690497685187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42107.573055555556</v>
      </c>
      <c r="T3995" s="11">
        <f t="shared" si="377"/>
        <v>42137.573055555556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41809.098263888889</v>
      </c>
      <c r="T3996" s="11">
        <f t="shared" si="377"/>
        <v>41839.098263888889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42019.392094907409</v>
      </c>
      <c r="T3997" s="11">
        <f t="shared" si="377"/>
        <v>42049.185416666667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41949.975277777776</v>
      </c>
      <c r="T3998" s="11">
        <f t="shared" si="377"/>
        <v>41963.37777777778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42069.099780092591</v>
      </c>
      <c r="T3999" s="11">
        <f t="shared" si="377"/>
        <v>42099.058113425934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42061.671597222223</v>
      </c>
      <c r="T4000" s="11">
        <f t="shared" si="377"/>
        <v>42091.629930555559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41842.53701388889</v>
      </c>
      <c r="T4001" s="11">
        <f t="shared" si="377"/>
        <v>41882.535983796297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42437.353680555556</v>
      </c>
      <c r="T4002" s="11">
        <f t="shared" si="377"/>
        <v>42497.312013888892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42775.6725462963</v>
      </c>
      <c r="T4003" s="11">
        <f t="shared" si="377"/>
        <v>42795.500000000007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41878.751863425925</v>
      </c>
      <c r="T4004" s="11">
        <f t="shared" si="377"/>
        <v>41908.751863425925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42020.295682870368</v>
      </c>
      <c r="T4005" s="11">
        <f t="shared" si="377"/>
        <v>42050.295682870368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41889.871030092596</v>
      </c>
      <c r="T4006" s="11">
        <f t="shared" si="377"/>
        <v>41919.871030092596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41872.516030092593</v>
      </c>
      <c r="T4007" s="11">
        <f t="shared" si="377"/>
        <v>41932.516030092593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42391.48133101852</v>
      </c>
      <c r="T4008" s="11">
        <f t="shared" si="377"/>
        <v>42416.48133101852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41848.481261574074</v>
      </c>
      <c r="T4009" s="11">
        <f t="shared" si="377"/>
        <v>41877.39444444445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42177.672534722224</v>
      </c>
      <c r="T4010" s="11">
        <f t="shared" si="377"/>
        <v>42207.672534722224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41851.409259259264</v>
      </c>
      <c r="T4011" s="11">
        <f t="shared" si="377"/>
        <v>41891.409259259264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41921.478773148148</v>
      </c>
      <c r="T4012" s="11">
        <f t="shared" si="377"/>
        <v>41938.478773148148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42002.253217592595</v>
      </c>
      <c r="T4013" s="11">
        <f t="shared" si="377"/>
        <v>42032.253217592595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42096.252881944449</v>
      </c>
      <c r="T4014" s="11">
        <f t="shared" si="377"/>
        <v>42126.252881944449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42021.009525462963</v>
      </c>
      <c r="T4015" s="11">
        <f t="shared" si="377"/>
        <v>42051.009525462963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42418.954502314817</v>
      </c>
      <c r="T4016" s="11">
        <f t="shared" si="377"/>
        <v>42433.954502314817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42174.489155092589</v>
      </c>
      <c r="T4017" s="11">
        <f t="shared" si="377"/>
        <v>42204.489155092589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41869.581018518518</v>
      </c>
      <c r="T4018" s="11">
        <f t="shared" si="377"/>
        <v>41899.581018518518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41856.380486111113</v>
      </c>
      <c r="T4019" s="11">
        <f t="shared" si="377"/>
        <v>41886.380486111113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42620.619305555556</v>
      </c>
      <c r="T4020" s="11">
        <f t="shared" si="377"/>
        <v>42650.619305555556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42417.38421296297</v>
      </c>
      <c r="T4021" s="11">
        <f t="shared" si="377"/>
        <v>42475.394444444442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42056.899293981485</v>
      </c>
      <c r="T4022" s="11">
        <f t="shared" si="377"/>
        <v>42086.857627314814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41878.619884259264</v>
      </c>
      <c r="T4023" s="11">
        <f t="shared" si="377"/>
        <v>41938.619884259264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41990.292442129627</v>
      </c>
      <c r="T4024" s="11">
        <f t="shared" si="377"/>
        <v>42035.82916666667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42408.707905092589</v>
      </c>
      <c r="T4025" s="11">
        <f t="shared" si="377"/>
        <v>42453.666238425933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42217.378437500003</v>
      </c>
      <c r="T4026" s="11">
        <f t="shared" si="377"/>
        <v>42247.378437500003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42150.946018518523</v>
      </c>
      <c r="T4027" s="11">
        <f t="shared" si="377"/>
        <v>42210.946018518523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42282.36387731482</v>
      </c>
      <c r="T4028" s="11">
        <f t="shared" si="377"/>
        <v>42342.405543981484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42768.679178240745</v>
      </c>
      <c r="T4029" s="11">
        <f t="shared" si="377"/>
        <v>42788.750000000007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41765.646990740745</v>
      </c>
      <c r="T4030" s="11">
        <f t="shared" si="377"/>
        <v>41795.646990740745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42321.733449074083</v>
      </c>
      <c r="T4031" s="11">
        <f t="shared" si="377"/>
        <v>42351.733449074083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42374.36341435185</v>
      </c>
      <c r="T4032" s="11">
        <f t="shared" si="377"/>
        <v>42403.492361111108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41941.29356481482</v>
      </c>
      <c r="T4033" s="11">
        <f t="shared" si="377"/>
        <v>41991.335231481484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ref="O4034:O4097" si="378">(E4034/D4034)*100</f>
        <v>6.8287037037037033</v>
      </c>
      <c r="P4034">
        <f t="shared" ref="P4034:P4097" si="379">E4034/L4034</f>
        <v>59</v>
      </c>
      <c r="Q4034" t="str">
        <f t="shared" ref="Q4034:Q4097" si="380">LEFT(N4034, SEARCH("/",N4034,1)-1)</f>
        <v>theater</v>
      </c>
      <c r="R4034" t="str">
        <f t="shared" ref="R4034:R4097" si="381">RIGHT(N4034, LEN(N4034) - SEARCH("/", N4034))</f>
        <v>plays</v>
      </c>
      <c r="S4034" s="10">
        <f t="shared" si="376"/>
        <v>42293.517546296302</v>
      </c>
      <c r="T4034" s="11">
        <f t="shared" si="377"/>
        <v>42353.559212962966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si="378"/>
        <v>25.698702928870294</v>
      </c>
      <c r="P4035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0">
        <f t="shared" ref="S4035:S4098" si="382">(((J4035/60)/60)/24)+DATE(1970,1,1)+(-7/24)</f>
        <v>42613.977129629631</v>
      </c>
      <c r="T4035" s="11">
        <f t="shared" ref="T4035:T4098" si="383">(((I4035/60)/60)/24)+DATE(1970,1,1)+(-7/24)</f>
        <v>42645.083333333336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42067.655671296299</v>
      </c>
      <c r="T4036" s="11">
        <f t="shared" si="383"/>
        <v>42097.614004629628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41903.591284722221</v>
      </c>
      <c r="T4037" s="11">
        <f t="shared" si="383"/>
        <v>41933.591284722221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41804.645416666666</v>
      </c>
      <c r="T4038" s="11">
        <f t="shared" si="383"/>
        <v>41821.645833333336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42496.779108796305</v>
      </c>
      <c r="T4039" s="11">
        <f t="shared" si="383"/>
        <v>42514.309027777781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41869.507060185191</v>
      </c>
      <c r="T4040" s="11">
        <f t="shared" si="383"/>
        <v>41929.507060185191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42305.379247685189</v>
      </c>
      <c r="T4041" s="11">
        <f t="shared" si="383"/>
        <v>42338.957638888889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42143.939861111117</v>
      </c>
      <c r="T4042" s="11">
        <f t="shared" si="383"/>
        <v>42202.833333333336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42559.182337962964</v>
      </c>
      <c r="T4043" s="11">
        <f t="shared" si="383"/>
        <v>42619.182337962964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41994.792407407411</v>
      </c>
      <c r="T4044" s="11">
        <f t="shared" si="383"/>
        <v>42024.511111111111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41948.665798611117</v>
      </c>
      <c r="T4045" s="11">
        <f t="shared" si="383"/>
        <v>41963.665798611117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42073.928032407413</v>
      </c>
      <c r="T4046" s="11">
        <f t="shared" si="383"/>
        <v>42103.916666666664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41841.909594907411</v>
      </c>
      <c r="T4047" s="11">
        <f t="shared" si="383"/>
        <v>41871.909594907411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41904.358912037038</v>
      </c>
      <c r="T4048" s="11">
        <f t="shared" si="383"/>
        <v>41934.358912037038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41990.730821759258</v>
      </c>
      <c r="T4049" s="11">
        <f t="shared" si="383"/>
        <v>42014.750000000007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42436.217442129629</v>
      </c>
      <c r="T4050" s="11">
        <f t="shared" si="383"/>
        <v>42471.175775462965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42169.66684027778</v>
      </c>
      <c r="T4051" s="11">
        <f t="shared" si="383"/>
        <v>42199.66684027778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41905.34480324074</v>
      </c>
      <c r="T4052" s="11">
        <f t="shared" si="383"/>
        <v>41935.34480324074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41761.518483796302</v>
      </c>
      <c r="T4053" s="11">
        <f t="shared" si="383"/>
        <v>41767.995138888895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41865.58699074074</v>
      </c>
      <c r="T4054" s="11">
        <f t="shared" si="383"/>
        <v>41925.58699074074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41928.398472222223</v>
      </c>
      <c r="T4055" s="11">
        <f t="shared" si="383"/>
        <v>41958.541666666664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42613.54959490741</v>
      </c>
      <c r="T4056" s="11">
        <f t="shared" si="383"/>
        <v>42643.875000000007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41779.356840277782</v>
      </c>
      <c r="T4057" s="11">
        <f t="shared" si="383"/>
        <v>41809.356840277782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42534.641655092601</v>
      </c>
      <c r="T4058" s="11">
        <f t="shared" si="383"/>
        <v>42554.540972222225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42310.676851851858</v>
      </c>
      <c r="T4059" s="11">
        <f t="shared" si="383"/>
        <v>42333.666666666664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42445.76902777778</v>
      </c>
      <c r="T4060" s="11">
        <f t="shared" si="383"/>
        <v>42460.874305555561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41866.348981481482</v>
      </c>
      <c r="T4061" s="11">
        <f t="shared" si="383"/>
        <v>41897.833333333336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41779.403425925928</v>
      </c>
      <c r="T4062" s="11">
        <f t="shared" si="383"/>
        <v>41813.375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42420.849803240744</v>
      </c>
      <c r="T4063" s="11">
        <f t="shared" si="383"/>
        <v>42480.808136574073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42523.447546296295</v>
      </c>
      <c r="T4064" s="11">
        <f t="shared" si="383"/>
        <v>42553.447546296295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41787.389861111114</v>
      </c>
      <c r="T4065" s="11">
        <f t="shared" si="383"/>
        <v>41817.389861111114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42093.296597222223</v>
      </c>
      <c r="T4066" s="11">
        <f t="shared" si="383"/>
        <v>42123.296597222223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41833.659849537042</v>
      </c>
      <c r="T4067" s="11">
        <f t="shared" si="383"/>
        <v>41863.659849537042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42478.747546296298</v>
      </c>
      <c r="T4068" s="11">
        <f t="shared" si="383"/>
        <v>42508.747546296298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42234.82581018519</v>
      </c>
      <c r="T4069" s="11">
        <f t="shared" si="383"/>
        <v>42274.82581018519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42718.671932870369</v>
      </c>
      <c r="T4070" s="11">
        <f t="shared" si="383"/>
        <v>42748.670138888891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42022.36986111111</v>
      </c>
      <c r="T4071" s="11">
        <f t="shared" si="383"/>
        <v>42063.208333333336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42031.375231481485</v>
      </c>
      <c r="T4072" s="11">
        <f t="shared" si="383"/>
        <v>42063.833333333336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42700.513090277782</v>
      </c>
      <c r="T4073" s="11">
        <f t="shared" si="383"/>
        <v>42730.513090277782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41812.482766203706</v>
      </c>
      <c r="T4074" s="11">
        <f t="shared" si="383"/>
        <v>41872.482766203706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42078.053541666675</v>
      </c>
      <c r="T4075" s="11">
        <f t="shared" si="383"/>
        <v>42132.875000000007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42283.261284722226</v>
      </c>
      <c r="T4076" s="11">
        <f t="shared" si="383"/>
        <v>42313.302951388891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41778.754270833335</v>
      </c>
      <c r="T4077" s="11">
        <f t="shared" si="383"/>
        <v>41820.436111111114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41905.504039351858</v>
      </c>
      <c r="T4078" s="11">
        <f t="shared" si="383"/>
        <v>41933.535416666666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42695.418912037036</v>
      </c>
      <c r="T4079" s="11">
        <f t="shared" si="383"/>
        <v>42725.418912037036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42732.495856481481</v>
      </c>
      <c r="T4080" s="11">
        <f t="shared" si="383"/>
        <v>42762.495856481481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42510.647233796299</v>
      </c>
      <c r="T4081" s="11">
        <f t="shared" si="383"/>
        <v>42540.647233796299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42511.406435185192</v>
      </c>
      <c r="T4082" s="11">
        <f t="shared" si="383"/>
        <v>42535.495833333342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42041.289641203701</v>
      </c>
      <c r="T4083" s="11">
        <f t="shared" si="383"/>
        <v>42071.247974537044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42306.897604166668</v>
      </c>
      <c r="T4084" s="11">
        <f t="shared" si="383"/>
        <v>42322.666666666664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42353.470092592594</v>
      </c>
      <c r="T4085" s="11">
        <f t="shared" si="383"/>
        <v>42383.470092592594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42622.144745370373</v>
      </c>
      <c r="T4086" s="11">
        <f t="shared" si="383"/>
        <v>42652.144745370373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42058.312210648153</v>
      </c>
      <c r="T4087" s="11">
        <f t="shared" si="383"/>
        <v>42086.874305555561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42304.649293981485</v>
      </c>
      <c r="T4088" s="11">
        <f t="shared" si="383"/>
        <v>42328.875000000007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42538.451226851852</v>
      </c>
      <c r="T4089" s="11">
        <f t="shared" si="383"/>
        <v>42568.451226851852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41990.320879629631</v>
      </c>
      <c r="T4090" s="11">
        <f t="shared" si="383"/>
        <v>42020.143055555563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42122.440833333334</v>
      </c>
      <c r="T4091" s="11">
        <f t="shared" si="383"/>
        <v>42155.440972222226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42209.381215277775</v>
      </c>
      <c r="T4092" s="11">
        <f t="shared" si="383"/>
        <v>42223.333333333336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41990.21471064815</v>
      </c>
      <c r="T4093" s="11">
        <f t="shared" si="383"/>
        <v>42020.21471064815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42038.903321759259</v>
      </c>
      <c r="T4094" s="11">
        <f t="shared" si="383"/>
        <v>42098.861655092602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42178.524224537039</v>
      </c>
      <c r="T4095" s="11">
        <f t="shared" si="383"/>
        <v>42238.524224537039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41889.795138888891</v>
      </c>
      <c r="T4096" s="11">
        <f t="shared" si="383"/>
        <v>41933.915972222225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42692.740162037044</v>
      </c>
      <c r="T4097" s="11">
        <f t="shared" si="383"/>
        <v>42722.740162037044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ref="O4098:O4115" si="384">(E4098/D4098)*100</f>
        <v>11.428571428571429</v>
      </c>
      <c r="P4098">
        <f t="shared" ref="P4098:P4115" si="385">E4098/L4098</f>
        <v>80</v>
      </c>
      <c r="Q4098" t="str">
        <f t="shared" ref="Q4098:Q4115" si="386">LEFT(N4098, SEARCH("/",N4098,1)-1)</f>
        <v>theater</v>
      </c>
      <c r="R4098" t="str">
        <f t="shared" ref="R4098:R4115" si="387">RIGHT(N4098, LEN(N4098) - SEARCH("/", N4098))</f>
        <v>plays</v>
      </c>
      <c r="S4098" s="10">
        <f t="shared" si="382"/>
        <v>42750.238645833335</v>
      </c>
      <c r="T4098" s="11">
        <f t="shared" si="383"/>
        <v>42794.07708333333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384"/>
        <v>0</v>
      </c>
      <c r="P4099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0">
        <f t="shared" ref="S4099:S4115" si="388">(((J4099/60)/60)/24)+DATE(1970,1,1)+(-7/24)</f>
        <v>42344.532835648155</v>
      </c>
      <c r="T4099" s="11">
        <f t="shared" ref="T4099:T4115" si="389">(((I4099/60)/60)/24)+DATE(1970,1,1)+(-7/24)</f>
        <v>42400.704861111117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42495.430520833332</v>
      </c>
      <c r="T4100" s="11">
        <f t="shared" si="389"/>
        <v>42525.430520833332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42570.558715277781</v>
      </c>
      <c r="T4101" s="11">
        <f t="shared" si="389"/>
        <v>42615.558715277781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41926.833217592597</v>
      </c>
      <c r="T4102" s="11">
        <f t="shared" si="389"/>
        <v>41936.833217592597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42730.612060185187</v>
      </c>
      <c r="T4103" s="11">
        <f t="shared" si="389"/>
        <v>42760.612060185187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42475.556400462963</v>
      </c>
      <c r="T4104" s="11">
        <f t="shared" si="389"/>
        <v>42505.556400462963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42188.541273148156</v>
      </c>
      <c r="T4105" s="11">
        <f t="shared" si="389"/>
        <v>42242.480555555558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42639.986504629633</v>
      </c>
      <c r="T4106" s="11">
        <f t="shared" si="389"/>
        <v>42669.986504629633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42696.718854166669</v>
      </c>
      <c r="T4107" s="11">
        <f t="shared" si="389"/>
        <v>42729.718854166669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42052.757708333338</v>
      </c>
      <c r="T4108" s="11">
        <f t="shared" si="389"/>
        <v>42095.750000000007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41883.625011574077</v>
      </c>
      <c r="T4109" s="11">
        <f t="shared" si="389"/>
        <v>41906.625011574077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42766.740011574082</v>
      </c>
      <c r="T4110" s="11">
        <f t="shared" si="389"/>
        <v>42796.916666666664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42307.247731481482</v>
      </c>
      <c r="T4111" s="11">
        <f t="shared" si="389"/>
        <v>42337.289398148154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42512.335081018515</v>
      </c>
      <c r="T4112" s="11">
        <f t="shared" si="389"/>
        <v>42572.335081018515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42028.844212962962</v>
      </c>
      <c r="T4113" s="11">
        <f t="shared" si="389"/>
        <v>42058.844212962962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42400.65493055556</v>
      </c>
      <c r="T4114" s="11">
        <f t="shared" si="389"/>
        <v>42427.708333333336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42358.281516203708</v>
      </c>
      <c r="T4115" s="11">
        <f t="shared" si="389"/>
        <v>42376.981944444451</v>
      </c>
    </row>
    <row r="4119" spans="1:20">
      <c r="D4119" s="13"/>
    </row>
  </sheetData>
  <autoFilter ref="A1:T4115" xr:uid="{B9DFD30E-FD37-F84E-BE8A-EC1CF45211B5}"/>
  <sortState ref="A2:T4115">
    <sortCondition ref="A2"/>
  </sortState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37051-70D5-2E41-92DF-FF934F9E03F8}">
  <dimension ref="A1:F14"/>
  <sheetViews>
    <sheetView zoomScaleNormal="100" workbookViewId="0">
      <selection activeCell="C27" sqref="C27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9.1640625" bestFit="1" customWidth="1"/>
    <col min="9" max="9" width="14.83203125" bestFit="1" customWidth="1"/>
    <col min="10" max="10" width="23.5" bestFit="1" customWidth="1"/>
    <col min="11" max="11" width="19.1640625" bestFit="1" customWidth="1"/>
  </cols>
  <sheetData>
    <row r="1" spans="1:6">
      <c r="A1" s="6" t="s">
        <v>8223</v>
      </c>
      <c r="B1" t="s">
        <v>8379</v>
      </c>
    </row>
    <row r="3" spans="1:6">
      <c r="A3" s="6" t="s">
        <v>8380</v>
      </c>
      <c r="B3" s="6" t="s">
        <v>8356</v>
      </c>
    </row>
    <row r="4" spans="1:6">
      <c r="A4" s="6" t="s">
        <v>8357</v>
      </c>
      <c r="B4" t="s">
        <v>8219</v>
      </c>
      <c r="C4" t="s">
        <v>8221</v>
      </c>
      <c r="D4" t="s">
        <v>8220</v>
      </c>
      <c r="E4" t="s">
        <v>8222</v>
      </c>
      <c r="F4" t="s">
        <v>8358</v>
      </c>
    </row>
    <row r="5" spans="1:6">
      <c r="A5" s="7" t="s">
        <v>8306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>
      <c r="A6" s="7" t="s">
        <v>8332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>
      <c r="A7" s="7" t="s">
        <v>8329</v>
      </c>
      <c r="B7" s="8">
        <v>80</v>
      </c>
      <c r="C7" s="8">
        <v>140</v>
      </c>
      <c r="D7" s="8"/>
      <c r="E7" s="8"/>
      <c r="F7" s="8">
        <v>220</v>
      </c>
    </row>
    <row r="8" spans="1:6">
      <c r="A8" s="7" t="s">
        <v>8327</v>
      </c>
      <c r="B8" s="8"/>
      <c r="C8" s="8"/>
      <c r="D8" s="8">
        <v>24</v>
      </c>
      <c r="E8" s="8"/>
      <c r="F8" s="8">
        <v>24</v>
      </c>
    </row>
    <row r="9" spans="1:6">
      <c r="A9" s="7" t="s">
        <v>8321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>
      <c r="A10" s="7" t="s">
        <v>8334</v>
      </c>
      <c r="B10" s="8">
        <v>103</v>
      </c>
      <c r="C10" s="8">
        <v>117</v>
      </c>
      <c r="D10" s="8"/>
      <c r="E10" s="8"/>
      <c r="F10" s="8">
        <v>220</v>
      </c>
    </row>
    <row r="11" spans="1:6">
      <c r="A11" s="7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>
      <c r="A12" s="7" t="s">
        <v>8315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>
      <c r="A13" s="7" t="s">
        <v>8313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>
      <c r="A14" s="7" t="s">
        <v>8358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623D5-510C-9941-A889-43E361A333B5}">
  <dimension ref="A1:F47"/>
  <sheetViews>
    <sheetView workbookViewId="0">
      <selection activeCell="G3" sqref="G3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6" t="s">
        <v>8223</v>
      </c>
      <c r="B1" t="s">
        <v>8379</v>
      </c>
    </row>
    <row r="2" spans="1:6">
      <c r="A2" s="6" t="s">
        <v>8305</v>
      </c>
      <c r="B2" t="s">
        <v>8379</v>
      </c>
    </row>
    <row r="4" spans="1:6">
      <c r="A4" s="6" t="s">
        <v>8380</v>
      </c>
      <c r="B4" s="6" t="s">
        <v>8356</v>
      </c>
    </row>
    <row r="5" spans="1:6">
      <c r="A5" s="6" t="s">
        <v>8357</v>
      </c>
      <c r="B5" t="s">
        <v>8219</v>
      </c>
      <c r="C5" t="s">
        <v>8221</v>
      </c>
      <c r="D5" t="s">
        <v>8220</v>
      </c>
      <c r="E5" t="s">
        <v>8222</v>
      </c>
      <c r="F5" t="s">
        <v>8358</v>
      </c>
    </row>
    <row r="6" spans="1:6">
      <c r="A6" s="7" t="s">
        <v>8312</v>
      </c>
      <c r="B6" s="8"/>
      <c r="C6" s="8">
        <v>100</v>
      </c>
      <c r="D6" s="8"/>
      <c r="E6" s="8"/>
      <c r="F6" s="8">
        <v>100</v>
      </c>
    </row>
    <row r="7" spans="1:6">
      <c r="A7" s="7" t="s">
        <v>8340</v>
      </c>
      <c r="B7" s="8"/>
      <c r="C7" s="8"/>
      <c r="D7" s="8">
        <v>20</v>
      </c>
      <c r="E7" s="8"/>
      <c r="F7" s="8">
        <v>20</v>
      </c>
    </row>
    <row r="8" spans="1:6">
      <c r="A8" s="7" t="s">
        <v>8328</v>
      </c>
      <c r="B8" s="8"/>
      <c r="C8" s="8"/>
      <c r="D8" s="8">
        <v>24</v>
      </c>
      <c r="E8" s="8"/>
      <c r="F8" s="8">
        <v>24</v>
      </c>
    </row>
    <row r="9" spans="1:6">
      <c r="A9" s="7" t="s">
        <v>8354</v>
      </c>
      <c r="B9" s="8"/>
      <c r="C9" s="8">
        <v>40</v>
      </c>
      <c r="D9" s="8"/>
      <c r="E9" s="8"/>
      <c r="F9" s="8">
        <v>40</v>
      </c>
    </row>
    <row r="10" spans="1:6">
      <c r="A10" s="7" t="s">
        <v>8350</v>
      </c>
      <c r="B10" s="8">
        <v>40</v>
      </c>
      <c r="C10" s="8"/>
      <c r="D10" s="8"/>
      <c r="E10" s="8"/>
      <c r="F10" s="8">
        <v>40</v>
      </c>
    </row>
    <row r="11" spans="1:6">
      <c r="A11" s="7" t="s">
        <v>8311</v>
      </c>
      <c r="B11" s="8">
        <v>180</v>
      </c>
      <c r="C11" s="8"/>
      <c r="D11" s="8"/>
      <c r="E11" s="8"/>
      <c r="F11" s="8">
        <v>180</v>
      </c>
    </row>
    <row r="12" spans="1:6">
      <c r="A12" s="7" t="s">
        <v>8310</v>
      </c>
      <c r="B12" s="8"/>
      <c r="C12" s="8">
        <v>80</v>
      </c>
      <c r="D12" s="8"/>
      <c r="E12" s="8"/>
      <c r="F12" s="8">
        <v>80</v>
      </c>
    </row>
    <row r="13" spans="1:6">
      <c r="A13" s="7" t="s">
        <v>8326</v>
      </c>
      <c r="B13" s="8">
        <v>40</v>
      </c>
      <c r="C13" s="8"/>
      <c r="D13" s="8"/>
      <c r="E13" s="8"/>
      <c r="F13" s="8">
        <v>40</v>
      </c>
    </row>
    <row r="14" spans="1:6">
      <c r="A14" s="7" t="s">
        <v>8343</v>
      </c>
      <c r="B14" s="8"/>
      <c r="C14" s="8">
        <v>40</v>
      </c>
      <c r="D14" s="8"/>
      <c r="E14" s="8">
        <v>20</v>
      </c>
      <c r="F14" s="8">
        <v>60</v>
      </c>
    </row>
    <row r="15" spans="1:6">
      <c r="A15" s="7" t="s">
        <v>8320</v>
      </c>
      <c r="B15" s="8"/>
      <c r="C15" s="8">
        <v>40</v>
      </c>
      <c r="D15" s="8"/>
      <c r="E15" s="8"/>
      <c r="F15" s="8">
        <v>40</v>
      </c>
    </row>
    <row r="16" spans="1:6">
      <c r="A16" s="7" t="s">
        <v>8333</v>
      </c>
      <c r="B16" s="8"/>
      <c r="C16" s="8">
        <v>120</v>
      </c>
      <c r="D16" s="8">
        <v>20</v>
      </c>
      <c r="E16" s="8"/>
      <c r="F16" s="8">
        <v>140</v>
      </c>
    </row>
    <row r="17" spans="1:6">
      <c r="A17" s="7" t="s">
        <v>8344</v>
      </c>
      <c r="B17" s="8"/>
      <c r="C17" s="8">
        <v>20</v>
      </c>
      <c r="D17" s="8"/>
      <c r="E17" s="8"/>
      <c r="F17" s="8">
        <v>20</v>
      </c>
    </row>
    <row r="18" spans="1:6">
      <c r="A18" s="7" t="s">
        <v>8345</v>
      </c>
      <c r="B18" s="8">
        <v>140</v>
      </c>
      <c r="C18" s="8"/>
      <c r="D18" s="8"/>
      <c r="E18" s="8"/>
      <c r="F18" s="8">
        <v>140</v>
      </c>
    </row>
    <row r="19" spans="1:6">
      <c r="A19" s="7" t="s">
        <v>8325</v>
      </c>
      <c r="B19" s="8">
        <v>140</v>
      </c>
      <c r="C19" s="8">
        <v>20</v>
      </c>
      <c r="D19" s="8"/>
      <c r="E19" s="8"/>
      <c r="F19" s="8">
        <v>160</v>
      </c>
    </row>
    <row r="20" spans="1:6">
      <c r="A20" s="7" t="s">
        <v>8324</v>
      </c>
      <c r="B20" s="8"/>
      <c r="C20" s="8">
        <v>60</v>
      </c>
      <c r="D20" s="8"/>
      <c r="E20" s="8"/>
      <c r="F20" s="8">
        <v>60</v>
      </c>
    </row>
    <row r="21" spans="1:6">
      <c r="A21" s="7" t="s">
        <v>8352</v>
      </c>
      <c r="B21" s="8">
        <v>9</v>
      </c>
      <c r="C21" s="8">
        <v>11</v>
      </c>
      <c r="D21" s="8"/>
      <c r="E21" s="8"/>
      <c r="F21" s="8">
        <v>20</v>
      </c>
    </row>
    <row r="22" spans="1:6">
      <c r="A22" s="7" t="s">
        <v>8323</v>
      </c>
      <c r="B22" s="8">
        <v>20</v>
      </c>
      <c r="C22" s="8"/>
      <c r="D22" s="8"/>
      <c r="E22" s="8"/>
      <c r="F22" s="8">
        <v>20</v>
      </c>
    </row>
    <row r="23" spans="1:6">
      <c r="A23" s="7" t="s">
        <v>8331</v>
      </c>
      <c r="B23" s="8"/>
      <c r="C23" s="8">
        <v>40</v>
      </c>
      <c r="D23" s="8"/>
      <c r="E23" s="8"/>
      <c r="F23" s="8">
        <v>40</v>
      </c>
    </row>
    <row r="24" spans="1:6">
      <c r="A24" s="7" t="s">
        <v>8355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>
      <c r="A25" s="7" t="s">
        <v>8339</v>
      </c>
      <c r="B25" s="8"/>
      <c r="C25" s="8">
        <v>20</v>
      </c>
      <c r="D25" s="8"/>
      <c r="E25" s="8"/>
      <c r="F25" s="8">
        <v>20</v>
      </c>
    </row>
    <row r="26" spans="1:6">
      <c r="A26" s="7" t="s">
        <v>8319</v>
      </c>
      <c r="B26" s="8">
        <v>60</v>
      </c>
      <c r="C26" s="8"/>
      <c r="D26" s="8"/>
      <c r="E26" s="8"/>
      <c r="F26" s="8">
        <v>60</v>
      </c>
    </row>
    <row r="27" spans="1:6">
      <c r="A27" s="7" t="s">
        <v>8346</v>
      </c>
      <c r="B27" s="8"/>
      <c r="C27" s="8">
        <v>20</v>
      </c>
      <c r="D27" s="8"/>
      <c r="E27" s="8"/>
      <c r="F27" s="8">
        <v>20</v>
      </c>
    </row>
    <row r="28" spans="1:6">
      <c r="A28" s="7" t="s">
        <v>8335</v>
      </c>
      <c r="B28" s="8">
        <v>103</v>
      </c>
      <c r="C28" s="8">
        <v>57</v>
      </c>
      <c r="D28" s="8"/>
      <c r="E28" s="8"/>
      <c r="F28" s="8">
        <v>160</v>
      </c>
    </row>
    <row r="29" spans="1:6">
      <c r="A29" s="7" t="s">
        <v>8341</v>
      </c>
      <c r="B29" s="8"/>
      <c r="C29" s="8">
        <v>20</v>
      </c>
      <c r="D29" s="8"/>
      <c r="E29" s="8"/>
      <c r="F29" s="8">
        <v>20</v>
      </c>
    </row>
    <row r="30" spans="1:6">
      <c r="A30" s="7" t="s">
        <v>8314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>
      <c r="A31" s="7" t="s">
        <v>8342</v>
      </c>
      <c r="B31" s="8">
        <v>40</v>
      </c>
      <c r="C31" s="8"/>
      <c r="D31" s="8"/>
      <c r="E31" s="8"/>
      <c r="F31" s="8">
        <v>40</v>
      </c>
    </row>
    <row r="32" spans="1:6">
      <c r="A32" s="7" t="s">
        <v>8338</v>
      </c>
      <c r="B32" s="8">
        <v>20</v>
      </c>
      <c r="C32" s="8"/>
      <c r="D32" s="8"/>
      <c r="E32" s="8"/>
      <c r="F32" s="8">
        <v>20</v>
      </c>
    </row>
    <row r="33" spans="1:6">
      <c r="A33" s="7" t="s">
        <v>8349</v>
      </c>
      <c r="B33" s="8"/>
      <c r="C33" s="8">
        <v>20</v>
      </c>
      <c r="D33" s="8"/>
      <c r="E33" s="8"/>
      <c r="F33" s="8">
        <v>20</v>
      </c>
    </row>
    <row r="34" spans="1:6">
      <c r="A34" s="7" t="s">
        <v>8322</v>
      </c>
      <c r="B34" s="8">
        <v>260</v>
      </c>
      <c r="C34" s="8"/>
      <c r="D34" s="8"/>
      <c r="E34" s="8"/>
      <c r="F34" s="8">
        <v>260</v>
      </c>
    </row>
    <row r="35" spans="1:6">
      <c r="A35" s="7" t="s">
        <v>8309</v>
      </c>
      <c r="B35" s="8"/>
      <c r="C35" s="8"/>
      <c r="D35" s="8">
        <v>40</v>
      </c>
      <c r="E35" s="8"/>
      <c r="F35" s="8">
        <v>40</v>
      </c>
    </row>
    <row r="36" spans="1:6">
      <c r="A36" s="7" t="s">
        <v>8308</v>
      </c>
      <c r="B36" s="8">
        <v>60</v>
      </c>
      <c r="C36" s="8"/>
      <c r="D36" s="8"/>
      <c r="E36" s="8"/>
      <c r="F36" s="8">
        <v>60</v>
      </c>
    </row>
    <row r="37" spans="1:6">
      <c r="A37" s="7" t="s">
        <v>8348</v>
      </c>
      <c r="B37" s="8">
        <v>34</v>
      </c>
      <c r="C37" s="8"/>
      <c r="D37" s="8"/>
      <c r="E37" s="8">
        <v>6</v>
      </c>
      <c r="F37" s="8">
        <v>40</v>
      </c>
    </row>
    <row r="38" spans="1:6">
      <c r="A38" s="7" t="s">
        <v>8351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>
      <c r="A39" s="7" t="s">
        <v>8353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>
      <c r="A40" s="7" t="s">
        <v>8347</v>
      </c>
      <c r="B40" s="8">
        <v>80</v>
      </c>
      <c r="C40" s="8"/>
      <c r="D40" s="8"/>
      <c r="E40" s="8"/>
      <c r="F40" s="8">
        <v>80</v>
      </c>
    </row>
    <row r="41" spans="1:6">
      <c r="A41" s="7" t="s">
        <v>8307</v>
      </c>
      <c r="B41" s="8">
        <v>60</v>
      </c>
      <c r="C41" s="8"/>
      <c r="D41" s="8"/>
      <c r="E41" s="8"/>
      <c r="F41" s="8">
        <v>60</v>
      </c>
    </row>
    <row r="42" spans="1:6">
      <c r="A42" s="7" t="s">
        <v>8337</v>
      </c>
      <c r="B42" s="8"/>
      <c r="C42" s="8">
        <v>47</v>
      </c>
      <c r="D42" s="8">
        <v>10</v>
      </c>
      <c r="E42" s="8"/>
      <c r="F42" s="8">
        <v>57</v>
      </c>
    </row>
    <row r="43" spans="1:6">
      <c r="A43" s="7" t="s">
        <v>8330</v>
      </c>
      <c r="B43" s="8"/>
      <c r="C43" s="8">
        <v>100</v>
      </c>
      <c r="D43" s="8"/>
      <c r="E43" s="8"/>
      <c r="F43" s="8">
        <v>100</v>
      </c>
    </row>
    <row r="44" spans="1:6">
      <c r="A44" s="7" t="s">
        <v>8317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>
      <c r="A45" s="7" t="s">
        <v>8316</v>
      </c>
      <c r="B45" s="8"/>
      <c r="C45" s="8">
        <v>60</v>
      </c>
      <c r="D45" s="8">
        <v>100</v>
      </c>
      <c r="E45" s="8"/>
      <c r="F45" s="8">
        <v>160</v>
      </c>
    </row>
    <row r="46" spans="1:6">
      <c r="A46" s="7" t="s">
        <v>8336</v>
      </c>
      <c r="B46" s="8"/>
      <c r="C46" s="8"/>
      <c r="D46" s="8">
        <v>20</v>
      </c>
      <c r="E46" s="8"/>
      <c r="F46" s="8">
        <v>20</v>
      </c>
    </row>
    <row r="47" spans="1:6">
      <c r="A47" s="7" t="s">
        <v>8358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976C2-F174-EE43-9D67-96BE5C350FCF}">
  <dimension ref="A2:E18"/>
  <sheetViews>
    <sheetView workbookViewId="0">
      <selection activeCell="I32" sqref="I32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5.6640625" bestFit="1" customWidth="1"/>
    <col min="8" max="8" width="14.6640625" bestFit="1" customWidth="1"/>
    <col min="9" max="10" width="14.83203125" bestFit="1" customWidth="1"/>
    <col min="11" max="11" width="14.6640625" bestFit="1" customWidth="1"/>
    <col min="12" max="12" width="15.6640625" bestFit="1" customWidth="1"/>
    <col min="13" max="13" width="15.83203125" bestFit="1" customWidth="1"/>
    <col min="14" max="14" width="15.6640625" bestFit="1" customWidth="1"/>
    <col min="15" max="15" width="15.83203125" bestFit="1" customWidth="1"/>
    <col min="16" max="16" width="14.83203125" bestFit="1" customWidth="1"/>
    <col min="17" max="17" width="14.6640625" bestFit="1" customWidth="1"/>
    <col min="18" max="18" width="14.83203125" bestFit="1" customWidth="1"/>
    <col min="19" max="20" width="14.6640625" bestFit="1" customWidth="1"/>
    <col min="21" max="21" width="13.6640625" bestFit="1" customWidth="1"/>
    <col min="22" max="23" width="14.6640625" bestFit="1" customWidth="1"/>
    <col min="24" max="24" width="15.6640625" bestFit="1" customWidth="1"/>
    <col min="25" max="25" width="14.6640625" bestFit="1" customWidth="1"/>
    <col min="26" max="28" width="14.83203125" bestFit="1" customWidth="1"/>
    <col min="29" max="29" width="14.6640625" bestFit="1" customWidth="1"/>
    <col min="30" max="30" width="13.83203125" bestFit="1" customWidth="1"/>
    <col min="31" max="31" width="15.83203125" bestFit="1" customWidth="1"/>
    <col min="32" max="32" width="14.6640625" bestFit="1" customWidth="1"/>
    <col min="33" max="33" width="13.6640625" bestFit="1" customWidth="1"/>
    <col min="34" max="34" width="15.6640625" bestFit="1" customWidth="1"/>
    <col min="35" max="36" width="14.6640625" bestFit="1" customWidth="1"/>
    <col min="37" max="39" width="14.83203125" bestFit="1" customWidth="1"/>
    <col min="40" max="41" width="13.6640625" bestFit="1" customWidth="1"/>
    <col min="42" max="42" width="14.83203125" bestFit="1" customWidth="1"/>
    <col min="43" max="43" width="13.6640625" bestFit="1" customWidth="1"/>
    <col min="44" max="44" width="15.83203125" bestFit="1" customWidth="1"/>
    <col min="45" max="46" width="14.6640625" bestFit="1" customWidth="1"/>
    <col min="47" max="47" width="15.6640625" bestFit="1" customWidth="1"/>
    <col min="48" max="52" width="14.6640625" bestFit="1" customWidth="1"/>
    <col min="53" max="53" width="15.83203125" bestFit="1" customWidth="1"/>
    <col min="54" max="54" width="13.83203125" bestFit="1" customWidth="1"/>
    <col min="55" max="55" width="13.6640625" bestFit="1" customWidth="1"/>
    <col min="56" max="57" width="14.6640625" bestFit="1" customWidth="1"/>
    <col min="58" max="58" width="13.83203125" bestFit="1" customWidth="1"/>
    <col min="59" max="59" width="13.6640625" bestFit="1" customWidth="1"/>
    <col min="60" max="60" width="15.6640625" bestFit="1" customWidth="1"/>
    <col min="61" max="61" width="14.83203125" bestFit="1" customWidth="1"/>
    <col min="62" max="62" width="14.6640625" bestFit="1" customWidth="1"/>
    <col min="63" max="63" width="15.83203125" bestFit="1" customWidth="1"/>
    <col min="64" max="64" width="15.6640625" bestFit="1" customWidth="1"/>
    <col min="65" max="65" width="15.83203125" bestFit="1" customWidth="1"/>
    <col min="66" max="66" width="15.6640625" bestFit="1" customWidth="1"/>
    <col min="67" max="67" width="16.83203125" bestFit="1" customWidth="1"/>
    <col min="68" max="68" width="17" bestFit="1" customWidth="1"/>
    <col min="69" max="69" width="14.83203125" bestFit="1" customWidth="1"/>
    <col min="70" max="70" width="17" bestFit="1" customWidth="1"/>
    <col min="71" max="73" width="15.6640625" bestFit="1" customWidth="1"/>
    <col min="74" max="74" width="15.83203125" bestFit="1" customWidth="1"/>
    <col min="75" max="76" width="14.6640625" bestFit="1" customWidth="1"/>
    <col min="77" max="77" width="17" bestFit="1" customWidth="1"/>
    <col min="78" max="79" width="15.6640625" bestFit="1" customWidth="1"/>
    <col min="80" max="80" width="16.83203125" bestFit="1" customWidth="1"/>
    <col min="81" max="81" width="14.6640625" bestFit="1" customWidth="1"/>
    <col min="82" max="83" width="15.6640625" bestFit="1" customWidth="1"/>
    <col min="84" max="84" width="14.83203125" bestFit="1" customWidth="1"/>
    <col min="85" max="85" width="14.6640625" bestFit="1" customWidth="1"/>
    <col min="86" max="86" width="14.83203125" bestFit="1" customWidth="1"/>
    <col min="87" max="88" width="14.6640625" bestFit="1" customWidth="1"/>
    <col min="89" max="89" width="14.83203125" bestFit="1" customWidth="1"/>
    <col min="90" max="90" width="15.83203125" bestFit="1" customWidth="1"/>
    <col min="91" max="92" width="14.6640625" bestFit="1" customWidth="1"/>
    <col min="93" max="93" width="13.83203125" bestFit="1" customWidth="1"/>
    <col min="94" max="94" width="15.83203125" bestFit="1" customWidth="1"/>
    <col min="95" max="95" width="14.6640625" bestFit="1" customWidth="1"/>
    <col min="96" max="96" width="15.83203125" bestFit="1" customWidth="1"/>
    <col min="97" max="97" width="14.83203125" bestFit="1" customWidth="1"/>
    <col min="98" max="98" width="15.83203125" bestFit="1" customWidth="1"/>
    <col min="99" max="101" width="14.83203125" bestFit="1" customWidth="1"/>
    <col min="102" max="102" width="14.6640625" bestFit="1" customWidth="1"/>
    <col min="103" max="103" width="14.83203125" bestFit="1" customWidth="1"/>
    <col min="104" max="105" width="14.6640625" bestFit="1" customWidth="1"/>
    <col min="106" max="106" width="15.6640625" bestFit="1" customWidth="1"/>
    <col min="107" max="109" width="14.6640625" bestFit="1" customWidth="1"/>
    <col min="110" max="110" width="13.6640625" bestFit="1" customWidth="1"/>
    <col min="111" max="111" width="13.83203125" bestFit="1" customWidth="1"/>
    <col min="112" max="112" width="14.6640625" bestFit="1" customWidth="1"/>
    <col min="113" max="114" width="13.6640625" bestFit="1" customWidth="1"/>
    <col min="115" max="115" width="14.83203125" bestFit="1" customWidth="1"/>
    <col min="116" max="119" width="14.6640625" bestFit="1" customWidth="1"/>
    <col min="120" max="120" width="15.83203125" bestFit="1" customWidth="1"/>
    <col min="121" max="122" width="14.6640625" bestFit="1" customWidth="1"/>
    <col min="123" max="124" width="13.6640625" bestFit="1" customWidth="1"/>
    <col min="125" max="125" width="14.83203125" bestFit="1" customWidth="1"/>
    <col min="126" max="127" width="13.83203125" bestFit="1" customWidth="1"/>
    <col min="128" max="128" width="13.6640625" bestFit="1" customWidth="1"/>
    <col min="129" max="129" width="13.83203125" bestFit="1" customWidth="1"/>
    <col min="130" max="131" width="14.83203125" bestFit="1" customWidth="1"/>
    <col min="132" max="134" width="14.6640625" bestFit="1" customWidth="1"/>
    <col min="135" max="135" width="15.6640625" bestFit="1" customWidth="1"/>
    <col min="136" max="136" width="14.6640625" bestFit="1" customWidth="1"/>
    <col min="137" max="137" width="14.83203125" bestFit="1" customWidth="1"/>
    <col min="138" max="139" width="15.83203125" bestFit="1" customWidth="1"/>
    <col min="140" max="141" width="14.83203125" bestFit="1" customWidth="1"/>
    <col min="142" max="143" width="13.83203125" bestFit="1" customWidth="1"/>
    <col min="144" max="146" width="13.6640625" bestFit="1" customWidth="1"/>
    <col min="147" max="148" width="14.6640625" bestFit="1" customWidth="1"/>
    <col min="149" max="149" width="15.6640625" bestFit="1" customWidth="1"/>
    <col min="150" max="150" width="14.83203125" bestFit="1" customWidth="1"/>
    <col min="151" max="151" width="15.83203125" bestFit="1" customWidth="1"/>
    <col min="152" max="152" width="14.83203125" bestFit="1" customWidth="1"/>
    <col min="153" max="154" width="15.6640625" bestFit="1" customWidth="1"/>
    <col min="155" max="156" width="14.6640625" bestFit="1" customWidth="1"/>
    <col min="157" max="159" width="13.6640625" bestFit="1" customWidth="1"/>
    <col min="160" max="160" width="13.83203125" bestFit="1" customWidth="1"/>
    <col min="161" max="163" width="14.6640625" bestFit="1" customWidth="1"/>
    <col min="164" max="164" width="14.83203125" bestFit="1" customWidth="1"/>
    <col min="165" max="166" width="14.6640625" bestFit="1" customWidth="1"/>
    <col min="167" max="167" width="15.83203125" bestFit="1" customWidth="1"/>
    <col min="168" max="168" width="14.83203125" bestFit="1" customWidth="1"/>
    <col min="169" max="172" width="15.83203125" bestFit="1" customWidth="1"/>
    <col min="173" max="173" width="14.83203125" bestFit="1" customWidth="1"/>
    <col min="174" max="174" width="13.6640625" bestFit="1" customWidth="1"/>
    <col min="175" max="175" width="13.83203125" bestFit="1" customWidth="1"/>
    <col min="176" max="176" width="14.6640625" bestFit="1" customWidth="1"/>
    <col min="177" max="180" width="13.83203125" bestFit="1" customWidth="1"/>
    <col min="181" max="181" width="13.6640625" bestFit="1" customWidth="1"/>
    <col min="182" max="185" width="14.6640625" bestFit="1" customWidth="1"/>
    <col min="186" max="186" width="15.6640625" bestFit="1" customWidth="1"/>
    <col min="187" max="187" width="15.83203125" bestFit="1" customWidth="1"/>
    <col min="188" max="190" width="14.6640625" bestFit="1" customWidth="1"/>
    <col min="191" max="191" width="14.83203125" bestFit="1" customWidth="1"/>
    <col min="192" max="193" width="14.6640625" bestFit="1" customWidth="1"/>
    <col min="194" max="194" width="14.83203125" bestFit="1" customWidth="1"/>
    <col min="195" max="195" width="13.6640625" bestFit="1" customWidth="1"/>
    <col min="196" max="196" width="13.83203125" bestFit="1" customWidth="1"/>
    <col min="197" max="197" width="14.83203125" bestFit="1" customWidth="1"/>
    <col min="198" max="198" width="13.6640625" bestFit="1" customWidth="1"/>
    <col min="199" max="199" width="15.6640625" bestFit="1" customWidth="1"/>
    <col min="200" max="201" width="14.83203125" bestFit="1" customWidth="1"/>
    <col min="202" max="202" width="14.6640625" bestFit="1" customWidth="1"/>
    <col min="203" max="203" width="15.6640625" bestFit="1" customWidth="1"/>
    <col min="204" max="205" width="14.6640625" bestFit="1" customWidth="1"/>
    <col min="206" max="206" width="15.83203125" bestFit="1" customWidth="1"/>
    <col min="207" max="207" width="14.83203125" bestFit="1" customWidth="1"/>
    <col min="208" max="208" width="14.6640625" bestFit="1" customWidth="1"/>
    <col min="209" max="209" width="16.83203125" bestFit="1" customWidth="1"/>
    <col min="210" max="210" width="15.6640625" bestFit="1" customWidth="1"/>
    <col min="211" max="211" width="15.83203125" bestFit="1" customWidth="1"/>
    <col min="212" max="212" width="15.6640625" bestFit="1" customWidth="1"/>
    <col min="213" max="214" width="15.83203125" bestFit="1" customWidth="1"/>
    <col min="215" max="218" width="15.6640625" bestFit="1" customWidth="1"/>
    <col min="219" max="220" width="14.6640625" bestFit="1" customWidth="1"/>
    <col min="221" max="221" width="14.83203125" bestFit="1" customWidth="1"/>
    <col min="222" max="222" width="15.83203125" bestFit="1" customWidth="1"/>
    <col min="223" max="223" width="17" bestFit="1" customWidth="1"/>
    <col min="224" max="224" width="15.83203125" bestFit="1" customWidth="1"/>
    <col min="225" max="225" width="16.83203125" bestFit="1" customWidth="1"/>
    <col min="226" max="226" width="15.83203125" bestFit="1" customWidth="1"/>
    <col min="227" max="229" width="15.6640625" bestFit="1" customWidth="1"/>
    <col min="230" max="230" width="16.83203125" bestFit="1" customWidth="1"/>
    <col min="231" max="231" width="15.6640625" bestFit="1" customWidth="1"/>
    <col min="232" max="232" width="15.83203125" bestFit="1" customWidth="1"/>
    <col min="233" max="233" width="17" bestFit="1" customWidth="1"/>
    <col min="234" max="234" width="15.6640625" bestFit="1" customWidth="1"/>
    <col min="235" max="235" width="16.83203125" bestFit="1" customWidth="1"/>
    <col min="236" max="237" width="15.83203125" bestFit="1" customWidth="1"/>
    <col min="238" max="238" width="14.83203125" bestFit="1" customWidth="1"/>
    <col min="239" max="242" width="14.6640625" bestFit="1" customWidth="1"/>
    <col min="243" max="243" width="15.6640625" bestFit="1" customWidth="1"/>
    <col min="244" max="244" width="15.83203125" bestFit="1" customWidth="1"/>
    <col min="245" max="249" width="15.6640625" bestFit="1" customWidth="1"/>
    <col min="250" max="250" width="15.83203125" bestFit="1" customWidth="1"/>
    <col min="251" max="251" width="17" bestFit="1" customWidth="1"/>
    <col min="252" max="252" width="13.83203125" bestFit="1" customWidth="1"/>
    <col min="253" max="254" width="14.83203125" bestFit="1" customWidth="1"/>
    <col min="255" max="257" width="14.6640625" bestFit="1" customWidth="1"/>
    <col min="258" max="260" width="14.83203125" bestFit="1" customWidth="1"/>
    <col min="261" max="261" width="14.6640625" bestFit="1" customWidth="1"/>
    <col min="262" max="262" width="15.6640625" bestFit="1" customWidth="1"/>
    <col min="263" max="263" width="14.6640625" bestFit="1" customWidth="1"/>
    <col min="264" max="265" width="14.83203125" bestFit="1" customWidth="1"/>
    <col min="266" max="266" width="15.83203125" bestFit="1" customWidth="1"/>
    <col min="267" max="268" width="15.6640625" bestFit="1" customWidth="1"/>
    <col min="269" max="269" width="14.83203125" bestFit="1" customWidth="1"/>
    <col min="270" max="270" width="14.6640625" bestFit="1" customWidth="1"/>
    <col min="271" max="272" width="14.83203125" bestFit="1" customWidth="1"/>
    <col min="273" max="274" width="14.6640625" bestFit="1" customWidth="1"/>
    <col min="275" max="275" width="15.83203125" bestFit="1" customWidth="1"/>
    <col min="276" max="276" width="15.6640625" bestFit="1" customWidth="1"/>
    <col min="277" max="278" width="14.6640625" bestFit="1" customWidth="1"/>
    <col min="279" max="279" width="13.6640625" bestFit="1" customWidth="1"/>
    <col min="280" max="280" width="13.83203125" bestFit="1" customWidth="1"/>
    <col min="281" max="281" width="14.6640625" bestFit="1" customWidth="1"/>
    <col min="282" max="286" width="13.6640625" bestFit="1" customWidth="1"/>
    <col min="287" max="287" width="13.83203125" bestFit="1" customWidth="1"/>
    <col min="288" max="288" width="14.6640625" bestFit="1" customWidth="1"/>
    <col min="289" max="289" width="14.83203125" bestFit="1" customWidth="1"/>
    <col min="290" max="290" width="14.6640625" bestFit="1" customWidth="1"/>
    <col min="291" max="293" width="14.83203125" bestFit="1" customWidth="1"/>
    <col min="294" max="294" width="15.6640625" bestFit="1" customWidth="1"/>
    <col min="295" max="295" width="14.6640625" bestFit="1" customWidth="1"/>
    <col min="296" max="296" width="15.6640625" bestFit="1" customWidth="1"/>
    <col min="297" max="297" width="14.83203125" bestFit="1" customWidth="1"/>
    <col min="298" max="298" width="14.6640625" bestFit="1" customWidth="1"/>
    <col min="299" max="299" width="14.83203125" bestFit="1" customWidth="1"/>
    <col min="300" max="300" width="13.6640625" bestFit="1" customWidth="1"/>
    <col min="301" max="301" width="14.83203125" bestFit="1" customWidth="1"/>
    <col min="302" max="304" width="13.6640625" bestFit="1" customWidth="1"/>
    <col min="305" max="306" width="13.83203125" bestFit="1" customWidth="1"/>
    <col min="307" max="309" width="14.83203125" bestFit="1" customWidth="1"/>
    <col min="310" max="312" width="13.6640625" bestFit="1" customWidth="1"/>
    <col min="313" max="313" width="14.83203125" bestFit="1" customWidth="1"/>
    <col min="314" max="314" width="15.83203125" bestFit="1" customWidth="1"/>
    <col min="315" max="315" width="14.6640625" bestFit="1" customWidth="1"/>
    <col min="316" max="318" width="14.83203125" bestFit="1" customWidth="1"/>
    <col min="319" max="320" width="15.83203125" bestFit="1" customWidth="1"/>
    <col min="321" max="321" width="15.6640625" bestFit="1" customWidth="1"/>
    <col min="322" max="324" width="14.6640625" bestFit="1" customWidth="1"/>
    <col min="325" max="325" width="14.83203125" bestFit="1" customWidth="1"/>
    <col min="326" max="326" width="14.6640625" bestFit="1" customWidth="1"/>
    <col min="327" max="327" width="14.83203125" bestFit="1" customWidth="1"/>
    <col min="328" max="328" width="14.6640625" bestFit="1" customWidth="1"/>
    <col min="329" max="330" width="14.83203125" bestFit="1" customWidth="1"/>
    <col min="331" max="332" width="14.6640625" bestFit="1" customWidth="1"/>
    <col min="333" max="334" width="15.6640625" bestFit="1" customWidth="1"/>
    <col min="335" max="335" width="14.6640625" bestFit="1" customWidth="1"/>
    <col min="336" max="336" width="14.83203125" bestFit="1" customWidth="1"/>
    <col min="337" max="337" width="13.6640625" bestFit="1" customWidth="1"/>
    <col min="338" max="338" width="13.83203125" bestFit="1" customWidth="1"/>
    <col min="339" max="340" width="13.6640625" bestFit="1" customWidth="1"/>
    <col min="341" max="341" width="13.83203125" bestFit="1" customWidth="1"/>
    <col min="342" max="342" width="14.83203125" bestFit="1" customWidth="1"/>
    <col min="343" max="343" width="13.83203125" bestFit="1" customWidth="1"/>
    <col min="344" max="344" width="13.6640625" bestFit="1" customWidth="1"/>
    <col min="345" max="345" width="15.6640625" bestFit="1" customWidth="1"/>
    <col min="346" max="346" width="14.83203125" bestFit="1" customWidth="1"/>
    <col min="347" max="348" width="15.83203125" bestFit="1" customWidth="1"/>
    <col min="349" max="350" width="14.6640625" bestFit="1" customWidth="1"/>
    <col min="351" max="351" width="14.83203125" bestFit="1" customWidth="1"/>
    <col min="352" max="352" width="15.83203125" bestFit="1" customWidth="1"/>
    <col min="353" max="353" width="15.6640625" bestFit="1" customWidth="1"/>
    <col min="354" max="354" width="14.83203125" bestFit="1" customWidth="1"/>
    <col min="355" max="356" width="14.6640625" bestFit="1" customWidth="1"/>
    <col min="357" max="357" width="15.83203125" bestFit="1" customWidth="1"/>
    <col min="358" max="358" width="14.6640625" bestFit="1" customWidth="1"/>
    <col min="359" max="359" width="15.6640625" bestFit="1" customWidth="1"/>
    <col min="360" max="360" width="14.6640625" bestFit="1" customWidth="1"/>
    <col min="361" max="361" width="14.83203125" bestFit="1" customWidth="1"/>
    <col min="362" max="364" width="14.6640625" bestFit="1" customWidth="1"/>
    <col min="365" max="365" width="15.6640625" bestFit="1" customWidth="1"/>
    <col min="366" max="366" width="13.83203125" bestFit="1" customWidth="1"/>
    <col min="367" max="367" width="14.83203125" bestFit="1" customWidth="1"/>
    <col min="368" max="368" width="13.6640625" bestFit="1" customWidth="1"/>
    <col min="369" max="370" width="13.83203125" bestFit="1" customWidth="1"/>
    <col min="371" max="371" width="13.6640625" bestFit="1" customWidth="1"/>
    <col min="372" max="372" width="13.83203125" bestFit="1" customWidth="1"/>
    <col min="373" max="373" width="14.83203125" bestFit="1" customWidth="1"/>
    <col min="374" max="375" width="13.6640625" bestFit="1" customWidth="1"/>
    <col min="376" max="376" width="14.83203125" bestFit="1" customWidth="1"/>
    <col min="377" max="377" width="14.6640625" bestFit="1" customWidth="1"/>
    <col min="378" max="378" width="14.83203125" bestFit="1" customWidth="1"/>
    <col min="379" max="381" width="14.6640625" bestFit="1" customWidth="1"/>
    <col min="382" max="383" width="15.83203125" bestFit="1" customWidth="1"/>
    <col min="384" max="385" width="15.6640625" bestFit="1" customWidth="1"/>
    <col min="386" max="389" width="14.6640625" bestFit="1" customWidth="1"/>
    <col min="390" max="390" width="13.83203125" bestFit="1" customWidth="1"/>
    <col min="391" max="391" width="14.83203125" bestFit="1" customWidth="1"/>
    <col min="392" max="392" width="13.6640625" bestFit="1" customWidth="1"/>
    <col min="393" max="393" width="13.83203125" bestFit="1" customWidth="1"/>
    <col min="394" max="394" width="13.6640625" bestFit="1" customWidth="1"/>
    <col min="395" max="395" width="14.83203125" bestFit="1" customWidth="1"/>
    <col min="396" max="397" width="14.6640625" bestFit="1" customWidth="1"/>
    <col min="398" max="398" width="14.83203125" bestFit="1" customWidth="1"/>
    <col min="399" max="399" width="15.6640625" bestFit="1" customWidth="1"/>
    <col min="400" max="400" width="14.6640625" bestFit="1" customWidth="1"/>
    <col min="401" max="401" width="14.83203125" bestFit="1" customWidth="1"/>
    <col min="402" max="402" width="15.6640625" bestFit="1" customWidth="1"/>
    <col min="403" max="406" width="14.6640625" bestFit="1" customWidth="1"/>
    <col min="407" max="407" width="14.83203125" bestFit="1" customWidth="1"/>
    <col min="408" max="408" width="14.6640625" bestFit="1" customWidth="1"/>
    <col min="409" max="411" width="14.83203125" bestFit="1" customWidth="1"/>
    <col min="412" max="412" width="14.6640625" bestFit="1" customWidth="1"/>
    <col min="413" max="414" width="13.6640625" bestFit="1" customWidth="1"/>
    <col min="415" max="415" width="13.83203125" bestFit="1" customWidth="1"/>
    <col min="416" max="417" width="13.6640625" bestFit="1" customWidth="1"/>
    <col min="418" max="420" width="14.6640625" bestFit="1" customWidth="1"/>
    <col min="421" max="421" width="14.83203125" bestFit="1" customWidth="1"/>
    <col min="422" max="422" width="15.6640625" bestFit="1" customWidth="1"/>
    <col min="423" max="423" width="14.83203125" bestFit="1" customWidth="1"/>
    <col min="424" max="425" width="14.6640625" bestFit="1" customWidth="1"/>
    <col min="426" max="426" width="15.83203125" bestFit="1" customWidth="1"/>
    <col min="427" max="428" width="14.6640625" bestFit="1" customWidth="1"/>
    <col min="429" max="429" width="14.83203125" bestFit="1" customWidth="1"/>
    <col min="430" max="431" width="15.83203125" bestFit="1" customWidth="1"/>
    <col min="432" max="433" width="14.6640625" bestFit="1" customWidth="1"/>
    <col min="434" max="434" width="14.83203125" bestFit="1" customWidth="1"/>
    <col min="435" max="436" width="13.6640625" bestFit="1" customWidth="1"/>
    <col min="437" max="437" width="13.83203125" bestFit="1" customWidth="1"/>
    <col min="438" max="438" width="14.6640625" bestFit="1" customWidth="1"/>
    <col min="439" max="439" width="14.83203125" bestFit="1" customWidth="1"/>
    <col min="440" max="440" width="13.6640625" bestFit="1" customWidth="1"/>
    <col min="441" max="441" width="14.83203125" bestFit="1" customWidth="1"/>
    <col min="442" max="442" width="15.83203125" bestFit="1" customWidth="1"/>
    <col min="443" max="443" width="14.6640625" bestFit="1" customWidth="1"/>
    <col min="444" max="445" width="14.83203125" bestFit="1" customWidth="1"/>
    <col min="446" max="446" width="15.83203125" bestFit="1" customWidth="1"/>
    <col min="447" max="447" width="15.6640625" bestFit="1" customWidth="1"/>
    <col min="448" max="448" width="15.83203125" bestFit="1" customWidth="1"/>
    <col min="449" max="450" width="14.83203125" bestFit="1" customWidth="1"/>
    <col min="451" max="451" width="15.83203125" bestFit="1" customWidth="1"/>
    <col min="452" max="452" width="14.83203125" bestFit="1" customWidth="1"/>
    <col min="453" max="453" width="15.83203125" bestFit="1" customWidth="1"/>
    <col min="454" max="454" width="14.6640625" bestFit="1" customWidth="1"/>
    <col min="455" max="455" width="15.83203125" bestFit="1" customWidth="1"/>
    <col min="456" max="457" width="14.6640625" bestFit="1" customWidth="1"/>
    <col min="458" max="458" width="14.83203125" bestFit="1" customWidth="1"/>
    <col min="459" max="459" width="14.6640625" bestFit="1" customWidth="1"/>
    <col min="460" max="464" width="13.6640625" bestFit="1" customWidth="1"/>
    <col min="465" max="465" width="14.6640625" bestFit="1" customWidth="1"/>
    <col min="466" max="466" width="14.83203125" bestFit="1" customWidth="1"/>
    <col min="467" max="468" width="14.6640625" bestFit="1" customWidth="1"/>
    <col min="469" max="470" width="15.6640625" bestFit="1" customWidth="1"/>
    <col min="471" max="472" width="14.6640625" bestFit="1" customWidth="1"/>
    <col min="473" max="473" width="14.83203125" bestFit="1" customWidth="1"/>
    <col min="474" max="475" width="14.6640625" bestFit="1" customWidth="1"/>
    <col min="476" max="477" width="15.6640625" bestFit="1" customWidth="1"/>
    <col min="478" max="478" width="14.6640625" bestFit="1" customWidth="1"/>
    <col min="479" max="481" width="15.6640625" bestFit="1" customWidth="1"/>
    <col min="482" max="483" width="17" bestFit="1" customWidth="1"/>
    <col min="484" max="484" width="15.6640625" bestFit="1" customWidth="1"/>
    <col min="485" max="485" width="15.83203125" bestFit="1" customWidth="1"/>
    <col min="486" max="486" width="15.6640625" bestFit="1" customWidth="1"/>
    <col min="487" max="488" width="15.83203125" bestFit="1" customWidth="1"/>
    <col min="489" max="489" width="17" bestFit="1" customWidth="1"/>
    <col min="490" max="490" width="15.83203125" bestFit="1" customWidth="1"/>
    <col min="491" max="492" width="15.6640625" bestFit="1" customWidth="1"/>
    <col min="493" max="493" width="15.83203125" bestFit="1" customWidth="1"/>
    <col min="494" max="494" width="16.83203125" bestFit="1" customWidth="1"/>
    <col min="495" max="495" width="15.6640625" bestFit="1" customWidth="1"/>
    <col min="496" max="496" width="15.83203125" bestFit="1" customWidth="1"/>
    <col min="497" max="497" width="15.6640625" bestFit="1" customWidth="1"/>
    <col min="498" max="498" width="16.83203125" bestFit="1" customWidth="1"/>
    <col min="499" max="499" width="15.83203125" bestFit="1" customWidth="1"/>
    <col min="500" max="500" width="14.83203125" bestFit="1" customWidth="1"/>
    <col min="501" max="503" width="14.6640625" bestFit="1" customWidth="1"/>
    <col min="504" max="504" width="15.6640625" bestFit="1" customWidth="1"/>
    <col min="505" max="505" width="15.83203125" bestFit="1" customWidth="1"/>
    <col min="506" max="507" width="15.6640625" bestFit="1" customWidth="1"/>
    <col min="508" max="509" width="15.83203125" bestFit="1" customWidth="1"/>
    <col min="510" max="510" width="17" bestFit="1" customWidth="1"/>
    <col min="511" max="511" width="15.6640625" bestFit="1" customWidth="1"/>
    <col min="512" max="512" width="17" bestFit="1" customWidth="1"/>
    <col min="513" max="513" width="15.83203125" bestFit="1" customWidth="1"/>
    <col min="514" max="514" width="15.6640625" bestFit="1" customWidth="1"/>
    <col min="515" max="515" width="16.83203125" bestFit="1" customWidth="1"/>
    <col min="516" max="516" width="15.6640625" bestFit="1" customWidth="1"/>
    <col min="517" max="517" width="17" bestFit="1" customWidth="1"/>
    <col min="518" max="518" width="15.6640625" bestFit="1" customWidth="1"/>
    <col min="519" max="520" width="14.6640625" bestFit="1" customWidth="1"/>
    <col min="521" max="522" width="14.83203125" bestFit="1" customWidth="1"/>
    <col min="523" max="523" width="14.6640625" bestFit="1" customWidth="1"/>
    <col min="524" max="524" width="15.83203125" bestFit="1" customWidth="1"/>
    <col min="525" max="525" width="16.83203125" bestFit="1" customWidth="1"/>
    <col min="526" max="526" width="15.83203125" bestFit="1" customWidth="1"/>
    <col min="527" max="527" width="15.6640625" bestFit="1" customWidth="1"/>
    <col min="528" max="528" width="17" bestFit="1" customWidth="1"/>
    <col min="529" max="529" width="15.83203125" bestFit="1" customWidth="1"/>
    <col min="530" max="530" width="16.83203125" bestFit="1" customWidth="1"/>
    <col min="531" max="532" width="15.6640625" bestFit="1" customWidth="1"/>
    <col min="533" max="533" width="17" bestFit="1" customWidth="1"/>
    <col min="534" max="534" width="13.6640625" bestFit="1" customWidth="1"/>
    <col min="535" max="535" width="13.83203125" bestFit="1" customWidth="1"/>
    <col min="536" max="536" width="14.6640625" bestFit="1" customWidth="1"/>
    <col min="537" max="539" width="13.6640625" bestFit="1" customWidth="1"/>
    <col min="540" max="540" width="14.83203125" bestFit="1" customWidth="1"/>
    <col min="541" max="542" width="14.6640625" bestFit="1" customWidth="1"/>
    <col min="543" max="546" width="14.83203125" bestFit="1" customWidth="1"/>
    <col min="547" max="547" width="15.83203125" bestFit="1" customWidth="1"/>
    <col min="548" max="548" width="14.6640625" bestFit="1" customWidth="1"/>
    <col min="549" max="549" width="14.83203125" bestFit="1" customWidth="1"/>
    <col min="550" max="550" width="14.6640625" bestFit="1" customWidth="1"/>
    <col min="551" max="551" width="14.83203125" bestFit="1" customWidth="1"/>
    <col min="552" max="553" width="15.83203125" bestFit="1" customWidth="1"/>
    <col min="554" max="554" width="14.6640625" bestFit="1" customWidth="1"/>
    <col min="555" max="555" width="15.83203125" bestFit="1" customWidth="1"/>
    <col min="556" max="559" width="13.6640625" bestFit="1" customWidth="1"/>
    <col min="560" max="560" width="14.83203125" bestFit="1" customWidth="1"/>
    <col min="561" max="561" width="14.6640625" bestFit="1" customWidth="1"/>
    <col min="562" max="562" width="13.83203125" bestFit="1" customWidth="1"/>
    <col min="563" max="563" width="13.6640625" bestFit="1" customWidth="1"/>
    <col min="564" max="565" width="14.83203125" bestFit="1" customWidth="1"/>
    <col min="566" max="566" width="13.6640625" bestFit="1" customWidth="1"/>
    <col min="567" max="567" width="14.6640625" bestFit="1" customWidth="1"/>
    <col min="568" max="569" width="15.83203125" bestFit="1" customWidth="1"/>
    <col min="570" max="570" width="14.83203125" bestFit="1" customWidth="1"/>
    <col min="571" max="571" width="15.83203125" bestFit="1" customWidth="1"/>
    <col min="572" max="573" width="14.6640625" bestFit="1" customWidth="1"/>
    <col min="574" max="574" width="15.83203125" bestFit="1" customWidth="1"/>
    <col min="575" max="575" width="14.83203125" bestFit="1" customWidth="1"/>
    <col min="576" max="579" width="14.6640625" bestFit="1" customWidth="1"/>
    <col min="580" max="580" width="15.6640625" bestFit="1" customWidth="1"/>
    <col min="581" max="581" width="14.83203125" bestFit="1" customWidth="1"/>
    <col min="582" max="582" width="15.6640625" bestFit="1" customWidth="1"/>
    <col min="583" max="583" width="13.83203125" bestFit="1" customWidth="1"/>
    <col min="584" max="584" width="14.6640625" bestFit="1" customWidth="1"/>
    <col min="585" max="585" width="13.6640625" bestFit="1" customWidth="1"/>
    <col min="586" max="587" width="14.6640625" bestFit="1" customWidth="1"/>
    <col min="588" max="588" width="14.83203125" bestFit="1" customWidth="1"/>
    <col min="589" max="591" width="14.6640625" bestFit="1" customWidth="1"/>
    <col min="592" max="592" width="14.83203125" bestFit="1" customWidth="1"/>
    <col min="593" max="593" width="15.83203125" bestFit="1" customWidth="1"/>
    <col min="594" max="595" width="14.83203125" bestFit="1" customWidth="1"/>
    <col min="596" max="596" width="15.83203125" bestFit="1" customWidth="1"/>
    <col min="597" max="599" width="14.6640625" bestFit="1" customWidth="1"/>
    <col min="600" max="600" width="13.83203125" bestFit="1" customWidth="1"/>
    <col min="601" max="602" width="13.6640625" bestFit="1" customWidth="1"/>
    <col min="603" max="605" width="13.83203125" bestFit="1" customWidth="1"/>
    <col min="606" max="606" width="14.6640625" bestFit="1" customWidth="1"/>
    <col min="607" max="607" width="14.83203125" bestFit="1" customWidth="1"/>
    <col min="608" max="608" width="13.83203125" bestFit="1" customWidth="1"/>
    <col min="609" max="609" width="13.6640625" bestFit="1" customWidth="1"/>
    <col min="610" max="611" width="13.83203125" bestFit="1" customWidth="1"/>
    <col min="612" max="612" width="14.6640625" bestFit="1" customWidth="1"/>
    <col min="613" max="613" width="14.83203125" bestFit="1" customWidth="1"/>
    <col min="614" max="614" width="15.83203125" bestFit="1" customWidth="1"/>
    <col min="615" max="617" width="14.83203125" bestFit="1" customWidth="1"/>
    <col min="618" max="618" width="14.6640625" bestFit="1" customWidth="1"/>
    <col min="619" max="619" width="14.83203125" bestFit="1" customWidth="1"/>
    <col min="620" max="620" width="14.6640625" bestFit="1" customWidth="1"/>
    <col min="621" max="621" width="14.83203125" bestFit="1" customWidth="1"/>
    <col min="622" max="622" width="14.6640625" bestFit="1" customWidth="1"/>
    <col min="623" max="623" width="15.83203125" bestFit="1" customWidth="1"/>
    <col min="624" max="624" width="14.83203125" bestFit="1" customWidth="1"/>
    <col min="625" max="627" width="15.83203125" bestFit="1" customWidth="1"/>
    <col min="628" max="628" width="14.6640625" bestFit="1" customWidth="1"/>
    <col min="629" max="630" width="15.6640625" bestFit="1" customWidth="1"/>
    <col min="631" max="632" width="13.6640625" bestFit="1" customWidth="1"/>
    <col min="633" max="635" width="13.83203125" bestFit="1" customWidth="1"/>
    <col min="636" max="636" width="14.83203125" bestFit="1" customWidth="1"/>
    <col min="637" max="637" width="13.6640625" bestFit="1" customWidth="1"/>
    <col min="638" max="638" width="15.6640625" bestFit="1" customWidth="1"/>
    <col min="639" max="640" width="14.6640625" bestFit="1" customWidth="1"/>
    <col min="641" max="641" width="15.83203125" bestFit="1" customWidth="1"/>
    <col min="642" max="642" width="14.83203125" bestFit="1" customWidth="1"/>
    <col min="643" max="643" width="15.6640625" bestFit="1" customWidth="1"/>
    <col min="644" max="644" width="14.83203125" bestFit="1" customWidth="1"/>
    <col min="645" max="645" width="14.6640625" bestFit="1" customWidth="1"/>
    <col min="646" max="646" width="15.83203125" bestFit="1" customWidth="1"/>
    <col min="647" max="648" width="14.6640625" bestFit="1" customWidth="1"/>
    <col min="649" max="649" width="15.83203125" bestFit="1" customWidth="1"/>
    <col min="650" max="650" width="14.6640625" bestFit="1" customWidth="1"/>
    <col min="651" max="652" width="15.6640625" bestFit="1" customWidth="1"/>
    <col min="653" max="655" width="13.6640625" bestFit="1" customWidth="1"/>
    <col min="656" max="656" width="14.6640625" bestFit="1" customWidth="1"/>
    <col min="657" max="658" width="14.83203125" bestFit="1" customWidth="1"/>
    <col min="659" max="659" width="15.6640625" bestFit="1" customWidth="1"/>
    <col min="660" max="660" width="14.83203125" bestFit="1" customWidth="1"/>
    <col min="661" max="661" width="15.83203125" bestFit="1" customWidth="1"/>
    <col min="662" max="662" width="14.6640625" bestFit="1" customWidth="1"/>
    <col min="663" max="663" width="15.6640625" bestFit="1" customWidth="1"/>
    <col min="664" max="665" width="14.83203125" bestFit="1" customWidth="1"/>
    <col min="666" max="668" width="14.6640625" bestFit="1" customWidth="1"/>
    <col min="669" max="670" width="14.83203125" bestFit="1" customWidth="1"/>
    <col min="671" max="671" width="13.6640625" bestFit="1" customWidth="1"/>
    <col min="672" max="672" width="14.6640625" bestFit="1" customWidth="1"/>
    <col min="673" max="673" width="13.83203125" bestFit="1" customWidth="1"/>
    <col min="674" max="676" width="13.6640625" bestFit="1" customWidth="1"/>
    <col min="677" max="678" width="14.83203125" bestFit="1" customWidth="1"/>
    <col min="679" max="679" width="15.83203125" bestFit="1" customWidth="1"/>
    <col min="680" max="680" width="14.83203125" bestFit="1" customWidth="1"/>
    <col min="681" max="682" width="14.6640625" bestFit="1" customWidth="1"/>
    <col min="683" max="686" width="14.83203125" bestFit="1" customWidth="1"/>
    <col min="687" max="687" width="13.83203125" bestFit="1" customWidth="1"/>
    <col min="688" max="688" width="13.6640625" bestFit="1" customWidth="1"/>
    <col min="689" max="689" width="14.6640625" bestFit="1" customWidth="1"/>
    <col min="690" max="690" width="14.83203125" bestFit="1" customWidth="1"/>
    <col min="691" max="691" width="13.83203125" bestFit="1" customWidth="1"/>
    <col min="692" max="692" width="13.6640625" bestFit="1" customWidth="1"/>
    <col min="693" max="693" width="13.83203125" bestFit="1" customWidth="1"/>
    <col min="694" max="696" width="14.83203125" bestFit="1" customWidth="1"/>
    <col min="697" max="697" width="14.6640625" bestFit="1" customWidth="1"/>
    <col min="698" max="698" width="15.83203125" bestFit="1" customWidth="1"/>
    <col min="699" max="700" width="15.6640625" bestFit="1" customWidth="1"/>
    <col min="701" max="701" width="14.83203125" bestFit="1" customWidth="1"/>
    <col min="702" max="703" width="14.6640625" bestFit="1" customWidth="1"/>
    <col min="704" max="704" width="13.6640625" bestFit="1" customWidth="1"/>
    <col min="705" max="706" width="13.83203125" bestFit="1" customWidth="1"/>
    <col min="707" max="707" width="13.6640625" bestFit="1" customWidth="1"/>
    <col min="708" max="708" width="14.6640625" bestFit="1" customWidth="1"/>
    <col min="709" max="709" width="14.83203125" bestFit="1" customWidth="1"/>
    <col min="710" max="713" width="13.83203125" bestFit="1" customWidth="1"/>
    <col min="714" max="714" width="14.6640625" bestFit="1" customWidth="1"/>
    <col min="715" max="716" width="14.83203125" bestFit="1" customWidth="1"/>
    <col min="717" max="717" width="15.83203125" bestFit="1" customWidth="1"/>
    <col min="718" max="718" width="14.6640625" bestFit="1" customWidth="1"/>
    <col min="719" max="719" width="14.83203125" bestFit="1" customWidth="1"/>
    <col min="720" max="720" width="15.6640625" bestFit="1" customWidth="1"/>
    <col min="721" max="722" width="14.6640625" bestFit="1" customWidth="1"/>
    <col min="723" max="723" width="14.83203125" bestFit="1" customWidth="1"/>
    <col min="724" max="724" width="14.6640625" bestFit="1" customWidth="1"/>
    <col min="725" max="725" width="14.83203125" bestFit="1" customWidth="1"/>
    <col min="726" max="726" width="15.83203125" bestFit="1" customWidth="1"/>
    <col min="727" max="728" width="14.83203125" bestFit="1" customWidth="1"/>
    <col min="729" max="729" width="14.6640625" bestFit="1" customWidth="1"/>
    <col min="730" max="732" width="14.83203125" bestFit="1" customWidth="1"/>
    <col min="733" max="733" width="15.83203125" bestFit="1" customWidth="1"/>
    <col min="734" max="734" width="15.6640625" bestFit="1" customWidth="1"/>
    <col min="735" max="735" width="14.6640625" bestFit="1" customWidth="1"/>
    <col min="736" max="736" width="15.83203125" bestFit="1" customWidth="1"/>
    <col min="737" max="737" width="14.6640625" bestFit="1" customWidth="1"/>
    <col min="738" max="738" width="15.6640625" bestFit="1" customWidth="1"/>
    <col min="739" max="739" width="14.6640625" bestFit="1" customWidth="1"/>
    <col min="740" max="740" width="17" bestFit="1" customWidth="1"/>
    <col min="741" max="741" width="15.6640625" bestFit="1" customWidth="1"/>
    <col min="742" max="744" width="15.83203125" bestFit="1" customWidth="1"/>
    <col min="745" max="745" width="17" bestFit="1" customWidth="1"/>
    <col min="746" max="747" width="15.83203125" bestFit="1" customWidth="1"/>
    <col min="748" max="748" width="15.6640625" bestFit="1" customWidth="1"/>
    <col min="749" max="751" width="15.83203125" bestFit="1" customWidth="1"/>
    <col min="752" max="753" width="15.6640625" bestFit="1" customWidth="1"/>
    <col min="754" max="754" width="15.83203125" bestFit="1" customWidth="1"/>
    <col min="755" max="756" width="15.6640625" bestFit="1" customWidth="1"/>
    <col min="757" max="757" width="15.83203125" bestFit="1" customWidth="1"/>
    <col min="758" max="758" width="15.6640625" bestFit="1" customWidth="1"/>
    <col min="759" max="759" width="16.83203125" bestFit="1" customWidth="1"/>
    <col min="760" max="760" width="15.6640625" bestFit="1" customWidth="1"/>
    <col min="761" max="761" width="15.83203125" bestFit="1" customWidth="1"/>
    <col min="762" max="763" width="15.6640625" bestFit="1" customWidth="1"/>
    <col min="764" max="764" width="14.83203125" bestFit="1" customWidth="1"/>
    <col min="765" max="766" width="15.6640625" bestFit="1" customWidth="1"/>
    <col min="767" max="768" width="14.6640625" bestFit="1" customWidth="1"/>
    <col min="769" max="769" width="14.83203125" bestFit="1" customWidth="1"/>
    <col min="770" max="770" width="15.83203125" bestFit="1" customWidth="1"/>
    <col min="771" max="771" width="16.83203125" bestFit="1" customWidth="1"/>
    <col min="772" max="772" width="15.83203125" bestFit="1" customWidth="1"/>
    <col min="773" max="776" width="15.6640625" bestFit="1" customWidth="1"/>
    <col min="777" max="777" width="17" bestFit="1" customWidth="1"/>
    <col min="778" max="778" width="15.6640625" bestFit="1" customWidth="1"/>
    <col min="779" max="779" width="15.83203125" bestFit="1" customWidth="1"/>
    <col min="780" max="780" width="16.83203125" bestFit="1" customWidth="1"/>
    <col min="781" max="781" width="15.83203125" bestFit="1" customWidth="1"/>
    <col min="782" max="782" width="17" bestFit="1" customWidth="1"/>
    <col min="783" max="785" width="15.6640625" bestFit="1" customWidth="1"/>
    <col min="786" max="786" width="16.83203125" bestFit="1" customWidth="1"/>
    <col min="787" max="787" width="17" bestFit="1" customWidth="1"/>
    <col min="788" max="788" width="15.83203125" bestFit="1" customWidth="1"/>
    <col min="789" max="792" width="14.6640625" bestFit="1" customWidth="1"/>
    <col min="793" max="794" width="14.83203125" bestFit="1" customWidth="1"/>
    <col min="795" max="796" width="14.6640625" bestFit="1" customWidth="1"/>
    <col min="797" max="800" width="15.6640625" bestFit="1" customWidth="1"/>
    <col min="801" max="801" width="17" bestFit="1" customWidth="1"/>
    <col min="802" max="802" width="15.6640625" bestFit="1" customWidth="1"/>
    <col min="803" max="803" width="16.83203125" bestFit="1" customWidth="1"/>
    <col min="804" max="804" width="15.6640625" bestFit="1" customWidth="1"/>
    <col min="805" max="805" width="15.83203125" bestFit="1" customWidth="1"/>
    <col min="806" max="807" width="17" bestFit="1" customWidth="1"/>
    <col min="808" max="808" width="13.6640625" bestFit="1" customWidth="1"/>
    <col min="809" max="809" width="14.83203125" bestFit="1" customWidth="1"/>
    <col min="810" max="810" width="13.83203125" bestFit="1" customWidth="1"/>
    <col min="811" max="811" width="14.83203125" bestFit="1" customWidth="1"/>
    <col min="812" max="812" width="14.6640625" bestFit="1" customWidth="1"/>
    <col min="813" max="813" width="13.83203125" bestFit="1" customWidth="1"/>
    <col min="814" max="814" width="14.83203125" bestFit="1" customWidth="1"/>
    <col min="815" max="816" width="13.83203125" bestFit="1" customWidth="1"/>
    <col min="817" max="817" width="14.6640625" bestFit="1" customWidth="1"/>
    <col min="818" max="818" width="14.83203125" bestFit="1" customWidth="1"/>
    <col min="819" max="819" width="14.6640625" bestFit="1" customWidth="1"/>
    <col min="820" max="820" width="14.83203125" bestFit="1" customWidth="1"/>
    <col min="821" max="821" width="15.83203125" bestFit="1" customWidth="1"/>
    <col min="822" max="823" width="14.6640625" bestFit="1" customWidth="1"/>
    <col min="824" max="824" width="14.83203125" bestFit="1" customWidth="1"/>
    <col min="825" max="825" width="15.83203125" bestFit="1" customWidth="1"/>
    <col min="826" max="826" width="14.83203125" bestFit="1" customWidth="1"/>
    <col min="827" max="827" width="14.6640625" bestFit="1" customWidth="1"/>
    <col min="828" max="828" width="15.6640625" bestFit="1" customWidth="1"/>
    <col min="829" max="830" width="14.83203125" bestFit="1" customWidth="1"/>
    <col min="831" max="831" width="15.83203125" bestFit="1" customWidth="1"/>
    <col min="832" max="832" width="14.83203125" bestFit="1" customWidth="1"/>
    <col min="833" max="833" width="15.6640625" bestFit="1" customWidth="1"/>
    <col min="834" max="834" width="14.6640625" bestFit="1" customWidth="1"/>
    <col min="835" max="835" width="15.6640625" bestFit="1" customWidth="1"/>
    <col min="836" max="836" width="15.83203125" bestFit="1" customWidth="1"/>
    <col min="837" max="837" width="14.83203125" bestFit="1" customWidth="1"/>
    <col min="838" max="841" width="13.6640625" bestFit="1" customWidth="1"/>
    <col min="842" max="842" width="15.83203125" bestFit="1" customWidth="1"/>
    <col min="843" max="843" width="14.83203125" bestFit="1" customWidth="1"/>
    <col min="844" max="847" width="14.6640625" bestFit="1" customWidth="1"/>
    <col min="848" max="849" width="15.83203125" bestFit="1" customWidth="1"/>
    <col min="850" max="850" width="14.83203125" bestFit="1" customWidth="1"/>
    <col min="851" max="854" width="14.6640625" bestFit="1" customWidth="1"/>
    <col min="855" max="855" width="14.83203125" bestFit="1" customWidth="1"/>
    <col min="856" max="856" width="15.6640625" bestFit="1" customWidth="1"/>
    <col min="857" max="857" width="14.6640625" bestFit="1" customWidth="1"/>
    <col min="858" max="858" width="15.83203125" bestFit="1" customWidth="1"/>
    <col min="859" max="859" width="13.6640625" bestFit="1" customWidth="1"/>
    <col min="860" max="860" width="13.83203125" bestFit="1" customWidth="1"/>
    <col min="861" max="861" width="13.6640625" bestFit="1" customWidth="1"/>
    <col min="862" max="862" width="13.83203125" bestFit="1" customWidth="1"/>
    <col min="863" max="864" width="14.83203125" bestFit="1" customWidth="1"/>
    <col min="865" max="865" width="14.6640625" bestFit="1" customWidth="1"/>
    <col min="866" max="866" width="15.83203125" bestFit="1" customWidth="1"/>
    <col min="867" max="867" width="15.6640625" bestFit="1" customWidth="1"/>
    <col min="868" max="869" width="14.83203125" bestFit="1" customWidth="1"/>
    <col min="870" max="870" width="15.83203125" bestFit="1" customWidth="1"/>
    <col min="871" max="871" width="14.6640625" bestFit="1" customWidth="1"/>
    <col min="872" max="872" width="14.83203125" bestFit="1" customWidth="1"/>
    <col min="873" max="873" width="14.6640625" bestFit="1" customWidth="1"/>
    <col min="874" max="875" width="14.83203125" bestFit="1" customWidth="1"/>
    <col min="876" max="876" width="14.6640625" bestFit="1" customWidth="1"/>
    <col min="877" max="877" width="14.83203125" bestFit="1" customWidth="1"/>
    <col min="878" max="879" width="15.83203125" bestFit="1" customWidth="1"/>
    <col min="880" max="880" width="14.6640625" bestFit="1" customWidth="1"/>
    <col min="881" max="881" width="15.83203125" bestFit="1" customWidth="1"/>
    <col min="882" max="883" width="14.6640625" bestFit="1" customWidth="1"/>
    <col min="884" max="885" width="14.83203125" bestFit="1" customWidth="1"/>
    <col min="886" max="886" width="15.6640625" bestFit="1" customWidth="1"/>
    <col min="887" max="889" width="13.83203125" bestFit="1" customWidth="1"/>
    <col min="890" max="890" width="13.6640625" bestFit="1" customWidth="1"/>
    <col min="891" max="891" width="13.83203125" bestFit="1" customWidth="1"/>
    <col min="892" max="892" width="14.83203125" bestFit="1" customWidth="1"/>
    <col min="893" max="895" width="13.83203125" bestFit="1" customWidth="1"/>
    <col min="896" max="896" width="13.6640625" bestFit="1" customWidth="1"/>
    <col min="897" max="897" width="13.83203125" bestFit="1" customWidth="1"/>
    <col min="898" max="899" width="13.6640625" bestFit="1" customWidth="1"/>
    <col min="900" max="900" width="13.83203125" bestFit="1" customWidth="1"/>
    <col min="901" max="901" width="14.6640625" bestFit="1" customWidth="1"/>
    <col min="902" max="902" width="14.83203125" bestFit="1" customWidth="1"/>
    <col min="903" max="903" width="14.6640625" bestFit="1" customWidth="1"/>
    <col min="904" max="904" width="14.83203125" bestFit="1" customWidth="1"/>
    <col min="905" max="905" width="15.83203125" bestFit="1" customWidth="1"/>
    <col min="906" max="906" width="15.6640625" bestFit="1" customWidth="1"/>
    <col min="907" max="909" width="14.83203125" bestFit="1" customWidth="1"/>
    <col min="910" max="910" width="15.83203125" bestFit="1" customWidth="1"/>
    <col min="911" max="911" width="15.6640625" bestFit="1" customWidth="1"/>
    <col min="912" max="913" width="14.6640625" bestFit="1" customWidth="1"/>
    <col min="914" max="914" width="14.83203125" bestFit="1" customWidth="1"/>
    <col min="915" max="915" width="15.6640625" bestFit="1" customWidth="1"/>
    <col min="916" max="916" width="14.6640625" bestFit="1" customWidth="1"/>
    <col min="917" max="917" width="15.6640625" bestFit="1" customWidth="1"/>
    <col min="918" max="920" width="14.83203125" bestFit="1" customWidth="1"/>
    <col min="921" max="921" width="15.83203125" bestFit="1" customWidth="1"/>
    <col min="922" max="922" width="14.6640625" bestFit="1" customWidth="1"/>
    <col min="923" max="924" width="14.83203125" bestFit="1" customWidth="1"/>
    <col min="925" max="925" width="14.6640625" bestFit="1" customWidth="1"/>
    <col min="926" max="926" width="14.83203125" bestFit="1" customWidth="1"/>
    <col min="927" max="927" width="14.6640625" bestFit="1" customWidth="1"/>
    <col min="928" max="929" width="15.6640625" bestFit="1" customWidth="1"/>
    <col min="930" max="930" width="14.6640625" bestFit="1" customWidth="1"/>
    <col min="931" max="932" width="14.83203125" bestFit="1" customWidth="1"/>
    <col min="933" max="934" width="14.6640625" bestFit="1" customWidth="1"/>
    <col min="935" max="936" width="14.83203125" bestFit="1" customWidth="1"/>
    <col min="937" max="938" width="13.6640625" bestFit="1" customWidth="1"/>
    <col min="939" max="939" width="13.83203125" bestFit="1" customWidth="1"/>
    <col min="940" max="940" width="14.83203125" bestFit="1" customWidth="1"/>
    <col min="941" max="941" width="13.6640625" bestFit="1" customWidth="1"/>
    <col min="942" max="943" width="13.83203125" bestFit="1" customWidth="1"/>
    <col min="944" max="946" width="13.6640625" bestFit="1" customWidth="1"/>
    <col min="947" max="949" width="13.83203125" bestFit="1" customWidth="1"/>
    <col min="950" max="950" width="14.83203125" bestFit="1" customWidth="1"/>
    <col min="951" max="951" width="13.6640625" bestFit="1" customWidth="1"/>
    <col min="952" max="954" width="13.83203125" bestFit="1" customWidth="1"/>
    <col min="955" max="955" width="14.6640625" bestFit="1" customWidth="1"/>
    <col min="956" max="958" width="14.83203125" bestFit="1" customWidth="1"/>
    <col min="959" max="959" width="15.83203125" bestFit="1" customWidth="1"/>
    <col min="960" max="960" width="14.6640625" bestFit="1" customWidth="1"/>
    <col min="961" max="963" width="14.83203125" bestFit="1" customWidth="1"/>
    <col min="964" max="964" width="15.83203125" bestFit="1" customWidth="1"/>
    <col min="965" max="965" width="14.6640625" bestFit="1" customWidth="1"/>
    <col min="966" max="966" width="15.6640625" bestFit="1" customWidth="1"/>
    <col min="967" max="967" width="14.6640625" bestFit="1" customWidth="1"/>
    <col min="968" max="972" width="14.83203125" bestFit="1" customWidth="1"/>
    <col min="973" max="973" width="15.83203125" bestFit="1" customWidth="1"/>
    <col min="974" max="974" width="15.6640625" bestFit="1" customWidth="1"/>
    <col min="975" max="975" width="14.6640625" bestFit="1" customWidth="1"/>
    <col min="976" max="976" width="15.6640625" bestFit="1" customWidth="1"/>
    <col min="977" max="977" width="14.6640625" bestFit="1" customWidth="1"/>
    <col min="978" max="979" width="14.83203125" bestFit="1" customWidth="1"/>
    <col min="980" max="980" width="15.83203125" bestFit="1" customWidth="1"/>
    <col min="981" max="982" width="14.6640625" bestFit="1" customWidth="1"/>
    <col min="983" max="983" width="15.6640625" bestFit="1" customWidth="1"/>
    <col min="984" max="988" width="14.83203125" bestFit="1" customWidth="1"/>
    <col min="989" max="990" width="14.6640625" bestFit="1" customWidth="1"/>
    <col min="991" max="994" width="14.83203125" bestFit="1" customWidth="1"/>
    <col min="995" max="995" width="15.83203125" bestFit="1" customWidth="1"/>
    <col min="996" max="996" width="15.6640625" bestFit="1" customWidth="1"/>
    <col min="997" max="998" width="14.6640625" bestFit="1" customWidth="1"/>
    <col min="999" max="1000" width="14.83203125" bestFit="1" customWidth="1"/>
    <col min="1001" max="1001" width="15.83203125" bestFit="1" customWidth="1"/>
    <col min="1002" max="1002" width="15.6640625" bestFit="1" customWidth="1"/>
    <col min="1003" max="1004" width="14.83203125" bestFit="1" customWidth="1"/>
    <col min="1005" max="1005" width="15.83203125" bestFit="1" customWidth="1"/>
    <col min="1006" max="1006" width="14.6640625" bestFit="1" customWidth="1"/>
    <col min="1007" max="1013" width="14.83203125" bestFit="1" customWidth="1"/>
    <col min="1014" max="1014" width="15.83203125" bestFit="1" customWidth="1"/>
    <col min="1015" max="1016" width="14.6640625" bestFit="1" customWidth="1"/>
    <col min="1017" max="1017" width="14.83203125" bestFit="1" customWidth="1"/>
    <col min="1018" max="1019" width="14.6640625" bestFit="1" customWidth="1"/>
    <col min="1020" max="1022" width="14.83203125" bestFit="1" customWidth="1"/>
    <col min="1023" max="1025" width="14.6640625" bestFit="1" customWidth="1"/>
    <col min="1026" max="1026" width="15.6640625" bestFit="1" customWidth="1"/>
    <col min="1027" max="1027" width="14.83203125" bestFit="1" customWidth="1"/>
    <col min="1028" max="1030" width="14.6640625" bestFit="1" customWidth="1"/>
    <col min="1031" max="1032" width="13.83203125" bestFit="1" customWidth="1"/>
    <col min="1033" max="1034" width="13.6640625" bestFit="1" customWidth="1"/>
    <col min="1035" max="1038" width="13.83203125" bestFit="1" customWidth="1"/>
    <col min="1039" max="1041" width="13.6640625" bestFit="1" customWidth="1"/>
    <col min="1042" max="1044" width="13.83203125" bestFit="1" customWidth="1"/>
    <col min="1045" max="1045" width="14.83203125" bestFit="1" customWidth="1"/>
    <col min="1046" max="1047" width="13.6640625" bestFit="1" customWidth="1"/>
    <col min="1048" max="1048" width="14.83203125" bestFit="1" customWidth="1"/>
    <col min="1049" max="1049" width="13.6640625" bestFit="1" customWidth="1"/>
    <col min="1050" max="1051" width="13.83203125" bestFit="1" customWidth="1"/>
    <col min="1052" max="1052" width="13.6640625" bestFit="1" customWidth="1"/>
    <col min="1053" max="1054" width="13.83203125" bestFit="1" customWidth="1"/>
    <col min="1055" max="1055" width="14.83203125" bestFit="1" customWidth="1"/>
    <col min="1056" max="1056" width="13.6640625" bestFit="1" customWidth="1"/>
    <col min="1057" max="1057" width="14.6640625" bestFit="1" customWidth="1"/>
    <col min="1058" max="1060" width="13.83203125" bestFit="1" customWidth="1"/>
    <col min="1061" max="1066" width="14.83203125" bestFit="1" customWidth="1"/>
    <col min="1067" max="1067" width="15.83203125" bestFit="1" customWidth="1"/>
    <col min="1068" max="1069" width="14.6640625" bestFit="1" customWidth="1"/>
    <col min="1070" max="1072" width="14.83203125" bestFit="1" customWidth="1"/>
    <col min="1073" max="1074" width="15.83203125" bestFit="1" customWidth="1"/>
    <col min="1075" max="1076" width="14.6640625" bestFit="1" customWidth="1"/>
    <col min="1077" max="1078" width="14.83203125" bestFit="1" customWidth="1"/>
    <col min="1079" max="1082" width="14.6640625" bestFit="1" customWidth="1"/>
    <col min="1083" max="1086" width="14.83203125" bestFit="1" customWidth="1"/>
    <col min="1087" max="1087" width="15.83203125" bestFit="1" customWidth="1"/>
    <col min="1088" max="1088" width="14.6640625" bestFit="1" customWidth="1"/>
    <col min="1089" max="1092" width="14.83203125" bestFit="1" customWidth="1"/>
    <col min="1093" max="1094" width="14.6640625" bestFit="1" customWidth="1"/>
    <col min="1095" max="1096" width="14.83203125" bestFit="1" customWidth="1"/>
    <col min="1097" max="1100" width="14.6640625" bestFit="1" customWidth="1"/>
    <col min="1101" max="1103" width="14.83203125" bestFit="1" customWidth="1"/>
    <col min="1104" max="1104" width="15.83203125" bestFit="1" customWidth="1"/>
    <col min="1105" max="1105" width="15.6640625" bestFit="1" customWidth="1"/>
    <col min="1106" max="1106" width="14.6640625" bestFit="1" customWidth="1"/>
    <col min="1107" max="1109" width="14.83203125" bestFit="1" customWidth="1"/>
    <col min="1110" max="1110" width="15.83203125" bestFit="1" customWidth="1"/>
    <col min="1111" max="1111" width="14.83203125" bestFit="1" customWidth="1"/>
    <col min="1112" max="1112" width="15.83203125" bestFit="1" customWidth="1"/>
    <col min="1113" max="1113" width="15.6640625" bestFit="1" customWidth="1"/>
    <col min="1114" max="1114" width="14.6640625" bestFit="1" customWidth="1"/>
    <col min="1115" max="1116" width="15.83203125" bestFit="1" customWidth="1"/>
    <col min="1117" max="1117" width="14.83203125" bestFit="1" customWidth="1"/>
    <col min="1118" max="1119" width="15.83203125" bestFit="1" customWidth="1"/>
    <col min="1120" max="1120" width="14.6640625" bestFit="1" customWidth="1"/>
    <col min="1121" max="1121" width="15.83203125" bestFit="1" customWidth="1"/>
    <col min="1122" max="1122" width="14.6640625" bestFit="1" customWidth="1"/>
    <col min="1123" max="1123" width="14.83203125" bestFit="1" customWidth="1"/>
    <col min="1124" max="1125" width="15.6640625" bestFit="1" customWidth="1"/>
    <col min="1126" max="1128" width="14.83203125" bestFit="1" customWidth="1"/>
    <col min="1129" max="1130" width="15.83203125" bestFit="1" customWidth="1"/>
    <col min="1131" max="1131" width="15.6640625" bestFit="1" customWidth="1"/>
    <col min="1132" max="1135" width="14.6640625" bestFit="1" customWidth="1"/>
    <col min="1136" max="1137" width="13.83203125" bestFit="1" customWidth="1"/>
    <col min="1138" max="1138" width="13.6640625" bestFit="1" customWidth="1"/>
    <col min="1139" max="1140" width="13.83203125" bestFit="1" customWidth="1"/>
    <col min="1141" max="1141" width="13.6640625" bestFit="1" customWidth="1"/>
    <col min="1142" max="1142" width="13.83203125" bestFit="1" customWidth="1"/>
    <col min="1143" max="1143" width="13.6640625" bestFit="1" customWidth="1"/>
    <col min="1144" max="1144" width="13.83203125" bestFit="1" customWidth="1"/>
    <col min="1145" max="1145" width="14.83203125" bestFit="1" customWidth="1"/>
    <col min="1146" max="1146" width="13.83203125" bestFit="1" customWidth="1"/>
    <col min="1147" max="1147" width="14.6640625" bestFit="1" customWidth="1"/>
    <col min="1148" max="1149" width="13.83203125" bestFit="1" customWidth="1"/>
    <col min="1150" max="1154" width="13.6640625" bestFit="1" customWidth="1"/>
    <col min="1155" max="1160" width="13.83203125" bestFit="1" customWidth="1"/>
    <col min="1161" max="1161" width="14.83203125" bestFit="1" customWidth="1"/>
    <col min="1162" max="1163" width="13.6640625" bestFit="1" customWidth="1"/>
    <col min="1164" max="1164" width="14.6640625" bestFit="1" customWidth="1"/>
    <col min="1165" max="1169" width="13.83203125" bestFit="1" customWidth="1"/>
    <col min="1170" max="1172" width="14.83203125" bestFit="1" customWidth="1"/>
    <col min="1173" max="1180" width="13.6640625" bestFit="1" customWidth="1"/>
    <col min="1181" max="1181" width="14.6640625" bestFit="1" customWidth="1"/>
    <col min="1182" max="1184" width="14.83203125" bestFit="1" customWidth="1"/>
    <col min="1185" max="1185" width="15.83203125" bestFit="1" customWidth="1"/>
    <col min="1186" max="1186" width="15.6640625" bestFit="1" customWidth="1"/>
    <col min="1187" max="1188" width="14.6640625" bestFit="1" customWidth="1"/>
    <col min="1189" max="1194" width="14.83203125" bestFit="1" customWidth="1"/>
    <col min="1195" max="1196" width="15.6640625" bestFit="1" customWidth="1"/>
    <col min="1197" max="1198" width="14.6640625" bestFit="1" customWidth="1"/>
    <col min="1199" max="1199" width="14.83203125" bestFit="1" customWidth="1"/>
    <col min="1200" max="1200" width="15.6640625" bestFit="1" customWidth="1"/>
    <col min="1201" max="1201" width="14.6640625" bestFit="1" customWidth="1"/>
    <col min="1202" max="1203" width="14.83203125" bestFit="1" customWidth="1"/>
    <col min="1204" max="1206" width="14.6640625" bestFit="1" customWidth="1"/>
    <col min="1207" max="1208" width="14.83203125" bestFit="1" customWidth="1"/>
    <col min="1209" max="1209" width="15.83203125" bestFit="1" customWidth="1"/>
    <col min="1210" max="1212" width="14.6640625" bestFit="1" customWidth="1"/>
    <col min="1213" max="1216" width="14.83203125" bestFit="1" customWidth="1"/>
    <col min="1217" max="1218" width="15.83203125" bestFit="1" customWidth="1"/>
    <col min="1219" max="1221" width="14.6640625" bestFit="1" customWidth="1"/>
    <col min="1222" max="1224" width="14.83203125" bestFit="1" customWidth="1"/>
    <col min="1225" max="1225" width="15.6640625" bestFit="1" customWidth="1"/>
    <col min="1226" max="1226" width="14.6640625" bestFit="1" customWidth="1"/>
    <col min="1227" max="1227" width="15.6640625" bestFit="1" customWidth="1"/>
    <col min="1228" max="1229" width="15.83203125" bestFit="1" customWidth="1"/>
    <col min="1230" max="1231" width="14.6640625" bestFit="1" customWidth="1"/>
    <col min="1232" max="1234" width="14.83203125" bestFit="1" customWidth="1"/>
    <col min="1235" max="1235" width="15.83203125" bestFit="1" customWidth="1"/>
    <col min="1236" max="1236" width="15.6640625" bestFit="1" customWidth="1"/>
    <col min="1237" max="1239" width="14.6640625" bestFit="1" customWidth="1"/>
    <col min="1240" max="1240" width="14.83203125" bestFit="1" customWidth="1"/>
    <col min="1241" max="1241" width="14.6640625" bestFit="1" customWidth="1"/>
    <col min="1242" max="1243" width="15.6640625" bestFit="1" customWidth="1"/>
    <col min="1244" max="1246" width="14.83203125" bestFit="1" customWidth="1"/>
    <col min="1247" max="1248" width="15.83203125" bestFit="1" customWidth="1"/>
    <col min="1249" max="1249" width="15.6640625" bestFit="1" customWidth="1"/>
    <col min="1250" max="1251" width="14.6640625" bestFit="1" customWidth="1"/>
    <col min="1252" max="1252" width="15.6640625" bestFit="1" customWidth="1"/>
    <col min="1253" max="1253" width="14.83203125" bestFit="1" customWidth="1"/>
    <col min="1254" max="1254" width="15.83203125" bestFit="1" customWidth="1"/>
    <col min="1255" max="1257" width="14.6640625" bestFit="1" customWidth="1"/>
    <col min="1258" max="1260" width="14.83203125" bestFit="1" customWidth="1"/>
    <col min="1261" max="1262" width="15.83203125" bestFit="1" customWidth="1"/>
    <col min="1263" max="1263" width="14.6640625" bestFit="1" customWidth="1"/>
    <col min="1264" max="1264" width="15.83203125" bestFit="1" customWidth="1"/>
    <col min="1265" max="1265" width="15.6640625" bestFit="1" customWidth="1"/>
    <col min="1266" max="1266" width="14.6640625" bestFit="1" customWidth="1"/>
    <col min="1267" max="1267" width="15.83203125" bestFit="1" customWidth="1"/>
    <col min="1268" max="1268" width="15.6640625" bestFit="1" customWidth="1"/>
    <col min="1269" max="1269" width="14.6640625" bestFit="1" customWidth="1"/>
    <col min="1270" max="1270" width="15.83203125" bestFit="1" customWidth="1"/>
    <col min="1271" max="1271" width="14.83203125" bestFit="1" customWidth="1"/>
    <col min="1272" max="1274" width="14.6640625" bestFit="1" customWidth="1"/>
    <col min="1275" max="1275" width="14.83203125" bestFit="1" customWidth="1"/>
    <col min="1276" max="1276" width="15.83203125" bestFit="1" customWidth="1"/>
    <col min="1277" max="1278" width="15.6640625" bestFit="1" customWidth="1"/>
    <col min="1279" max="1279" width="14.6640625" bestFit="1" customWidth="1"/>
    <col min="1280" max="1280" width="14.83203125" bestFit="1" customWidth="1"/>
    <col min="1281" max="1282" width="14.6640625" bestFit="1" customWidth="1"/>
    <col min="1283" max="1283" width="14.83203125" bestFit="1" customWidth="1"/>
    <col min="1284" max="1284" width="15.83203125" bestFit="1" customWidth="1"/>
    <col min="1285" max="1285" width="15.6640625" bestFit="1" customWidth="1"/>
    <col min="1286" max="1286" width="14.6640625" bestFit="1" customWidth="1"/>
    <col min="1287" max="1290" width="14.83203125" bestFit="1" customWidth="1"/>
    <col min="1291" max="1291" width="15.83203125" bestFit="1" customWidth="1"/>
    <col min="1292" max="1292" width="14.6640625" bestFit="1" customWidth="1"/>
    <col min="1293" max="1297" width="13.83203125" bestFit="1" customWidth="1"/>
    <col min="1298" max="1298" width="13.6640625" bestFit="1" customWidth="1"/>
    <col min="1299" max="1303" width="13.83203125" bestFit="1" customWidth="1"/>
    <col min="1304" max="1306" width="14.83203125" bestFit="1" customWidth="1"/>
    <col min="1307" max="1307" width="14.6640625" bestFit="1" customWidth="1"/>
    <col min="1308" max="1308" width="13.6640625" bestFit="1" customWidth="1"/>
    <col min="1309" max="1310" width="13.83203125" bestFit="1" customWidth="1"/>
    <col min="1311" max="1311" width="14.6640625" bestFit="1" customWidth="1"/>
    <col min="1312" max="1312" width="13.6640625" bestFit="1" customWidth="1"/>
    <col min="1313" max="1313" width="14.6640625" bestFit="1" customWidth="1"/>
    <col min="1314" max="1315" width="13.6640625" bestFit="1" customWidth="1"/>
    <col min="1316" max="1318" width="14.83203125" bestFit="1" customWidth="1"/>
    <col min="1319" max="1321" width="13.6640625" bestFit="1" customWidth="1"/>
    <col min="1322" max="1322" width="14.83203125" bestFit="1" customWidth="1"/>
    <col min="1323" max="1325" width="15.83203125" bestFit="1" customWidth="1"/>
    <col min="1326" max="1328" width="15.6640625" bestFit="1" customWidth="1"/>
    <col min="1329" max="1329" width="15.83203125" bestFit="1" customWidth="1"/>
    <col min="1330" max="1335" width="14.83203125" bestFit="1" customWidth="1"/>
    <col min="1336" max="1336" width="15.83203125" bestFit="1" customWidth="1"/>
    <col min="1337" max="1337" width="14.6640625" bestFit="1" customWidth="1"/>
    <col min="1338" max="1338" width="14.83203125" bestFit="1" customWidth="1"/>
    <col min="1339" max="1339" width="15.83203125" bestFit="1" customWidth="1"/>
    <col min="1340" max="1341" width="14.83203125" bestFit="1" customWidth="1"/>
    <col min="1342" max="1344" width="14.6640625" bestFit="1" customWidth="1"/>
    <col min="1345" max="1345" width="14.83203125" bestFit="1" customWidth="1"/>
    <col min="1346" max="1346" width="15.83203125" bestFit="1" customWidth="1"/>
    <col min="1347" max="1348" width="14.6640625" bestFit="1" customWidth="1"/>
    <col min="1349" max="1349" width="14.83203125" bestFit="1" customWidth="1"/>
    <col min="1350" max="1350" width="14.6640625" bestFit="1" customWidth="1"/>
    <col min="1351" max="1355" width="14.83203125" bestFit="1" customWidth="1"/>
    <col min="1356" max="1356" width="15.83203125" bestFit="1" customWidth="1"/>
    <col min="1357" max="1359" width="15.6640625" bestFit="1" customWidth="1"/>
    <col min="1360" max="1360" width="14.83203125" bestFit="1" customWidth="1"/>
    <col min="1361" max="1361" width="15.83203125" bestFit="1" customWidth="1"/>
    <col min="1362" max="1362" width="15.6640625" bestFit="1" customWidth="1"/>
    <col min="1363" max="1363" width="14.6640625" bestFit="1" customWidth="1"/>
    <col min="1364" max="1364" width="15.6640625" bestFit="1" customWidth="1"/>
    <col min="1365" max="1365" width="14.83203125" bestFit="1" customWidth="1"/>
    <col min="1366" max="1368" width="15.83203125" bestFit="1" customWidth="1"/>
    <col min="1369" max="1372" width="14.6640625" bestFit="1" customWidth="1"/>
    <col min="1373" max="1375" width="14.83203125" bestFit="1" customWidth="1"/>
    <col min="1376" max="1376" width="15.83203125" bestFit="1" customWidth="1"/>
    <col min="1377" max="1377" width="14.6640625" bestFit="1" customWidth="1"/>
    <col min="1378" max="1378" width="14.83203125" bestFit="1" customWidth="1"/>
    <col min="1379" max="1382" width="14.6640625" bestFit="1" customWidth="1"/>
    <col min="1383" max="1384" width="14.83203125" bestFit="1" customWidth="1"/>
    <col min="1385" max="1394" width="14.6640625" bestFit="1" customWidth="1"/>
    <col min="1395" max="1399" width="15.83203125" bestFit="1" customWidth="1"/>
    <col min="1400" max="1402" width="14.83203125" bestFit="1" customWidth="1"/>
    <col min="1403" max="1403" width="14.6640625" bestFit="1" customWidth="1"/>
    <col min="1404" max="1405" width="13.6640625" bestFit="1" customWidth="1"/>
    <col min="1406" max="1407" width="13.83203125" bestFit="1" customWidth="1"/>
    <col min="1408" max="1408" width="14.6640625" bestFit="1" customWidth="1"/>
    <col min="1409" max="1409" width="13.6640625" bestFit="1" customWidth="1"/>
    <col min="1410" max="1412" width="13.83203125" bestFit="1" customWidth="1"/>
    <col min="1413" max="1413" width="13.6640625" bestFit="1" customWidth="1"/>
    <col min="1414" max="1414" width="14.6640625" bestFit="1" customWidth="1"/>
    <col min="1415" max="1416" width="13.83203125" bestFit="1" customWidth="1"/>
    <col min="1417" max="1419" width="14.83203125" bestFit="1" customWidth="1"/>
    <col min="1420" max="1420" width="13.83203125" bestFit="1" customWidth="1"/>
    <col min="1421" max="1421" width="13.6640625" bestFit="1" customWidth="1"/>
    <col min="1422" max="1422" width="14.83203125" bestFit="1" customWidth="1"/>
    <col min="1423" max="1425" width="13.6640625" bestFit="1" customWidth="1"/>
    <col min="1426" max="1428" width="13.83203125" bestFit="1" customWidth="1"/>
    <col min="1429" max="1429" width="14.83203125" bestFit="1" customWidth="1"/>
    <col min="1430" max="1431" width="13.6640625" bestFit="1" customWidth="1"/>
    <col min="1432" max="1432" width="14.83203125" bestFit="1" customWidth="1"/>
    <col min="1433" max="1434" width="14.6640625" bestFit="1" customWidth="1"/>
    <col min="1435" max="1435" width="15.6640625" bestFit="1" customWidth="1"/>
    <col min="1436" max="1436" width="15.83203125" bestFit="1" customWidth="1"/>
    <col min="1437" max="1437" width="14.83203125" bestFit="1" customWidth="1"/>
    <col min="1438" max="1440" width="14.6640625" bestFit="1" customWidth="1"/>
    <col min="1441" max="1444" width="14.83203125" bestFit="1" customWidth="1"/>
    <col min="1445" max="1445" width="14.6640625" bestFit="1" customWidth="1"/>
    <col min="1446" max="1446" width="14.83203125" bestFit="1" customWidth="1"/>
    <col min="1447" max="1447" width="15.6640625" bestFit="1" customWidth="1"/>
    <col min="1448" max="1449" width="14.83203125" bestFit="1" customWidth="1"/>
    <col min="1450" max="1451" width="15.83203125" bestFit="1" customWidth="1"/>
    <col min="1452" max="1452" width="14.6640625" bestFit="1" customWidth="1"/>
    <col min="1453" max="1453" width="14.83203125" bestFit="1" customWidth="1"/>
    <col min="1454" max="1454" width="15.6640625" bestFit="1" customWidth="1"/>
    <col min="1455" max="1456" width="14.83203125" bestFit="1" customWidth="1"/>
    <col min="1457" max="1457" width="14.6640625" bestFit="1" customWidth="1"/>
    <col min="1458" max="1458" width="15.83203125" bestFit="1" customWidth="1"/>
    <col min="1459" max="1459" width="14.83203125" bestFit="1" customWidth="1"/>
    <col min="1460" max="1460" width="15.6640625" bestFit="1" customWidth="1"/>
    <col min="1461" max="1462" width="14.6640625" bestFit="1" customWidth="1"/>
    <col min="1463" max="1464" width="14.83203125" bestFit="1" customWidth="1"/>
    <col min="1465" max="1465" width="15.83203125" bestFit="1" customWidth="1"/>
    <col min="1466" max="1466" width="15.6640625" bestFit="1" customWidth="1"/>
    <col min="1467" max="1467" width="14.6640625" bestFit="1" customWidth="1"/>
    <col min="1468" max="1470" width="14.83203125" bestFit="1" customWidth="1"/>
    <col min="1471" max="1472" width="15.83203125" bestFit="1" customWidth="1"/>
    <col min="1473" max="1474" width="14.6640625" bestFit="1" customWidth="1"/>
    <col min="1475" max="1475" width="15.83203125" bestFit="1" customWidth="1"/>
    <col min="1476" max="1476" width="14.83203125" bestFit="1" customWidth="1"/>
    <col min="1477" max="1479" width="14.6640625" bestFit="1" customWidth="1"/>
    <col min="1480" max="1480" width="14.83203125" bestFit="1" customWidth="1"/>
    <col min="1481" max="1481" width="14.6640625" bestFit="1" customWidth="1"/>
    <col min="1482" max="1483" width="14.83203125" bestFit="1" customWidth="1"/>
    <col min="1484" max="1484" width="15.6640625" bestFit="1" customWidth="1"/>
    <col min="1485" max="1485" width="14.6640625" bestFit="1" customWidth="1"/>
    <col min="1486" max="1486" width="15.6640625" bestFit="1" customWidth="1"/>
    <col min="1487" max="1487" width="14.83203125" bestFit="1" customWidth="1"/>
    <col min="1488" max="1488" width="15.83203125" bestFit="1" customWidth="1"/>
    <col min="1489" max="1491" width="14.6640625" bestFit="1" customWidth="1"/>
    <col min="1492" max="1492" width="15.6640625" bestFit="1" customWidth="1"/>
    <col min="1493" max="1493" width="14.83203125" bestFit="1" customWidth="1"/>
    <col min="1494" max="1495" width="14.6640625" bestFit="1" customWidth="1"/>
    <col min="1496" max="1498" width="14.83203125" bestFit="1" customWidth="1"/>
    <col min="1499" max="1499" width="15.83203125" bestFit="1" customWidth="1"/>
    <col min="1500" max="1500" width="14.6640625" bestFit="1" customWidth="1"/>
    <col min="1501" max="1505" width="14.83203125" bestFit="1" customWidth="1"/>
    <col min="1506" max="1506" width="15.83203125" bestFit="1" customWidth="1"/>
    <col min="1507" max="1508" width="14.6640625" bestFit="1" customWidth="1"/>
    <col min="1509" max="1509" width="15.83203125" bestFit="1" customWidth="1"/>
    <col min="1510" max="1510" width="14.6640625" bestFit="1" customWidth="1"/>
    <col min="1511" max="1511" width="15.83203125" bestFit="1" customWidth="1"/>
    <col min="1512" max="1512" width="14.6640625" bestFit="1" customWidth="1"/>
    <col min="1513" max="1514" width="15.6640625" bestFit="1" customWidth="1"/>
    <col min="1515" max="1515" width="14.83203125" bestFit="1" customWidth="1"/>
    <col min="1516" max="1516" width="15.83203125" bestFit="1" customWidth="1"/>
    <col min="1517" max="1517" width="15.6640625" bestFit="1" customWidth="1"/>
    <col min="1518" max="1520" width="15.83203125" bestFit="1" customWidth="1"/>
    <col min="1521" max="1523" width="17" bestFit="1" customWidth="1"/>
    <col min="1524" max="1526" width="16.83203125" bestFit="1" customWidth="1"/>
    <col min="1527" max="1529" width="15.6640625" bestFit="1" customWidth="1"/>
    <col min="1530" max="1530" width="16.83203125" bestFit="1" customWidth="1"/>
    <col min="1531" max="1535" width="15.83203125" bestFit="1" customWidth="1"/>
    <col min="1536" max="1536" width="16.83203125" bestFit="1" customWidth="1"/>
    <col min="1537" max="1540" width="15.6640625" bestFit="1" customWidth="1"/>
    <col min="1541" max="1541" width="16.83203125" bestFit="1" customWidth="1"/>
    <col min="1542" max="1542" width="15.83203125" bestFit="1" customWidth="1"/>
    <col min="1543" max="1544" width="16.83203125" bestFit="1" customWidth="1"/>
    <col min="1545" max="1547" width="15.6640625" bestFit="1" customWidth="1"/>
    <col min="1548" max="1548" width="15.83203125" bestFit="1" customWidth="1"/>
    <col min="1549" max="1552" width="15.6640625" bestFit="1" customWidth="1"/>
    <col min="1553" max="1553" width="16.83203125" bestFit="1" customWidth="1"/>
    <col min="1554" max="1555" width="15.6640625" bestFit="1" customWidth="1"/>
    <col min="1556" max="1556" width="15.83203125" bestFit="1" customWidth="1"/>
    <col min="1557" max="1558" width="15.6640625" bestFit="1" customWidth="1"/>
    <col min="1559" max="1559" width="16.83203125" bestFit="1" customWidth="1"/>
    <col min="1560" max="1561" width="15.83203125" bestFit="1" customWidth="1"/>
    <col min="1562" max="1562" width="17" bestFit="1" customWidth="1"/>
    <col min="1563" max="1564" width="16.83203125" bestFit="1" customWidth="1"/>
    <col min="1565" max="1565" width="15.83203125" bestFit="1" customWidth="1"/>
    <col min="1566" max="1566" width="16.83203125" bestFit="1" customWidth="1"/>
    <col min="1567" max="1568" width="15.83203125" bestFit="1" customWidth="1"/>
    <col min="1569" max="1569" width="16.83203125" bestFit="1" customWidth="1"/>
    <col min="1570" max="1573" width="15.6640625" bestFit="1" customWidth="1"/>
    <col min="1574" max="1574" width="15.83203125" bestFit="1" customWidth="1"/>
    <col min="1575" max="1576" width="15.6640625" bestFit="1" customWidth="1"/>
    <col min="1577" max="1577" width="15.83203125" bestFit="1" customWidth="1"/>
    <col min="1578" max="1578" width="15.6640625" bestFit="1" customWidth="1"/>
    <col min="1579" max="1580" width="15.83203125" bestFit="1" customWidth="1"/>
    <col min="1581" max="1581" width="17" bestFit="1" customWidth="1"/>
    <col min="1582" max="1583" width="15.6640625" bestFit="1" customWidth="1"/>
    <col min="1584" max="1584" width="15.83203125" bestFit="1" customWidth="1"/>
    <col min="1585" max="1586" width="17" bestFit="1" customWidth="1"/>
    <col min="1587" max="1587" width="15.6640625" bestFit="1" customWidth="1"/>
    <col min="1588" max="1591" width="15.83203125" bestFit="1" customWidth="1"/>
    <col min="1592" max="1594" width="15.6640625" bestFit="1" customWidth="1"/>
    <col min="1595" max="1599" width="15.83203125" bestFit="1" customWidth="1"/>
    <col min="1600" max="1601" width="17" bestFit="1" customWidth="1"/>
    <col min="1602" max="1602" width="15.83203125" bestFit="1" customWidth="1"/>
    <col min="1603" max="1603" width="16.83203125" bestFit="1" customWidth="1"/>
    <col min="1604" max="1604" width="15.6640625" bestFit="1" customWidth="1"/>
    <col min="1605" max="1605" width="16.83203125" bestFit="1" customWidth="1"/>
    <col min="1606" max="1606" width="15.83203125" bestFit="1" customWidth="1"/>
    <col min="1607" max="1608" width="17" bestFit="1" customWidth="1"/>
    <col min="1609" max="1609" width="14.83203125" bestFit="1" customWidth="1"/>
    <col min="1610" max="1610" width="15.6640625" bestFit="1" customWidth="1"/>
    <col min="1611" max="1615" width="14.6640625" bestFit="1" customWidth="1"/>
    <col min="1616" max="1617" width="14.83203125" bestFit="1" customWidth="1"/>
    <col min="1618" max="1620" width="14.6640625" bestFit="1" customWidth="1"/>
    <col min="1621" max="1621" width="14.83203125" bestFit="1" customWidth="1"/>
    <col min="1622" max="1622" width="15.83203125" bestFit="1" customWidth="1"/>
    <col min="1623" max="1625" width="14.6640625" bestFit="1" customWidth="1"/>
    <col min="1626" max="1628" width="14.83203125" bestFit="1" customWidth="1"/>
    <col min="1629" max="1629" width="15.83203125" bestFit="1" customWidth="1"/>
    <col min="1630" max="1630" width="14.6640625" bestFit="1" customWidth="1"/>
    <col min="1631" max="1631" width="14.83203125" bestFit="1" customWidth="1"/>
    <col min="1632" max="1632" width="14.6640625" bestFit="1" customWidth="1"/>
    <col min="1633" max="1635" width="15.6640625" bestFit="1" customWidth="1"/>
    <col min="1636" max="1636" width="14.6640625" bestFit="1" customWidth="1"/>
    <col min="1637" max="1637" width="14.83203125" bestFit="1" customWidth="1"/>
    <col min="1638" max="1638" width="15.83203125" bestFit="1" customWidth="1"/>
    <col min="1639" max="1642" width="14.6640625" bestFit="1" customWidth="1"/>
    <col min="1643" max="1643" width="17" bestFit="1" customWidth="1"/>
    <col min="1644" max="1644" width="16.83203125" bestFit="1" customWidth="1"/>
    <col min="1645" max="1647" width="15.6640625" bestFit="1" customWidth="1"/>
    <col min="1648" max="1650" width="15.83203125" bestFit="1" customWidth="1"/>
    <col min="1651" max="1652" width="16.83203125" bestFit="1" customWidth="1"/>
    <col min="1653" max="1653" width="15.6640625" bestFit="1" customWidth="1"/>
    <col min="1654" max="1655" width="16.83203125" bestFit="1" customWidth="1"/>
    <col min="1656" max="1656" width="15.6640625" bestFit="1" customWidth="1"/>
    <col min="1657" max="1658" width="16.83203125" bestFit="1" customWidth="1"/>
    <col min="1659" max="1659" width="15.6640625" bestFit="1" customWidth="1"/>
    <col min="1660" max="1660" width="17" bestFit="1" customWidth="1"/>
    <col min="1661" max="1662" width="16.83203125" bestFit="1" customWidth="1"/>
    <col min="1663" max="1663" width="15.83203125" bestFit="1" customWidth="1"/>
    <col min="1664" max="1664" width="17" bestFit="1" customWidth="1"/>
    <col min="1665" max="1665" width="15.6640625" bestFit="1" customWidth="1"/>
    <col min="1666" max="1666" width="15.83203125" bestFit="1" customWidth="1"/>
    <col min="1667" max="1667" width="17" bestFit="1" customWidth="1"/>
    <col min="1668" max="1668" width="15.6640625" bestFit="1" customWidth="1"/>
    <col min="1669" max="1669" width="15.83203125" bestFit="1" customWidth="1"/>
    <col min="1670" max="1671" width="17" bestFit="1" customWidth="1"/>
    <col min="1672" max="1673" width="15.6640625" bestFit="1" customWidth="1"/>
    <col min="1674" max="1675" width="15.83203125" bestFit="1" customWidth="1"/>
    <col min="1676" max="1676" width="15.6640625" bestFit="1" customWidth="1"/>
    <col min="1677" max="1677" width="15.83203125" bestFit="1" customWidth="1"/>
    <col min="1678" max="1678" width="17" bestFit="1" customWidth="1"/>
    <col min="1679" max="1680" width="16.83203125" bestFit="1" customWidth="1"/>
    <col min="1681" max="1681" width="17" bestFit="1" customWidth="1"/>
    <col min="1682" max="1682" width="15.83203125" bestFit="1" customWidth="1"/>
    <col min="1683" max="1683" width="17" bestFit="1" customWidth="1"/>
    <col min="1684" max="1684" width="16.83203125" bestFit="1" customWidth="1"/>
    <col min="1685" max="1685" width="15.83203125" bestFit="1" customWidth="1"/>
    <col min="1686" max="1686" width="15.6640625" bestFit="1" customWidth="1"/>
    <col min="1687" max="1687" width="16.83203125" bestFit="1" customWidth="1"/>
    <col min="1688" max="1688" width="15.83203125" bestFit="1" customWidth="1"/>
    <col min="1689" max="1689" width="17" bestFit="1" customWidth="1"/>
    <col min="1690" max="1690" width="16.83203125" bestFit="1" customWidth="1"/>
    <col min="1691" max="1692" width="15.6640625" bestFit="1" customWidth="1"/>
    <col min="1693" max="1693" width="17" bestFit="1" customWidth="1"/>
    <col min="1694" max="1694" width="16.83203125" bestFit="1" customWidth="1"/>
    <col min="1695" max="1695" width="15.6640625" bestFit="1" customWidth="1"/>
    <col min="1696" max="1696" width="15.83203125" bestFit="1" customWidth="1"/>
    <col min="1697" max="1697" width="15.6640625" bestFit="1" customWidth="1"/>
    <col min="1698" max="1698" width="15.83203125" bestFit="1" customWidth="1"/>
    <col min="1699" max="1699" width="16.83203125" bestFit="1" customWidth="1"/>
    <col min="1700" max="1701" width="15.6640625" bestFit="1" customWidth="1"/>
    <col min="1702" max="1702" width="15.83203125" bestFit="1" customWidth="1"/>
    <col min="1703" max="1703" width="16.83203125" bestFit="1" customWidth="1"/>
    <col min="1704" max="1704" width="15.6640625" bestFit="1" customWidth="1"/>
    <col min="1705" max="1708" width="14.83203125" bestFit="1" customWidth="1"/>
    <col min="1709" max="1709" width="15.83203125" bestFit="1" customWidth="1"/>
    <col min="1710" max="1712" width="14.6640625" bestFit="1" customWidth="1"/>
    <col min="1713" max="1713" width="15.6640625" bestFit="1" customWidth="1"/>
    <col min="1714" max="1714" width="15.83203125" bestFit="1" customWidth="1"/>
    <col min="1715" max="1717" width="14.83203125" bestFit="1" customWidth="1"/>
    <col min="1718" max="1718" width="15.6640625" bestFit="1" customWidth="1"/>
    <col min="1719" max="1720" width="14.6640625" bestFit="1" customWidth="1"/>
    <col min="1721" max="1721" width="15.6640625" bestFit="1" customWidth="1"/>
    <col min="1722" max="1724" width="14.6640625" bestFit="1" customWidth="1"/>
    <col min="1725" max="1725" width="15.83203125" bestFit="1" customWidth="1"/>
    <col min="1726" max="1727" width="14.6640625" bestFit="1" customWidth="1"/>
    <col min="1728" max="1728" width="15.83203125" bestFit="1" customWidth="1"/>
    <col min="1729" max="1729" width="14.6640625" bestFit="1" customWidth="1"/>
    <col min="1730" max="1730" width="15.83203125" bestFit="1" customWidth="1"/>
    <col min="1731" max="1731" width="14.6640625" bestFit="1" customWidth="1"/>
    <col min="1732" max="1732" width="14.83203125" bestFit="1" customWidth="1"/>
    <col min="1733" max="1733" width="15.83203125" bestFit="1" customWidth="1"/>
    <col min="1734" max="1734" width="14.6640625" bestFit="1" customWidth="1"/>
    <col min="1735" max="1736" width="14.83203125" bestFit="1" customWidth="1"/>
    <col min="1737" max="1737" width="15.83203125" bestFit="1" customWidth="1"/>
    <col min="1738" max="1738" width="15.6640625" bestFit="1" customWidth="1"/>
    <col min="1739" max="1741" width="14.6640625" bestFit="1" customWidth="1"/>
    <col min="1742" max="1742" width="17" bestFit="1" customWidth="1"/>
    <col min="1743" max="1743" width="15.83203125" bestFit="1" customWidth="1"/>
    <col min="1744" max="1744" width="15.6640625" bestFit="1" customWidth="1"/>
    <col min="1745" max="1745" width="15.83203125" bestFit="1" customWidth="1"/>
    <col min="1746" max="1746" width="15.6640625" bestFit="1" customWidth="1"/>
    <col min="1747" max="1747" width="17" bestFit="1" customWidth="1"/>
    <col min="1748" max="1749" width="15.83203125" bestFit="1" customWidth="1"/>
    <col min="1750" max="1750" width="17" bestFit="1" customWidth="1"/>
    <col min="1751" max="1752" width="15.6640625" bestFit="1" customWidth="1"/>
    <col min="1753" max="1753" width="15.83203125" bestFit="1" customWidth="1"/>
    <col min="1754" max="1754" width="17" bestFit="1" customWidth="1"/>
    <col min="1755" max="1755" width="16.83203125" bestFit="1" customWidth="1"/>
    <col min="1756" max="1757" width="15.6640625" bestFit="1" customWidth="1"/>
    <col min="1758" max="1762" width="15.83203125" bestFit="1" customWidth="1"/>
    <col min="1763" max="1764" width="15.6640625" bestFit="1" customWidth="1"/>
    <col min="1765" max="1766" width="15.83203125" bestFit="1" customWidth="1"/>
    <col min="1767" max="1767" width="15.6640625" bestFit="1" customWidth="1"/>
    <col min="1768" max="1768" width="15.83203125" bestFit="1" customWidth="1"/>
    <col min="1769" max="1769" width="17" bestFit="1" customWidth="1"/>
    <col min="1770" max="1770" width="15.6640625" bestFit="1" customWidth="1"/>
    <col min="1771" max="1771" width="17" bestFit="1" customWidth="1"/>
    <col min="1772" max="1772" width="16.83203125" bestFit="1" customWidth="1"/>
    <col min="1773" max="1773" width="17" bestFit="1" customWidth="1"/>
    <col min="1774" max="1774" width="15.83203125" bestFit="1" customWidth="1"/>
    <col min="1775" max="1775" width="15.6640625" bestFit="1" customWidth="1"/>
    <col min="1776" max="1777" width="16.83203125" bestFit="1" customWidth="1"/>
    <col min="1778" max="1778" width="15.83203125" bestFit="1" customWidth="1"/>
    <col min="1779" max="1779" width="17" bestFit="1" customWidth="1"/>
    <col min="1780" max="1780" width="15.6640625" bestFit="1" customWidth="1"/>
    <col min="1781" max="1781" width="15.83203125" bestFit="1" customWidth="1"/>
    <col min="1782" max="1782" width="15.6640625" bestFit="1" customWidth="1"/>
    <col min="1783" max="1783" width="15.83203125" bestFit="1" customWidth="1"/>
    <col min="1784" max="1784" width="15.6640625" bestFit="1" customWidth="1"/>
    <col min="1785" max="1787" width="13.6640625" bestFit="1" customWidth="1"/>
    <col min="1788" max="1788" width="14.83203125" bestFit="1" customWidth="1"/>
    <col min="1789" max="1790" width="13.83203125" bestFit="1" customWidth="1"/>
    <col min="1791" max="1791" width="14.83203125" bestFit="1" customWidth="1"/>
    <col min="1792" max="1792" width="13.6640625" bestFit="1" customWidth="1"/>
    <col min="1793" max="1793" width="13.83203125" bestFit="1" customWidth="1"/>
    <col min="1794" max="1794" width="14.83203125" bestFit="1" customWidth="1"/>
    <col min="1795" max="1796" width="13.6640625" bestFit="1" customWidth="1"/>
    <col min="1797" max="1798" width="13.83203125" bestFit="1" customWidth="1"/>
    <col min="1799" max="1799" width="13.6640625" bestFit="1" customWidth="1"/>
    <col min="1800" max="1800" width="14.83203125" bestFit="1" customWidth="1"/>
    <col min="1801" max="1802" width="13.6640625" bestFit="1" customWidth="1"/>
    <col min="1803" max="1803" width="13.83203125" bestFit="1" customWidth="1"/>
    <col min="1804" max="1804" width="13.6640625" bestFit="1" customWidth="1"/>
    <col min="1805" max="1805" width="15.83203125" bestFit="1" customWidth="1"/>
    <col min="1806" max="1807" width="14.6640625" bestFit="1" customWidth="1"/>
    <col min="1808" max="1809" width="14.83203125" bestFit="1" customWidth="1"/>
    <col min="1810" max="1811" width="15.83203125" bestFit="1" customWidth="1"/>
    <col min="1812" max="1813" width="14.6640625" bestFit="1" customWidth="1"/>
    <col min="1814" max="1814" width="14.83203125" bestFit="1" customWidth="1"/>
    <col min="1815" max="1815" width="15.6640625" bestFit="1" customWidth="1"/>
    <col min="1816" max="1820" width="14.6640625" bestFit="1" customWidth="1"/>
    <col min="1821" max="1821" width="14.83203125" bestFit="1" customWidth="1"/>
    <col min="1822" max="1824" width="14.6640625" bestFit="1" customWidth="1"/>
    <col min="1825" max="1827" width="14.83203125" bestFit="1" customWidth="1"/>
    <col min="1828" max="1828" width="15.83203125" bestFit="1" customWidth="1"/>
    <col min="1829" max="1829" width="14.6640625" bestFit="1" customWidth="1"/>
    <col min="1830" max="1831" width="14.83203125" bestFit="1" customWidth="1"/>
    <col min="1832" max="1833" width="15.83203125" bestFit="1" customWidth="1"/>
    <col min="1834" max="1835" width="15.6640625" bestFit="1" customWidth="1"/>
    <col min="1836" max="1836" width="14.6640625" bestFit="1" customWidth="1"/>
    <col min="1837" max="1837" width="15.6640625" bestFit="1" customWidth="1"/>
    <col min="1838" max="1839" width="15.83203125" bestFit="1" customWidth="1"/>
    <col min="1840" max="1841" width="14.6640625" bestFit="1" customWidth="1"/>
    <col min="1842" max="1842" width="14.83203125" bestFit="1" customWidth="1"/>
    <col min="1843" max="1843" width="14.6640625" bestFit="1" customWidth="1"/>
    <col min="1844" max="1844" width="14.83203125" bestFit="1" customWidth="1"/>
    <col min="1845" max="1845" width="15.83203125" bestFit="1" customWidth="1"/>
    <col min="1846" max="1846" width="14.83203125" bestFit="1" customWidth="1"/>
    <col min="1847" max="1847" width="15.6640625" bestFit="1" customWidth="1"/>
    <col min="1848" max="1849" width="14.6640625" bestFit="1" customWidth="1"/>
    <col min="1850" max="1850" width="15.83203125" bestFit="1" customWidth="1"/>
    <col min="1851" max="1851" width="14.83203125" bestFit="1" customWidth="1"/>
    <col min="1852" max="1852" width="14.6640625" bestFit="1" customWidth="1"/>
    <col min="1853" max="1853" width="15.83203125" bestFit="1" customWidth="1"/>
    <col min="1854" max="1855" width="14.83203125" bestFit="1" customWidth="1"/>
    <col min="1856" max="1860" width="14.6640625" bestFit="1" customWidth="1"/>
    <col min="1861" max="1862" width="15.83203125" bestFit="1" customWidth="1"/>
    <col min="1863" max="1864" width="15.6640625" bestFit="1" customWidth="1"/>
    <col min="1865" max="1865" width="14.6640625" bestFit="1" customWidth="1"/>
    <col min="1866" max="1866" width="14.83203125" bestFit="1" customWidth="1"/>
    <col min="1867" max="1871" width="14.6640625" bestFit="1" customWidth="1"/>
    <col min="1872" max="1872" width="15.83203125" bestFit="1" customWidth="1"/>
    <col min="1873" max="1875" width="14.83203125" bestFit="1" customWidth="1"/>
    <col min="1876" max="1876" width="15.83203125" bestFit="1" customWidth="1"/>
    <col min="1877" max="1878" width="15.6640625" bestFit="1" customWidth="1"/>
    <col min="1879" max="1882" width="14.6640625" bestFit="1" customWidth="1"/>
    <col min="1883" max="1883" width="15.6640625" bestFit="1" customWidth="1"/>
    <col min="1884" max="1886" width="14.83203125" bestFit="1" customWidth="1"/>
    <col min="1887" max="1887" width="15.83203125" bestFit="1" customWidth="1"/>
    <col min="1888" max="1888" width="14.6640625" bestFit="1" customWidth="1"/>
    <col min="1889" max="1889" width="15.6640625" bestFit="1" customWidth="1"/>
    <col min="1890" max="1892" width="14.83203125" bestFit="1" customWidth="1"/>
    <col min="1893" max="1893" width="15.6640625" bestFit="1" customWidth="1"/>
    <col min="1894" max="1894" width="15.83203125" bestFit="1" customWidth="1"/>
    <col min="1895" max="1895" width="14.83203125" bestFit="1" customWidth="1"/>
    <col min="1896" max="1896" width="15.83203125" bestFit="1" customWidth="1"/>
    <col min="1897" max="1897" width="15.6640625" bestFit="1" customWidth="1"/>
    <col min="1898" max="1901" width="14.6640625" bestFit="1" customWidth="1"/>
    <col min="1902" max="1902" width="13.83203125" bestFit="1" customWidth="1"/>
    <col min="1903" max="1904" width="13.6640625" bestFit="1" customWidth="1"/>
    <col min="1905" max="1905" width="13.83203125" bestFit="1" customWidth="1"/>
    <col min="1906" max="1907" width="14.83203125" bestFit="1" customWidth="1"/>
    <col min="1908" max="1910" width="13.6640625" bestFit="1" customWidth="1"/>
    <col min="1911" max="1911" width="13.83203125" bestFit="1" customWidth="1"/>
    <col min="1912" max="1912" width="14.83203125" bestFit="1" customWidth="1"/>
    <col min="1913" max="1913" width="13.6640625" bestFit="1" customWidth="1"/>
    <col min="1914" max="1914" width="13.83203125" bestFit="1" customWidth="1"/>
    <col min="1915" max="1916" width="13.6640625" bestFit="1" customWidth="1"/>
    <col min="1917" max="1917" width="13.83203125" bestFit="1" customWidth="1"/>
    <col min="1918" max="1919" width="14.83203125" bestFit="1" customWidth="1"/>
    <col min="1920" max="1921" width="13.6640625" bestFit="1" customWidth="1"/>
    <col min="1922" max="1924" width="13.83203125" bestFit="1" customWidth="1"/>
    <col min="1925" max="1925" width="13.6640625" bestFit="1" customWidth="1"/>
    <col min="1926" max="1927" width="13.83203125" bestFit="1" customWidth="1"/>
    <col min="1928" max="1928" width="13.6640625" bestFit="1" customWidth="1"/>
    <col min="1929" max="1929" width="13.83203125" bestFit="1" customWidth="1"/>
    <col min="1930" max="1930" width="13.6640625" bestFit="1" customWidth="1"/>
    <col min="1931" max="1931" width="14.6640625" bestFit="1" customWidth="1"/>
    <col min="1932" max="1933" width="13.83203125" bestFit="1" customWidth="1"/>
    <col min="1934" max="1934" width="14.83203125" bestFit="1" customWidth="1"/>
    <col min="1935" max="1936" width="13.6640625" bestFit="1" customWidth="1"/>
    <col min="1937" max="1937" width="14.83203125" bestFit="1" customWidth="1"/>
    <col min="1938" max="1938" width="15.83203125" bestFit="1" customWidth="1"/>
    <col min="1939" max="1940" width="15.6640625" bestFit="1" customWidth="1"/>
    <col min="1941" max="1942" width="14.6640625" bestFit="1" customWidth="1"/>
    <col min="1943" max="1943" width="15.83203125" bestFit="1" customWidth="1"/>
    <col min="1944" max="1946" width="14.6640625" bestFit="1" customWidth="1"/>
    <col min="1947" max="1948" width="14.83203125" bestFit="1" customWidth="1"/>
    <col min="1949" max="1950" width="15.83203125" bestFit="1" customWidth="1"/>
    <col min="1951" max="1952" width="14.6640625" bestFit="1" customWidth="1"/>
    <col min="1953" max="1953" width="14.83203125" bestFit="1" customWidth="1"/>
    <col min="1954" max="1954" width="15.83203125" bestFit="1" customWidth="1"/>
    <col min="1955" max="1956" width="14.83203125" bestFit="1" customWidth="1"/>
    <col min="1957" max="1957" width="15.6640625" bestFit="1" customWidth="1"/>
    <col min="1958" max="1961" width="14.6640625" bestFit="1" customWidth="1"/>
    <col min="1962" max="1963" width="14.83203125" bestFit="1" customWidth="1"/>
    <col min="1964" max="1965" width="15.83203125" bestFit="1" customWidth="1"/>
    <col min="1966" max="1966" width="15.6640625" bestFit="1" customWidth="1"/>
    <col min="1967" max="1972" width="14.6640625" bestFit="1" customWidth="1"/>
    <col min="1973" max="1978" width="14.83203125" bestFit="1" customWidth="1"/>
    <col min="1979" max="1980" width="14.6640625" bestFit="1" customWidth="1"/>
    <col min="1981" max="1981" width="14.83203125" bestFit="1" customWidth="1"/>
    <col min="1982" max="1983" width="15.6640625" bestFit="1" customWidth="1"/>
    <col min="1984" max="1986" width="14.83203125" bestFit="1" customWidth="1"/>
    <col min="1987" max="1990" width="14.6640625" bestFit="1" customWidth="1"/>
    <col min="1991" max="1991" width="14.83203125" bestFit="1" customWidth="1"/>
    <col min="1992" max="1992" width="14.6640625" bestFit="1" customWidth="1"/>
    <col min="1993" max="1993" width="15.6640625" bestFit="1" customWidth="1"/>
    <col min="1994" max="1994" width="14.83203125" bestFit="1" customWidth="1"/>
    <col min="1995" max="1996" width="14.6640625" bestFit="1" customWidth="1"/>
    <col min="1997" max="1997" width="15.83203125" bestFit="1" customWidth="1"/>
    <col min="1998" max="1999" width="14.83203125" bestFit="1" customWidth="1"/>
    <col min="2000" max="2001" width="15.83203125" bestFit="1" customWidth="1"/>
    <col min="2002" max="2004" width="14.6640625" bestFit="1" customWidth="1"/>
    <col min="2005" max="2005" width="15.6640625" bestFit="1" customWidth="1"/>
    <col min="2006" max="2007" width="14.83203125" bestFit="1" customWidth="1"/>
    <col min="2008" max="2012" width="14.6640625" bestFit="1" customWidth="1"/>
    <col min="2013" max="2013" width="14.83203125" bestFit="1" customWidth="1"/>
    <col min="2014" max="2017" width="14.6640625" bestFit="1" customWidth="1"/>
    <col min="2018" max="2018" width="14.83203125" bestFit="1" customWidth="1"/>
    <col min="2019" max="2020" width="14.6640625" bestFit="1" customWidth="1"/>
    <col min="2021" max="2021" width="15.6640625" bestFit="1" customWidth="1"/>
    <col min="2022" max="2022" width="14.83203125" bestFit="1" customWidth="1"/>
    <col min="2023" max="2023" width="15.6640625" bestFit="1" customWidth="1"/>
    <col min="2024" max="2024" width="14.83203125" bestFit="1" customWidth="1"/>
    <col min="2025" max="2025" width="15.6640625" bestFit="1" customWidth="1"/>
    <col min="2026" max="2027" width="14.6640625" bestFit="1" customWidth="1"/>
    <col min="2028" max="2028" width="13.83203125" bestFit="1" customWidth="1"/>
    <col min="2029" max="2030" width="14.83203125" bestFit="1" customWidth="1"/>
    <col min="2031" max="2033" width="13.6640625" bestFit="1" customWidth="1"/>
    <col min="2034" max="2036" width="14.83203125" bestFit="1" customWidth="1"/>
    <col min="2037" max="2039" width="13.6640625" bestFit="1" customWidth="1"/>
    <col min="2040" max="2040" width="13.83203125" bestFit="1" customWidth="1"/>
    <col min="2041" max="2043" width="13.6640625" bestFit="1" customWidth="1"/>
    <col min="2044" max="2045" width="13.83203125" bestFit="1" customWidth="1"/>
    <col min="2046" max="2050" width="13.6640625" bestFit="1" customWidth="1"/>
    <col min="2051" max="2051" width="14.6640625" bestFit="1" customWidth="1"/>
    <col min="2052" max="2052" width="13.83203125" bestFit="1" customWidth="1"/>
    <col min="2053" max="2054" width="14.83203125" bestFit="1" customWidth="1"/>
    <col min="2055" max="2056" width="13.6640625" bestFit="1" customWidth="1"/>
    <col min="2057" max="2057" width="13.83203125" bestFit="1" customWidth="1"/>
    <col min="2058" max="2059" width="13.6640625" bestFit="1" customWidth="1"/>
    <col min="2060" max="2060" width="13.83203125" bestFit="1" customWidth="1"/>
    <col min="2061" max="2061" width="14.83203125" bestFit="1" customWidth="1"/>
    <col min="2062" max="2064" width="13.83203125" bestFit="1" customWidth="1"/>
    <col min="2065" max="2067" width="14.83203125" bestFit="1" customWidth="1"/>
    <col min="2068" max="2068" width="15.83203125" bestFit="1" customWidth="1"/>
    <col min="2069" max="2073" width="14.6640625" bestFit="1" customWidth="1"/>
    <col min="2074" max="2074" width="15.83203125" bestFit="1" customWidth="1"/>
    <col min="2075" max="2080" width="14.6640625" bestFit="1" customWidth="1"/>
    <col min="2081" max="2081" width="14.83203125" bestFit="1" customWidth="1"/>
    <col min="2082" max="2082" width="14.6640625" bestFit="1" customWidth="1"/>
    <col min="2083" max="2085" width="15.83203125" bestFit="1" customWidth="1"/>
    <col min="2086" max="2086" width="14.6640625" bestFit="1" customWidth="1"/>
    <col min="2087" max="2088" width="14.83203125" bestFit="1" customWidth="1"/>
    <col min="2089" max="2089" width="15.6640625" bestFit="1" customWidth="1"/>
    <col min="2090" max="2090" width="14.6640625" bestFit="1" customWidth="1"/>
    <col min="2091" max="2091" width="15.83203125" bestFit="1" customWidth="1"/>
    <col min="2092" max="2093" width="14.83203125" bestFit="1" customWidth="1"/>
    <col min="2094" max="2094" width="15.83203125" bestFit="1" customWidth="1"/>
    <col min="2095" max="2095" width="15.6640625" bestFit="1" customWidth="1"/>
    <col min="2096" max="2097" width="14.6640625" bestFit="1" customWidth="1"/>
    <col min="2098" max="2100" width="14.83203125" bestFit="1" customWidth="1"/>
    <col min="2101" max="2101" width="15.83203125" bestFit="1" customWidth="1"/>
    <col min="2102" max="2105" width="14.6640625" bestFit="1" customWidth="1"/>
    <col min="2106" max="2106" width="14.83203125" bestFit="1" customWidth="1"/>
    <col min="2107" max="2109" width="15.83203125" bestFit="1" customWidth="1"/>
    <col min="2110" max="2110" width="14.83203125" bestFit="1" customWidth="1"/>
    <col min="2111" max="2113" width="15.83203125" bestFit="1" customWidth="1"/>
    <col min="2114" max="2115" width="14.6640625" bestFit="1" customWidth="1"/>
    <col min="2116" max="2116" width="14.83203125" bestFit="1" customWidth="1"/>
    <col min="2117" max="2117" width="14.6640625" bestFit="1" customWidth="1"/>
    <col min="2118" max="2121" width="14.83203125" bestFit="1" customWidth="1"/>
    <col min="2122" max="2122" width="15.83203125" bestFit="1" customWidth="1"/>
    <col min="2123" max="2123" width="15.6640625" bestFit="1" customWidth="1"/>
    <col min="2124" max="2125" width="14.6640625" bestFit="1" customWidth="1"/>
    <col min="2126" max="2126" width="15.83203125" bestFit="1" customWidth="1"/>
    <col min="2127" max="2128" width="14.6640625" bestFit="1" customWidth="1"/>
    <col min="2129" max="2129" width="15.83203125" bestFit="1" customWidth="1"/>
    <col min="2130" max="2131" width="14.6640625" bestFit="1" customWidth="1"/>
    <col min="2132" max="2132" width="14.83203125" bestFit="1" customWidth="1"/>
    <col min="2133" max="2134" width="15.83203125" bestFit="1" customWidth="1"/>
    <col min="2135" max="2135" width="15.6640625" bestFit="1" customWidth="1"/>
    <col min="2136" max="2138" width="14.6640625" bestFit="1" customWidth="1"/>
    <col min="2139" max="2139" width="14.83203125" bestFit="1" customWidth="1"/>
    <col min="2140" max="2140" width="15.83203125" bestFit="1" customWidth="1"/>
    <col min="2141" max="2142" width="14.6640625" bestFit="1" customWidth="1"/>
    <col min="2143" max="2143" width="14.83203125" bestFit="1" customWidth="1"/>
    <col min="2144" max="2144" width="13.6640625" bestFit="1" customWidth="1"/>
    <col min="2145" max="2149" width="13.83203125" bestFit="1" customWidth="1"/>
    <col min="2150" max="2150" width="13.6640625" bestFit="1" customWidth="1"/>
    <col min="2151" max="2152" width="13.83203125" bestFit="1" customWidth="1"/>
    <col min="2153" max="2154" width="14.83203125" bestFit="1" customWidth="1"/>
    <col min="2155" max="2155" width="14.6640625" bestFit="1" customWidth="1"/>
    <col min="2156" max="2156" width="13.6640625" bestFit="1" customWidth="1"/>
    <col min="2157" max="2157" width="14.6640625" bestFit="1" customWidth="1"/>
    <col min="2158" max="2158" width="13.6640625" bestFit="1" customWidth="1"/>
    <col min="2159" max="2161" width="13.83203125" bestFit="1" customWidth="1"/>
    <col min="2162" max="2162" width="13.6640625" bestFit="1" customWidth="1"/>
    <col min="2163" max="2167" width="13.83203125" bestFit="1" customWidth="1"/>
    <col min="2168" max="2169" width="14.83203125" bestFit="1" customWidth="1"/>
    <col min="2170" max="2171" width="13.6640625" bestFit="1" customWidth="1"/>
    <col min="2172" max="2173" width="13.83203125" bestFit="1" customWidth="1"/>
    <col min="2174" max="2174" width="14.6640625" bestFit="1" customWidth="1"/>
    <col min="2175" max="2178" width="13.6640625" bestFit="1" customWidth="1"/>
    <col min="2179" max="2182" width="13.83203125" bestFit="1" customWidth="1"/>
    <col min="2183" max="2183" width="13.6640625" bestFit="1" customWidth="1"/>
    <col min="2184" max="2184" width="15.83203125" bestFit="1" customWidth="1"/>
    <col min="2185" max="2185" width="15.6640625" bestFit="1" customWidth="1"/>
    <col min="2186" max="2186" width="14.6640625" bestFit="1" customWidth="1"/>
    <col min="2187" max="2187" width="15.6640625" bestFit="1" customWidth="1"/>
    <col min="2188" max="2188" width="14.83203125" bestFit="1" customWidth="1"/>
    <col min="2189" max="2190" width="14.6640625" bestFit="1" customWidth="1"/>
    <col min="2191" max="2193" width="14.83203125" bestFit="1" customWidth="1"/>
    <col min="2194" max="2196" width="15.6640625" bestFit="1" customWidth="1"/>
    <col min="2197" max="2197" width="14.6640625" bestFit="1" customWidth="1"/>
    <col min="2198" max="2199" width="14.83203125" bestFit="1" customWidth="1"/>
    <col min="2200" max="2200" width="14.6640625" bestFit="1" customWidth="1"/>
    <col min="2201" max="2201" width="14.83203125" bestFit="1" customWidth="1"/>
    <col min="2202" max="2204" width="15.83203125" bestFit="1" customWidth="1"/>
    <col min="2205" max="2206" width="14.6640625" bestFit="1" customWidth="1"/>
    <col min="2207" max="2207" width="15.6640625" bestFit="1" customWidth="1"/>
    <col min="2208" max="2211" width="14.83203125" bestFit="1" customWidth="1"/>
    <col min="2212" max="2216" width="14.6640625" bestFit="1" customWidth="1"/>
    <col min="2217" max="2217" width="14.83203125" bestFit="1" customWidth="1"/>
    <col min="2218" max="2219" width="14.6640625" bestFit="1" customWidth="1"/>
    <col min="2220" max="2220" width="15.6640625" bestFit="1" customWidth="1"/>
    <col min="2221" max="2221" width="14.83203125" bestFit="1" customWidth="1"/>
    <col min="2222" max="2223" width="15.83203125" bestFit="1" customWidth="1"/>
    <col min="2224" max="2228" width="14.6640625" bestFit="1" customWidth="1"/>
    <col min="2229" max="2231" width="14.83203125" bestFit="1" customWidth="1"/>
    <col min="2232" max="2232" width="15.6640625" bestFit="1" customWidth="1"/>
    <col min="2233" max="2235" width="14.6640625" bestFit="1" customWidth="1"/>
    <col min="2236" max="2237" width="14.83203125" bestFit="1" customWidth="1"/>
    <col min="2238" max="2239" width="14.6640625" bestFit="1" customWidth="1"/>
    <col min="2240" max="2240" width="15.83203125" bestFit="1" customWidth="1"/>
    <col min="2241" max="2241" width="14.83203125" bestFit="1" customWidth="1"/>
    <col min="2242" max="2242" width="15.83203125" bestFit="1" customWidth="1"/>
    <col min="2243" max="2244" width="14.83203125" bestFit="1" customWidth="1"/>
    <col min="2245" max="2245" width="14.6640625" bestFit="1" customWidth="1"/>
    <col min="2246" max="2246" width="15.83203125" bestFit="1" customWidth="1"/>
    <col min="2247" max="2247" width="14.83203125" bestFit="1" customWidth="1"/>
    <col min="2248" max="2249" width="15.83203125" bestFit="1" customWidth="1"/>
    <col min="2250" max="2250" width="14.6640625" bestFit="1" customWidth="1"/>
    <col min="2251" max="2254" width="14.83203125" bestFit="1" customWidth="1"/>
    <col min="2255" max="2255" width="14.6640625" bestFit="1" customWidth="1"/>
    <col min="2256" max="2257" width="14.83203125" bestFit="1" customWidth="1"/>
    <col min="2258" max="2258" width="15.6640625" bestFit="1" customWidth="1"/>
    <col min="2259" max="2259" width="14.83203125" bestFit="1" customWidth="1"/>
    <col min="2260" max="2261" width="15.6640625" bestFit="1" customWidth="1"/>
    <col min="2262" max="2263" width="14.6640625" bestFit="1" customWidth="1"/>
    <col min="2264" max="2264" width="15.6640625" bestFit="1" customWidth="1"/>
    <col min="2265" max="2267" width="13.83203125" bestFit="1" customWidth="1"/>
    <col min="2268" max="2268" width="14.83203125" bestFit="1" customWidth="1"/>
    <col min="2269" max="2272" width="13.6640625" bestFit="1" customWidth="1"/>
    <col min="2273" max="2277" width="13.83203125" bestFit="1" customWidth="1"/>
    <col min="2278" max="2280" width="14.83203125" bestFit="1" customWidth="1"/>
    <col min="2281" max="2281" width="13.6640625" bestFit="1" customWidth="1"/>
    <col min="2282" max="2282" width="13.83203125" bestFit="1" customWidth="1"/>
    <col min="2283" max="2285" width="14.83203125" bestFit="1" customWidth="1"/>
    <col min="2286" max="2286" width="13.83203125" bestFit="1" customWidth="1"/>
    <col min="2287" max="2288" width="14.83203125" bestFit="1" customWidth="1"/>
    <col min="2289" max="2289" width="14.6640625" bestFit="1" customWidth="1"/>
    <col min="2290" max="2290" width="13.83203125" bestFit="1" customWidth="1"/>
    <col min="2291" max="2291" width="13.6640625" bestFit="1" customWidth="1"/>
    <col min="2292" max="2292" width="13.83203125" bestFit="1" customWidth="1"/>
    <col min="2293" max="2293" width="14.83203125" bestFit="1" customWidth="1"/>
    <col min="2294" max="2296" width="13.6640625" bestFit="1" customWidth="1"/>
    <col min="2297" max="2297" width="14.6640625" bestFit="1" customWidth="1"/>
    <col min="2298" max="2300" width="14.83203125" bestFit="1" customWidth="1"/>
    <col min="2301" max="2301" width="15.83203125" bestFit="1" customWidth="1"/>
    <col min="2302" max="2305" width="14.6640625" bestFit="1" customWidth="1"/>
    <col min="2306" max="2307" width="15.6640625" bestFit="1" customWidth="1"/>
    <col min="2308" max="2310" width="14.83203125" bestFit="1" customWidth="1"/>
    <col min="2311" max="2312" width="15.83203125" bestFit="1" customWidth="1"/>
    <col min="2313" max="2316" width="14.83203125" bestFit="1" customWidth="1"/>
    <col min="2317" max="2317" width="15.83203125" bestFit="1" customWidth="1"/>
    <col min="2318" max="2319" width="14.6640625" bestFit="1" customWidth="1"/>
    <col min="2320" max="2321" width="14.83203125" bestFit="1" customWidth="1"/>
    <col min="2322" max="2323" width="15.83203125" bestFit="1" customWidth="1"/>
    <col min="2324" max="2324" width="14.6640625" bestFit="1" customWidth="1"/>
    <col min="2325" max="2326" width="14.83203125" bestFit="1" customWidth="1"/>
    <col min="2327" max="2328" width="14.6640625" bestFit="1" customWidth="1"/>
    <col min="2329" max="2330" width="14.83203125" bestFit="1" customWidth="1"/>
    <col min="2331" max="2331" width="15.83203125" bestFit="1" customWidth="1"/>
    <col min="2332" max="2332" width="14.6640625" bestFit="1" customWidth="1"/>
    <col min="2333" max="2333" width="14.83203125" bestFit="1" customWidth="1"/>
    <col min="2334" max="2335" width="15.83203125" bestFit="1" customWidth="1"/>
    <col min="2336" max="2338" width="14.83203125" bestFit="1" customWidth="1"/>
    <col min="2339" max="2339" width="15.83203125" bestFit="1" customWidth="1"/>
    <col min="2340" max="2342" width="14.6640625" bestFit="1" customWidth="1"/>
    <col min="2343" max="2344" width="14.83203125" bestFit="1" customWidth="1"/>
    <col min="2345" max="2345" width="15.83203125" bestFit="1" customWidth="1"/>
    <col min="2346" max="2346" width="14.83203125" bestFit="1" customWidth="1"/>
    <col min="2347" max="2348" width="14.6640625" bestFit="1" customWidth="1"/>
    <col min="2349" max="2350" width="14.83203125" bestFit="1" customWidth="1"/>
    <col min="2351" max="2351" width="15.6640625" bestFit="1" customWidth="1"/>
    <col min="2352" max="2353" width="14.83203125" bestFit="1" customWidth="1"/>
    <col min="2354" max="2354" width="15.83203125" bestFit="1" customWidth="1"/>
    <col min="2355" max="2356" width="14.83203125" bestFit="1" customWidth="1"/>
    <col min="2357" max="2357" width="14.6640625" bestFit="1" customWidth="1"/>
    <col min="2358" max="2360" width="14.83203125" bestFit="1" customWidth="1"/>
    <col min="2361" max="2362" width="15.83203125" bestFit="1" customWidth="1"/>
    <col min="2363" max="2365" width="14.6640625" bestFit="1" customWidth="1"/>
    <col min="2366" max="2366" width="14.83203125" bestFit="1" customWidth="1"/>
    <col min="2367" max="2367" width="14.6640625" bestFit="1" customWidth="1"/>
    <col min="2368" max="2368" width="15.6640625" bestFit="1" customWidth="1"/>
    <col min="2369" max="2370" width="14.83203125" bestFit="1" customWidth="1"/>
    <col min="2371" max="2371" width="15.83203125" bestFit="1" customWidth="1"/>
    <col min="2372" max="2372" width="14.6640625" bestFit="1" customWidth="1"/>
    <col min="2373" max="2375" width="14.83203125" bestFit="1" customWidth="1"/>
    <col min="2376" max="2376" width="15.83203125" bestFit="1" customWidth="1"/>
    <col min="2377" max="2377" width="15.6640625" bestFit="1" customWidth="1"/>
    <col min="2378" max="2380" width="14.6640625" bestFit="1" customWidth="1"/>
    <col min="2381" max="2381" width="14.83203125" bestFit="1" customWidth="1"/>
    <col min="2382" max="2382" width="14.6640625" bestFit="1" customWidth="1"/>
    <col min="2383" max="2383" width="13.83203125" bestFit="1" customWidth="1"/>
    <col min="2384" max="2384" width="14.6640625" bestFit="1" customWidth="1"/>
    <col min="2385" max="2388" width="13.83203125" bestFit="1" customWidth="1"/>
    <col min="2389" max="2392" width="13.6640625" bestFit="1" customWidth="1"/>
    <col min="2393" max="2398" width="13.83203125" bestFit="1" customWidth="1"/>
    <col min="2399" max="2399" width="13.6640625" bestFit="1" customWidth="1"/>
    <col min="2400" max="2400" width="14.83203125" bestFit="1" customWidth="1"/>
    <col min="2401" max="2401" width="13.6640625" bestFit="1" customWidth="1"/>
    <col min="2402" max="2402" width="13.83203125" bestFit="1" customWidth="1"/>
    <col min="2403" max="2403" width="14.6640625" bestFit="1" customWidth="1"/>
    <col min="2404" max="2406" width="13.83203125" bestFit="1" customWidth="1"/>
    <col min="2407" max="2409" width="13.6640625" bestFit="1" customWidth="1"/>
    <col min="2410" max="2410" width="14.6640625" bestFit="1" customWidth="1"/>
    <col min="2411" max="2412" width="13.83203125" bestFit="1" customWidth="1"/>
    <col min="2413" max="2415" width="13.6640625" bestFit="1" customWidth="1"/>
    <col min="2416" max="2416" width="14.83203125" bestFit="1" customWidth="1"/>
    <col min="2417" max="2418" width="15.83203125" bestFit="1" customWidth="1"/>
    <col min="2419" max="2423" width="14.6640625" bestFit="1" customWidth="1"/>
    <col min="2424" max="2426" width="14.83203125" bestFit="1" customWidth="1"/>
    <col min="2427" max="2427" width="15.83203125" bestFit="1" customWidth="1"/>
    <col min="2428" max="2428" width="14.6640625" bestFit="1" customWidth="1"/>
    <col min="2429" max="2429" width="15.6640625" bestFit="1" customWidth="1"/>
    <col min="2430" max="2430" width="14.83203125" bestFit="1" customWidth="1"/>
    <col min="2431" max="2431" width="15.83203125" bestFit="1" customWidth="1"/>
    <col min="2432" max="2432" width="14.6640625" bestFit="1" customWidth="1"/>
    <col min="2433" max="2434" width="14.83203125" bestFit="1" customWidth="1"/>
    <col min="2435" max="2435" width="15.6640625" bestFit="1" customWidth="1"/>
    <col min="2436" max="2438" width="14.6640625" bestFit="1" customWidth="1"/>
    <col min="2439" max="2439" width="15.6640625" bestFit="1" customWidth="1"/>
    <col min="2440" max="2442" width="14.83203125" bestFit="1" customWidth="1"/>
    <col min="2443" max="2447" width="15.83203125" bestFit="1" customWidth="1"/>
    <col min="2448" max="2448" width="14.6640625" bestFit="1" customWidth="1"/>
    <col min="2449" max="2452" width="14.83203125" bestFit="1" customWidth="1"/>
    <col min="2453" max="2454" width="15.83203125" bestFit="1" customWidth="1"/>
    <col min="2455" max="2456" width="14.6640625" bestFit="1" customWidth="1"/>
    <col min="2457" max="2457" width="15.6640625" bestFit="1" customWidth="1"/>
    <col min="2458" max="2460" width="14.83203125" bestFit="1" customWidth="1"/>
    <col min="2461" max="2461" width="15.83203125" bestFit="1" customWidth="1"/>
    <col min="2462" max="2462" width="15.6640625" bestFit="1" customWidth="1"/>
    <col min="2463" max="2463" width="14.6640625" bestFit="1" customWidth="1"/>
    <col min="2464" max="2466" width="15.83203125" bestFit="1" customWidth="1"/>
    <col min="2467" max="2467" width="14.6640625" bestFit="1" customWidth="1"/>
    <col min="2468" max="2468" width="14.83203125" bestFit="1" customWidth="1"/>
    <col min="2469" max="2469" width="14.6640625" bestFit="1" customWidth="1"/>
    <col min="2470" max="2471" width="14.83203125" bestFit="1" customWidth="1"/>
    <col min="2472" max="2473" width="15.83203125" bestFit="1" customWidth="1"/>
    <col min="2474" max="2474" width="14.6640625" bestFit="1" customWidth="1"/>
    <col min="2475" max="2475" width="15.6640625" bestFit="1" customWidth="1"/>
    <col min="2476" max="2476" width="14.83203125" bestFit="1" customWidth="1"/>
    <col min="2477" max="2477" width="15.83203125" bestFit="1" customWidth="1"/>
    <col min="2478" max="2478" width="14.6640625" bestFit="1" customWidth="1"/>
    <col min="2479" max="2479" width="15.6640625" bestFit="1" customWidth="1"/>
    <col min="2480" max="2480" width="15.83203125" bestFit="1" customWidth="1"/>
    <col min="2481" max="2481" width="14.83203125" bestFit="1" customWidth="1"/>
    <col min="2482" max="2482" width="15.6640625" bestFit="1" customWidth="1"/>
    <col min="2483" max="2485" width="14.6640625" bestFit="1" customWidth="1"/>
    <col min="2486" max="2486" width="14.83203125" bestFit="1" customWidth="1"/>
    <col min="2487" max="2494" width="14.6640625" bestFit="1" customWidth="1"/>
    <col min="2495" max="2497" width="14.83203125" bestFit="1" customWidth="1"/>
    <col min="2498" max="2498" width="15.83203125" bestFit="1" customWidth="1"/>
    <col min="2499" max="2499" width="15.6640625" bestFit="1" customWidth="1"/>
    <col min="2500" max="2500" width="14.6640625" bestFit="1" customWidth="1"/>
    <col min="2501" max="2501" width="15.6640625" bestFit="1" customWidth="1"/>
    <col min="2502" max="2504" width="14.83203125" bestFit="1" customWidth="1"/>
    <col min="2505" max="2505" width="14.6640625" bestFit="1" customWidth="1"/>
    <col min="2506" max="2506" width="15.6640625" bestFit="1" customWidth="1"/>
    <col min="2507" max="2507" width="14.6640625" bestFit="1" customWidth="1"/>
    <col min="2508" max="2508" width="13.6640625" bestFit="1" customWidth="1"/>
    <col min="2509" max="2509" width="14.6640625" bestFit="1" customWidth="1"/>
    <col min="2510" max="2512" width="13.6640625" bestFit="1" customWidth="1"/>
    <col min="2513" max="2513" width="14.6640625" bestFit="1" customWidth="1"/>
    <col min="2514" max="2514" width="13.83203125" bestFit="1" customWidth="1"/>
    <col min="2515" max="2516" width="14.83203125" bestFit="1" customWidth="1"/>
    <col min="2517" max="2517" width="13.6640625" bestFit="1" customWidth="1"/>
    <col min="2518" max="2518" width="13.83203125" bestFit="1" customWidth="1"/>
    <col min="2519" max="2519" width="13.6640625" bestFit="1" customWidth="1"/>
    <col min="2520" max="2520" width="14.83203125" bestFit="1" customWidth="1"/>
    <col min="2521" max="2521" width="13.83203125" bestFit="1" customWidth="1"/>
    <col min="2522" max="2522" width="14.83203125" bestFit="1" customWidth="1"/>
    <col min="2523" max="2526" width="13.83203125" bestFit="1" customWidth="1"/>
    <col min="2527" max="2527" width="14.83203125" bestFit="1" customWidth="1"/>
    <col min="2528" max="2529" width="13.6640625" bestFit="1" customWidth="1"/>
    <col min="2530" max="2532" width="13.83203125" bestFit="1" customWidth="1"/>
    <col min="2533" max="2534" width="14.83203125" bestFit="1" customWidth="1"/>
    <col min="2535" max="2536" width="13.6640625" bestFit="1" customWidth="1"/>
    <col min="2537" max="2537" width="14.83203125" bestFit="1" customWidth="1"/>
    <col min="2538" max="2538" width="13.83203125" bestFit="1" customWidth="1"/>
    <col min="2539" max="2539" width="14.83203125" bestFit="1" customWidth="1"/>
    <col min="2540" max="2540" width="14.6640625" bestFit="1" customWidth="1"/>
    <col min="2541" max="2541" width="13.6640625" bestFit="1" customWidth="1"/>
    <col min="2542" max="2543" width="14.83203125" bestFit="1" customWidth="1"/>
    <col min="2544" max="2546" width="14.6640625" bestFit="1" customWidth="1"/>
    <col min="2547" max="2547" width="15.83203125" bestFit="1" customWidth="1"/>
    <col min="2548" max="2550" width="14.83203125" bestFit="1" customWidth="1"/>
    <col min="2551" max="2553" width="15.83203125" bestFit="1" customWidth="1"/>
    <col min="2554" max="2554" width="15.6640625" bestFit="1" customWidth="1"/>
    <col min="2555" max="2555" width="15.83203125" bestFit="1" customWidth="1"/>
    <col min="2556" max="2559" width="14.83203125" bestFit="1" customWidth="1"/>
    <col min="2560" max="2561" width="15.6640625" bestFit="1" customWidth="1"/>
    <col min="2562" max="2566" width="14.83203125" bestFit="1" customWidth="1"/>
    <col min="2567" max="2567" width="15.83203125" bestFit="1" customWidth="1"/>
    <col min="2568" max="2569" width="14.83203125" bestFit="1" customWidth="1"/>
    <col min="2570" max="2570" width="15.6640625" bestFit="1" customWidth="1"/>
    <col min="2571" max="2574" width="14.83203125" bestFit="1" customWidth="1"/>
    <col min="2575" max="2576" width="14.6640625" bestFit="1" customWidth="1"/>
    <col min="2577" max="2578" width="14.83203125" bestFit="1" customWidth="1"/>
    <col min="2579" max="2579" width="15.83203125" bestFit="1" customWidth="1"/>
    <col min="2580" max="2581" width="15.6640625" bestFit="1" customWidth="1"/>
    <col min="2582" max="2583" width="14.83203125" bestFit="1" customWidth="1"/>
    <col min="2584" max="2584" width="15.83203125" bestFit="1" customWidth="1"/>
    <col min="2585" max="2586" width="14.83203125" bestFit="1" customWidth="1"/>
    <col min="2587" max="2587" width="15.6640625" bestFit="1" customWidth="1"/>
    <col min="2588" max="2593" width="14.83203125" bestFit="1" customWidth="1"/>
    <col min="2594" max="2595" width="14.6640625" bestFit="1" customWidth="1"/>
    <col min="2596" max="2596" width="14.83203125" bestFit="1" customWidth="1"/>
    <col min="2597" max="2597" width="14.6640625" bestFit="1" customWidth="1"/>
    <col min="2598" max="2599" width="14.83203125" bestFit="1" customWidth="1"/>
    <col min="2600" max="2600" width="15.83203125" bestFit="1" customWidth="1"/>
    <col min="2601" max="2602" width="14.83203125" bestFit="1" customWidth="1"/>
    <col min="2603" max="2603" width="14.6640625" bestFit="1" customWidth="1"/>
    <col min="2604" max="2604" width="13.83203125" bestFit="1" customWidth="1"/>
    <col min="2605" max="2605" width="14.6640625" bestFit="1" customWidth="1"/>
    <col min="2606" max="2606" width="13.6640625" bestFit="1" customWidth="1"/>
    <col min="2607" max="2607" width="14.6640625" bestFit="1" customWidth="1"/>
    <col min="2608" max="2609" width="13.6640625" bestFit="1" customWidth="1"/>
    <col min="2610" max="2610" width="14.6640625" bestFit="1" customWidth="1"/>
    <col min="2611" max="2611" width="13.83203125" bestFit="1" customWidth="1"/>
    <col min="2612" max="2613" width="13.6640625" bestFit="1" customWidth="1"/>
    <col min="2614" max="2614" width="14.83203125" bestFit="1" customWidth="1"/>
    <col min="2615" max="2616" width="13.83203125" bestFit="1" customWidth="1"/>
    <col min="2617" max="2617" width="14.83203125" bestFit="1" customWidth="1"/>
    <col min="2618" max="2618" width="13.6640625" bestFit="1" customWidth="1"/>
    <col min="2619" max="2620" width="13.83203125" bestFit="1" customWidth="1"/>
    <col min="2621" max="2621" width="13.6640625" bestFit="1" customWidth="1"/>
    <col min="2622" max="2624" width="13.83203125" bestFit="1" customWidth="1"/>
    <col min="2625" max="2625" width="13.6640625" bestFit="1" customWidth="1"/>
    <col min="2626" max="2626" width="13.83203125" bestFit="1" customWidth="1"/>
    <col min="2627" max="2627" width="14.83203125" bestFit="1" customWidth="1"/>
    <col min="2628" max="2629" width="13.83203125" bestFit="1" customWidth="1"/>
    <col min="2630" max="2630" width="14.6640625" bestFit="1" customWidth="1"/>
    <col min="2631" max="2632" width="14.83203125" bestFit="1" customWidth="1"/>
    <col min="2633" max="2634" width="14.6640625" bestFit="1" customWidth="1"/>
    <col min="2635" max="2635" width="15.83203125" bestFit="1" customWidth="1"/>
    <col min="2636" max="2638" width="14.6640625" bestFit="1" customWidth="1"/>
    <col min="2639" max="2640" width="14.83203125" bestFit="1" customWidth="1"/>
    <col min="2641" max="2641" width="15.83203125" bestFit="1" customWidth="1"/>
    <col min="2642" max="2643" width="14.6640625" bestFit="1" customWidth="1"/>
    <col min="2644" max="2646" width="14.83203125" bestFit="1" customWidth="1"/>
    <col min="2647" max="2647" width="15.83203125" bestFit="1" customWidth="1"/>
    <col min="2648" max="2648" width="14.6640625" bestFit="1" customWidth="1"/>
    <col min="2649" max="2649" width="14.83203125" bestFit="1" customWidth="1"/>
    <col min="2650" max="2650" width="15.83203125" bestFit="1" customWidth="1"/>
    <col min="2651" max="2653" width="14.83203125" bestFit="1" customWidth="1"/>
    <col min="2654" max="2654" width="15.83203125" bestFit="1" customWidth="1"/>
    <col min="2655" max="2655" width="14.6640625" bestFit="1" customWidth="1"/>
    <col min="2656" max="2657" width="14.83203125" bestFit="1" customWidth="1"/>
    <col min="2658" max="2658" width="15.83203125" bestFit="1" customWidth="1"/>
    <col min="2659" max="2659" width="14.6640625" bestFit="1" customWidth="1"/>
    <col min="2660" max="2660" width="15.83203125" bestFit="1" customWidth="1"/>
    <col min="2661" max="2661" width="14.6640625" bestFit="1" customWidth="1"/>
    <col min="2662" max="2662" width="15.6640625" bestFit="1" customWidth="1"/>
    <col min="2663" max="2663" width="14.83203125" bestFit="1" customWidth="1"/>
    <col min="2664" max="2667" width="14.6640625" bestFit="1" customWidth="1"/>
    <col min="2668" max="2670" width="14.83203125" bestFit="1" customWidth="1"/>
    <col min="2671" max="2671" width="14.6640625" bestFit="1" customWidth="1"/>
    <col min="2672" max="2674" width="15.6640625" bestFit="1" customWidth="1"/>
    <col min="2675" max="2676" width="14.83203125" bestFit="1" customWidth="1"/>
    <col min="2677" max="2677" width="15.83203125" bestFit="1" customWidth="1"/>
    <col min="2678" max="2678" width="15.6640625" bestFit="1" customWidth="1"/>
    <col min="2679" max="2681" width="14.6640625" bestFit="1" customWidth="1"/>
    <col min="2682" max="2682" width="14.83203125" bestFit="1" customWidth="1"/>
    <col min="2683" max="2683" width="15.83203125" bestFit="1" customWidth="1"/>
    <col min="2684" max="2684" width="14.6640625" bestFit="1" customWidth="1"/>
    <col min="2685" max="2685" width="15.83203125" bestFit="1" customWidth="1"/>
    <col min="2686" max="2687" width="14.6640625" bestFit="1" customWidth="1"/>
    <col min="2688" max="2688" width="15.6640625" bestFit="1" customWidth="1"/>
    <col min="2689" max="2689" width="15.83203125" bestFit="1" customWidth="1"/>
    <col min="2690" max="2690" width="14.6640625" bestFit="1" customWidth="1"/>
    <col min="2691" max="2692" width="14.83203125" bestFit="1" customWidth="1"/>
    <col min="2693" max="2693" width="15.83203125" bestFit="1" customWidth="1"/>
    <col min="2694" max="2699" width="13.83203125" bestFit="1" customWidth="1"/>
    <col min="2700" max="2700" width="14.83203125" bestFit="1" customWidth="1"/>
    <col min="2701" max="2703" width="13.6640625" bestFit="1" customWidth="1"/>
    <col min="2704" max="2706" width="13.83203125" bestFit="1" customWidth="1"/>
    <col min="2707" max="2707" width="13.6640625" bestFit="1" customWidth="1"/>
    <col min="2708" max="2708" width="14.6640625" bestFit="1" customWidth="1"/>
    <col min="2709" max="2709" width="13.83203125" bestFit="1" customWidth="1"/>
    <col min="2710" max="2710" width="14.83203125" bestFit="1" customWidth="1"/>
    <col min="2711" max="2712" width="13.83203125" bestFit="1" customWidth="1"/>
    <col min="2713" max="2713" width="13.6640625" bestFit="1" customWidth="1"/>
    <col min="2714" max="2715" width="14.6640625" bestFit="1" customWidth="1"/>
    <col min="2716" max="2717" width="13.83203125" bestFit="1" customWidth="1"/>
    <col min="2718" max="2718" width="14.83203125" bestFit="1" customWidth="1"/>
    <col min="2719" max="2719" width="13.6640625" bestFit="1" customWidth="1"/>
    <col min="2720" max="2720" width="13.83203125" bestFit="1" customWidth="1"/>
    <col min="2721" max="2721" width="14.83203125" bestFit="1" customWidth="1"/>
    <col min="2722" max="2723" width="13.6640625" bestFit="1" customWidth="1"/>
    <col min="2724" max="2724" width="14.83203125" bestFit="1" customWidth="1"/>
    <col min="2725" max="2725" width="14.6640625" bestFit="1" customWidth="1"/>
    <col min="2726" max="2726" width="15.6640625" bestFit="1" customWidth="1"/>
    <col min="2727" max="2727" width="14.83203125" bestFit="1" customWidth="1"/>
    <col min="2728" max="2728" width="15.83203125" bestFit="1" customWidth="1"/>
    <col min="2729" max="2732" width="14.83203125" bestFit="1" customWidth="1"/>
    <col min="2733" max="2735" width="14.6640625" bestFit="1" customWidth="1"/>
    <col min="2736" max="2736" width="14.83203125" bestFit="1" customWidth="1"/>
    <col min="2737" max="2737" width="15.6640625" bestFit="1" customWidth="1"/>
    <col min="2738" max="2739" width="14.83203125" bestFit="1" customWidth="1"/>
    <col min="2740" max="2740" width="14.6640625" bestFit="1" customWidth="1"/>
    <col min="2741" max="2741" width="15.6640625" bestFit="1" customWidth="1"/>
    <col min="2742" max="2742" width="14.83203125" bestFit="1" customWidth="1"/>
    <col min="2743" max="2744" width="14.6640625" bestFit="1" customWidth="1"/>
    <col min="2745" max="2745" width="14.83203125" bestFit="1" customWidth="1"/>
    <col min="2746" max="2747" width="15.83203125" bestFit="1" customWidth="1"/>
    <col min="2748" max="2748" width="14.83203125" bestFit="1" customWidth="1"/>
    <col min="2749" max="2750" width="14.6640625" bestFit="1" customWidth="1"/>
    <col min="2751" max="2753" width="14.83203125" bestFit="1" customWidth="1"/>
    <col min="2754" max="2755" width="14.6640625" bestFit="1" customWidth="1"/>
    <col min="2756" max="2757" width="14.83203125" bestFit="1" customWidth="1"/>
    <col min="2758" max="2758" width="15.83203125" bestFit="1" customWidth="1"/>
    <col min="2759" max="2760" width="14.6640625" bestFit="1" customWidth="1"/>
    <col min="2761" max="2761" width="15.6640625" bestFit="1" customWidth="1"/>
    <col min="2762" max="2762" width="14.6640625" bestFit="1" customWidth="1"/>
    <col min="2763" max="2764" width="14.83203125" bestFit="1" customWidth="1"/>
    <col min="2765" max="2767" width="14.6640625" bestFit="1" customWidth="1"/>
    <col min="2768" max="2770" width="14.83203125" bestFit="1" customWidth="1"/>
    <col min="2771" max="2771" width="15.83203125" bestFit="1" customWidth="1"/>
    <col min="2772" max="2772" width="15.6640625" bestFit="1" customWidth="1"/>
    <col min="2773" max="2774" width="14.6640625" bestFit="1" customWidth="1"/>
    <col min="2775" max="2775" width="14.83203125" bestFit="1" customWidth="1"/>
    <col min="2776" max="2776" width="14.6640625" bestFit="1" customWidth="1"/>
    <col min="2777" max="2777" width="14.83203125" bestFit="1" customWidth="1"/>
    <col min="2778" max="2778" width="14.6640625" bestFit="1" customWidth="1"/>
    <col min="2779" max="2783" width="14.83203125" bestFit="1" customWidth="1"/>
    <col min="2784" max="2784" width="14.6640625" bestFit="1" customWidth="1"/>
    <col min="2785" max="2785" width="14.83203125" bestFit="1" customWidth="1"/>
    <col min="2786" max="2787" width="15.83203125" bestFit="1" customWidth="1"/>
    <col min="2788" max="2789" width="14.6640625" bestFit="1" customWidth="1"/>
    <col min="2790" max="2792" width="14.83203125" bestFit="1" customWidth="1"/>
    <col min="2793" max="2794" width="15.83203125" bestFit="1" customWidth="1"/>
    <col min="2795" max="2797" width="14.83203125" bestFit="1" customWidth="1"/>
    <col min="2798" max="2798" width="15.6640625" bestFit="1" customWidth="1"/>
    <col min="2799" max="2801" width="14.83203125" bestFit="1" customWidth="1"/>
    <col min="2802" max="2804" width="14.6640625" bestFit="1" customWidth="1"/>
    <col min="2805" max="2806" width="14.83203125" bestFit="1" customWidth="1"/>
    <col min="2807" max="2807" width="15.6640625" bestFit="1" customWidth="1"/>
    <col min="2808" max="2808" width="14.6640625" bestFit="1" customWidth="1"/>
    <col min="2809" max="2809" width="15.83203125" bestFit="1" customWidth="1"/>
    <col min="2810" max="2810" width="17" bestFit="1" customWidth="1"/>
    <col min="2811" max="2814" width="15.6640625" bestFit="1" customWidth="1"/>
    <col min="2815" max="2821" width="15.83203125" bestFit="1" customWidth="1"/>
    <col min="2822" max="2822" width="17" bestFit="1" customWidth="1"/>
    <col min="2823" max="2823" width="16.83203125" bestFit="1" customWidth="1"/>
    <col min="2824" max="2825" width="15.6640625" bestFit="1" customWidth="1"/>
    <col min="2826" max="2826" width="16.83203125" bestFit="1" customWidth="1"/>
    <col min="2827" max="2831" width="15.83203125" bestFit="1" customWidth="1"/>
    <col min="2832" max="2832" width="17" bestFit="1" customWidth="1"/>
    <col min="2833" max="2833" width="16.83203125" bestFit="1" customWidth="1"/>
    <col min="2834" max="2834" width="15.6640625" bestFit="1" customWidth="1"/>
    <col min="2835" max="2836" width="15.83203125" bestFit="1" customWidth="1"/>
    <col min="2837" max="2838" width="17" bestFit="1" customWidth="1"/>
    <col min="2839" max="2840" width="15.6640625" bestFit="1" customWidth="1"/>
    <col min="2841" max="2841" width="16.83203125" bestFit="1" customWidth="1"/>
    <col min="2842" max="2843" width="15.83203125" bestFit="1" customWidth="1"/>
    <col min="2844" max="2844" width="15.6640625" bestFit="1" customWidth="1"/>
    <col min="2845" max="2848" width="15.83203125" bestFit="1" customWidth="1"/>
    <col min="2849" max="2852" width="17" bestFit="1" customWidth="1"/>
    <col min="2853" max="2853" width="15.6640625" bestFit="1" customWidth="1"/>
    <col min="2854" max="2854" width="17" bestFit="1" customWidth="1"/>
    <col min="2855" max="2855" width="15.6640625" bestFit="1" customWidth="1"/>
    <col min="2856" max="2856" width="15.83203125" bestFit="1" customWidth="1"/>
    <col min="2857" max="2857" width="17" bestFit="1" customWidth="1"/>
    <col min="2858" max="2861" width="15.83203125" bestFit="1" customWidth="1"/>
    <col min="2862" max="2863" width="15.6640625" bestFit="1" customWidth="1"/>
    <col min="2864" max="2864" width="17" bestFit="1" customWidth="1"/>
    <col min="2865" max="2866" width="15.6640625" bestFit="1" customWidth="1"/>
    <col min="2867" max="2867" width="15.83203125" bestFit="1" customWidth="1"/>
    <col min="2868" max="2868" width="16.83203125" bestFit="1" customWidth="1"/>
    <col min="2869" max="2870" width="15.6640625" bestFit="1" customWidth="1"/>
    <col min="2871" max="2871" width="15.83203125" bestFit="1" customWidth="1"/>
    <col min="2872" max="2874" width="15.6640625" bestFit="1" customWidth="1"/>
    <col min="2875" max="2875" width="15.83203125" bestFit="1" customWidth="1"/>
    <col min="2876" max="2877" width="14.6640625" bestFit="1" customWidth="1"/>
    <col min="2878" max="2880" width="14.83203125" bestFit="1" customWidth="1"/>
    <col min="2881" max="2881" width="15.83203125" bestFit="1" customWidth="1"/>
    <col min="2882" max="2882" width="14.6640625" bestFit="1" customWidth="1"/>
    <col min="2883" max="2883" width="15.83203125" bestFit="1" customWidth="1"/>
    <col min="2884" max="2884" width="15.6640625" bestFit="1" customWidth="1"/>
    <col min="2885" max="2885" width="14.6640625" bestFit="1" customWidth="1"/>
    <col min="2886" max="2886" width="14.83203125" bestFit="1" customWidth="1"/>
    <col min="2887" max="2887" width="14.6640625" bestFit="1" customWidth="1"/>
    <col min="2888" max="2888" width="14.83203125" bestFit="1" customWidth="1"/>
    <col min="2889" max="2889" width="15.6640625" bestFit="1" customWidth="1"/>
    <col min="2890" max="2891" width="15.83203125" bestFit="1" customWidth="1"/>
    <col min="2892" max="2894" width="14.6640625" bestFit="1" customWidth="1"/>
    <col min="2895" max="2897" width="15.83203125" bestFit="1" customWidth="1"/>
    <col min="2898" max="2900" width="15.6640625" bestFit="1" customWidth="1"/>
    <col min="2901" max="2901" width="15.83203125" bestFit="1" customWidth="1"/>
    <col min="2902" max="2902" width="16.83203125" bestFit="1" customWidth="1"/>
    <col min="2903" max="2904" width="15.6640625" bestFit="1" customWidth="1"/>
    <col min="2905" max="2905" width="16.83203125" bestFit="1" customWidth="1"/>
    <col min="2906" max="2907" width="15.83203125" bestFit="1" customWidth="1"/>
    <col min="2908" max="2909" width="15.6640625" bestFit="1" customWidth="1"/>
    <col min="2910" max="2910" width="15.83203125" bestFit="1" customWidth="1"/>
    <col min="2911" max="2911" width="15.6640625" bestFit="1" customWidth="1"/>
    <col min="2912" max="2913" width="15.83203125" bestFit="1" customWidth="1"/>
    <col min="2914" max="2914" width="17" bestFit="1" customWidth="1"/>
    <col min="2915" max="2915" width="15.6640625" bestFit="1" customWidth="1"/>
    <col min="2916" max="2917" width="17" bestFit="1" customWidth="1"/>
    <col min="2918" max="2919" width="15.6640625" bestFit="1" customWidth="1"/>
    <col min="2920" max="2922" width="15.83203125" bestFit="1" customWidth="1"/>
    <col min="2923" max="2923" width="15.6640625" bestFit="1" customWidth="1"/>
    <col min="2924" max="2924" width="15.83203125" bestFit="1" customWidth="1"/>
    <col min="2925" max="2925" width="17" bestFit="1" customWidth="1"/>
    <col min="2926" max="2927" width="15.83203125" bestFit="1" customWidth="1"/>
    <col min="2928" max="2929" width="17" bestFit="1" customWidth="1"/>
    <col min="2930" max="2930" width="16.83203125" bestFit="1" customWidth="1"/>
    <col min="2931" max="2932" width="15.83203125" bestFit="1" customWidth="1"/>
    <col min="2933" max="2933" width="17" bestFit="1" customWidth="1"/>
    <col min="2934" max="2934" width="15.83203125" bestFit="1" customWidth="1"/>
    <col min="2935" max="2935" width="16.83203125" bestFit="1" customWidth="1"/>
    <col min="2936" max="2938" width="15.83203125" bestFit="1" customWidth="1"/>
    <col min="2939" max="2939" width="16.83203125" bestFit="1" customWidth="1"/>
    <col min="2940" max="2941" width="15.6640625" bestFit="1" customWidth="1"/>
    <col min="2942" max="2942" width="16.83203125" bestFit="1" customWidth="1"/>
    <col min="2943" max="2947" width="15.83203125" bestFit="1" customWidth="1"/>
    <col min="2948" max="2948" width="15.6640625" bestFit="1" customWidth="1"/>
    <col min="2949" max="2949" width="15.83203125" bestFit="1" customWidth="1"/>
    <col min="2950" max="2950" width="17" bestFit="1" customWidth="1"/>
    <col min="2951" max="2951" width="15.6640625" bestFit="1" customWidth="1"/>
    <col min="2952" max="2952" width="17" bestFit="1" customWidth="1"/>
    <col min="2953" max="2955" width="15.83203125" bestFit="1" customWidth="1"/>
    <col min="2956" max="2956" width="16.83203125" bestFit="1" customWidth="1"/>
    <col min="2957" max="2957" width="15.6640625" bestFit="1" customWidth="1"/>
    <col min="2958" max="2958" width="16.83203125" bestFit="1" customWidth="1"/>
    <col min="2959" max="2959" width="15.6640625" bestFit="1" customWidth="1"/>
    <col min="2960" max="2961" width="14.6640625" bestFit="1" customWidth="1"/>
    <col min="2962" max="2962" width="15.83203125" bestFit="1" customWidth="1"/>
    <col min="2963" max="2963" width="14.83203125" bestFit="1" customWidth="1"/>
    <col min="2964" max="2964" width="15.6640625" bestFit="1" customWidth="1"/>
    <col min="2965" max="2966" width="14.6640625" bestFit="1" customWidth="1"/>
    <col min="2967" max="2968" width="14.83203125" bestFit="1" customWidth="1"/>
    <col min="2969" max="2969" width="15.83203125" bestFit="1" customWidth="1"/>
    <col min="2970" max="2973" width="14.6640625" bestFit="1" customWidth="1"/>
    <col min="2974" max="2974" width="15.6640625" bestFit="1" customWidth="1"/>
    <col min="2975" max="2975" width="14.6640625" bestFit="1" customWidth="1"/>
    <col min="2976" max="2976" width="15.6640625" bestFit="1" customWidth="1"/>
    <col min="2977" max="2977" width="15.83203125" bestFit="1" customWidth="1"/>
    <col min="2978" max="2978" width="14.6640625" bestFit="1" customWidth="1"/>
    <col min="2979" max="2979" width="15.6640625" bestFit="1" customWidth="1"/>
    <col min="2980" max="2981" width="14.6640625" bestFit="1" customWidth="1"/>
    <col min="2982" max="2982" width="14.83203125" bestFit="1" customWidth="1"/>
    <col min="2983" max="2983" width="14.6640625" bestFit="1" customWidth="1"/>
    <col min="2984" max="2984" width="15.83203125" bestFit="1" customWidth="1"/>
    <col min="2985" max="2985" width="15.6640625" bestFit="1" customWidth="1"/>
    <col min="2986" max="2986" width="17" bestFit="1" customWidth="1"/>
    <col min="2987" max="2987" width="15.83203125" bestFit="1" customWidth="1"/>
    <col min="2988" max="2988" width="15.6640625" bestFit="1" customWidth="1"/>
    <col min="2989" max="2989" width="17" bestFit="1" customWidth="1"/>
    <col min="2990" max="2990" width="15.6640625" bestFit="1" customWidth="1"/>
    <col min="2991" max="2991" width="17" bestFit="1" customWidth="1"/>
    <col min="2992" max="2994" width="15.83203125" bestFit="1" customWidth="1"/>
    <col min="2995" max="2995" width="17" bestFit="1" customWidth="1"/>
    <col min="2996" max="2996" width="16.83203125" bestFit="1" customWidth="1"/>
    <col min="2997" max="2997" width="15.6640625" bestFit="1" customWidth="1"/>
    <col min="2998" max="2999" width="15.83203125" bestFit="1" customWidth="1"/>
    <col min="3000" max="3002" width="15.6640625" bestFit="1" customWidth="1"/>
    <col min="3003" max="3003" width="15.83203125" bestFit="1" customWidth="1"/>
    <col min="3004" max="3004" width="17" bestFit="1" customWidth="1"/>
    <col min="3005" max="3006" width="15.6640625" bestFit="1" customWidth="1"/>
    <col min="3007" max="3007" width="15.83203125" bestFit="1" customWidth="1"/>
    <col min="3008" max="3008" width="17" bestFit="1" customWidth="1"/>
    <col min="3009" max="3009" width="15.6640625" bestFit="1" customWidth="1"/>
    <col min="3010" max="3011" width="13.83203125" bestFit="1" customWidth="1"/>
    <col min="3012" max="3012" width="13.6640625" bestFit="1" customWidth="1"/>
    <col min="3013" max="3013" width="14.83203125" bestFit="1" customWidth="1"/>
    <col min="3014" max="3015" width="13.83203125" bestFit="1" customWidth="1"/>
    <col min="3016" max="3016" width="13.6640625" bestFit="1" customWidth="1"/>
    <col min="3017" max="3018" width="13.83203125" bestFit="1" customWidth="1"/>
    <col min="3019" max="3019" width="14.6640625" bestFit="1" customWidth="1"/>
    <col min="3020" max="3020" width="13.83203125" bestFit="1" customWidth="1"/>
    <col min="3021" max="3021" width="13.6640625" bestFit="1" customWidth="1"/>
    <col min="3022" max="3023" width="13.83203125" bestFit="1" customWidth="1"/>
    <col min="3024" max="3024" width="14.83203125" bestFit="1" customWidth="1"/>
    <col min="3025" max="3029" width="13.6640625" bestFit="1" customWidth="1"/>
    <col min="3030" max="3030" width="14.83203125" bestFit="1" customWidth="1"/>
    <col min="3031" max="3034" width="13.83203125" bestFit="1" customWidth="1"/>
    <col min="3035" max="3038" width="14.83203125" bestFit="1" customWidth="1"/>
    <col min="3039" max="3039" width="15.83203125" bestFit="1" customWidth="1"/>
    <col min="3040" max="3041" width="14.6640625" bestFit="1" customWidth="1"/>
    <col min="3042" max="3044" width="14.83203125" bestFit="1" customWidth="1"/>
    <col min="3045" max="3045" width="15.83203125" bestFit="1" customWidth="1"/>
    <col min="3046" max="3046" width="15.6640625" bestFit="1" customWidth="1"/>
    <col min="3047" max="3049" width="14.6640625" bestFit="1" customWidth="1"/>
    <col min="3050" max="3051" width="14.83203125" bestFit="1" customWidth="1"/>
    <col min="3052" max="3052" width="15.6640625" bestFit="1" customWidth="1"/>
    <col min="3053" max="3053" width="14.6640625" bestFit="1" customWidth="1"/>
    <col min="3054" max="3054" width="15.83203125" bestFit="1" customWidth="1"/>
    <col min="3055" max="3057" width="14.6640625" bestFit="1" customWidth="1"/>
    <col min="3058" max="3058" width="15.6640625" bestFit="1" customWidth="1"/>
    <col min="3059" max="3066" width="14.83203125" bestFit="1" customWidth="1"/>
    <col min="3067" max="3067" width="15.83203125" bestFit="1" customWidth="1"/>
    <col min="3068" max="3069" width="14.6640625" bestFit="1" customWidth="1"/>
    <col min="3070" max="3070" width="15.6640625" bestFit="1" customWidth="1"/>
    <col min="3071" max="3071" width="15.83203125" bestFit="1" customWidth="1"/>
    <col min="3072" max="3072" width="14.83203125" bestFit="1" customWidth="1"/>
    <col min="3073" max="3073" width="15.83203125" bestFit="1" customWidth="1"/>
    <col min="3074" max="3075" width="14.6640625" bestFit="1" customWidth="1"/>
    <col min="3076" max="3076" width="14.83203125" bestFit="1" customWidth="1"/>
    <col min="3077" max="3077" width="14.6640625" bestFit="1" customWidth="1"/>
    <col min="3078" max="3078" width="15.6640625" bestFit="1" customWidth="1"/>
    <col min="3079" max="3081" width="14.83203125" bestFit="1" customWidth="1"/>
    <col min="3082" max="3082" width="15.6640625" bestFit="1" customWidth="1"/>
    <col min="3083" max="3084" width="14.6640625" bestFit="1" customWidth="1"/>
    <col min="3085" max="3085" width="15.6640625" bestFit="1" customWidth="1"/>
    <col min="3086" max="3086" width="14.83203125" bestFit="1" customWidth="1"/>
    <col min="3087" max="3088" width="14.6640625" bestFit="1" customWidth="1"/>
    <col min="3089" max="3089" width="15.6640625" bestFit="1" customWidth="1"/>
    <col min="3090" max="3090" width="14.83203125" bestFit="1" customWidth="1"/>
    <col min="3091" max="3092" width="14.6640625" bestFit="1" customWidth="1"/>
    <col min="3093" max="3094" width="14.83203125" bestFit="1" customWidth="1"/>
    <col min="3095" max="3096" width="14.6640625" bestFit="1" customWidth="1"/>
    <col min="3097" max="3098" width="13.83203125" bestFit="1" customWidth="1"/>
    <col min="3099" max="3099" width="14.83203125" bestFit="1" customWidth="1"/>
    <col min="3100" max="3100" width="13.6640625" bestFit="1" customWidth="1"/>
    <col min="3101" max="3101" width="13.83203125" bestFit="1" customWidth="1"/>
    <col min="3102" max="3109" width="13.6640625" bestFit="1" customWidth="1"/>
    <col min="3110" max="3111" width="13.83203125" bestFit="1" customWidth="1"/>
    <col min="3112" max="3112" width="13.6640625" bestFit="1" customWidth="1"/>
    <col min="3113" max="3114" width="13.83203125" bestFit="1" customWidth="1"/>
    <col min="3115" max="3118" width="13.6640625" bestFit="1" customWidth="1"/>
    <col min="3119" max="3119" width="13.83203125" bestFit="1" customWidth="1"/>
    <col min="3120" max="3120" width="14.83203125" bestFit="1" customWidth="1"/>
    <col min="3121" max="3121" width="13.6640625" bestFit="1" customWidth="1"/>
    <col min="3122" max="3122" width="15.83203125" bestFit="1" customWidth="1"/>
    <col min="3123" max="3124" width="14.6640625" bestFit="1" customWidth="1"/>
    <col min="3125" max="3125" width="15.83203125" bestFit="1" customWidth="1"/>
    <col min="3126" max="3127" width="14.6640625" bestFit="1" customWidth="1"/>
    <col min="3128" max="3128" width="15.6640625" bestFit="1" customWidth="1"/>
    <col min="3129" max="3129" width="14.6640625" bestFit="1" customWidth="1"/>
    <col min="3130" max="3132" width="14.83203125" bestFit="1" customWidth="1"/>
    <col min="3133" max="3133" width="14.6640625" bestFit="1" customWidth="1"/>
    <col min="3134" max="3134" width="14.83203125" bestFit="1" customWidth="1"/>
    <col min="3135" max="3135" width="14.6640625" bestFit="1" customWidth="1"/>
    <col min="3136" max="3136" width="15.6640625" bestFit="1" customWidth="1"/>
    <col min="3137" max="3137" width="14.83203125" bestFit="1" customWidth="1"/>
    <col min="3138" max="3138" width="15.83203125" bestFit="1" customWidth="1"/>
    <col min="3139" max="3139" width="14.6640625" bestFit="1" customWidth="1"/>
    <col min="3140" max="3141" width="14.83203125" bestFit="1" customWidth="1"/>
    <col min="3142" max="3142" width="15.83203125" bestFit="1" customWidth="1"/>
    <col min="3143" max="3143" width="14.6640625" bestFit="1" customWidth="1"/>
    <col min="3144" max="3146" width="14.83203125" bestFit="1" customWidth="1"/>
    <col min="3147" max="3148" width="15.83203125" bestFit="1" customWidth="1"/>
    <col min="3149" max="3150" width="14.6640625" bestFit="1" customWidth="1"/>
    <col min="3151" max="3151" width="14.83203125" bestFit="1" customWidth="1"/>
    <col min="3152" max="3152" width="14.6640625" bestFit="1" customWidth="1"/>
    <col min="3153" max="3153" width="14.83203125" bestFit="1" customWidth="1"/>
    <col min="3154" max="3156" width="14.6640625" bestFit="1" customWidth="1"/>
    <col min="3157" max="3157" width="14.83203125" bestFit="1" customWidth="1"/>
    <col min="3158" max="3159" width="14.6640625" bestFit="1" customWidth="1"/>
    <col min="3160" max="3160" width="15.6640625" bestFit="1" customWidth="1"/>
    <col min="3161" max="3161" width="14.83203125" bestFit="1" customWidth="1"/>
    <col min="3162" max="3163" width="14.6640625" bestFit="1" customWidth="1"/>
    <col min="3164" max="3167" width="14.83203125" bestFit="1" customWidth="1"/>
    <col min="3168" max="3169" width="14.6640625" bestFit="1" customWidth="1"/>
    <col min="3170" max="3173" width="14.83203125" bestFit="1" customWidth="1"/>
    <col min="3174" max="3174" width="15.83203125" bestFit="1" customWidth="1"/>
    <col min="3175" max="3176" width="14.6640625" bestFit="1" customWidth="1"/>
    <col min="3177" max="3178" width="14.83203125" bestFit="1" customWidth="1"/>
    <col min="3179" max="3180" width="14.6640625" bestFit="1" customWidth="1"/>
    <col min="3181" max="3181" width="14.83203125" bestFit="1" customWidth="1"/>
    <col min="3182" max="3182" width="14.6640625" bestFit="1" customWidth="1"/>
    <col min="3183" max="3183" width="15.6640625" bestFit="1" customWidth="1"/>
    <col min="3184" max="3184" width="14.83203125" bestFit="1" customWidth="1"/>
    <col min="3185" max="3185" width="15.6640625" bestFit="1" customWidth="1"/>
    <col min="3186" max="3187" width="14.6640625" bestFit="1" customWidth="1"/>
    <col min="3188" max="3192" width="13.83203125" bestFit="1" customWidth="1"/>
    <col min="3193" max="3193" width="14.83203125" bestFit="1" customWidth="1"/>
    <col min="3194" max="3194" width="14.6640625" bestFit="1" customWidth="1"/>
    <col min="3195" max="3195" width="13.6640625" bestFit="1" customWidth="1"/>
    <col min="3196" max="3196" width="14.6640625" bestFit="1" customWidth="1"/>
    <col min="3197" max="3197" width="13.83203125" bestFit="1" customWidth="1"/>
    <col min="3198" max="3198" width="14.6640625" bestFit="1" customWidth="1"/>
    <col min="3199" max="3200" width="13.83203125" bestFit="1" customWidth="1"/>
    <col min="3201" max="3201" width="14.83203125" bestFit="1" customWidth="1"/>
    <col min="3202" max="3205" width="13.83203125" bestFit="1" customWidth="1"/>
    <col min="3206" max="3207" width="14.83203125" bestFit="1" customWidth="1"/>
    <col min="3208" max="3208" width="14.6640625" bestFit="1" customWidth="1"/>
    <col min="3209" max="3210" width="13.6640625" bestFit="1" customWidth="1"/>
    <col min="3211" max="3211" width="13.83203125" bestFit="1" customWidth="1"/>
    <col min="3212" max="3212" width="13.6640625" bestFit="1" customWidth="1"/>
    <col min="3213" max="3215" width="13.83203125" bestFit="1" customWidth="1"/>
    <col min="3216" max="3216" width="13.6640625" bestFit="1" customWidth="1"/>
    <col min="3217" max="3218" width="13.83203125" bestFit="1" customWidth="1"/>
    <col min="3219" max="3221" width="14.83203125" bestFit="1" customWidth="1"/>
    <col min="3222" max="3222" width="13.6640625" bestFit="1" customWidth="1"/>
    <col min="3223" max="3223" width="14.83203125" bestFit="1" customWidth="1"/>
    <col min="3224" max="3224" width="15.83203125" bestFit="1" customWidth="1"/>
    <col min="3225" max="3226" width="14.83203125" bestFit="1" customWidth="1"/>
    <col min="3227" max="3227" width="15.83203125" bestFit="1" customWidth="1"/>
    <col min="3228" max="3228" width="14.83203125" bestFit="1" customWidth="1"/>
    <col min="3229" max="3229" width="14.6640625" bestFit="1" customWidth="1"/>
    <col min="3230" max="3230" width="15.83203125" bestFit="1" customWidth="1"/>
    <col min="3231" max="3231" width="14.6640625" bestFit="1" customWidth="1"/>
    <col min="3232" max="3232" width="15.6640625" bestFit="1" customWidth="1"/>
    <col min="3233" max="3233" width="14.83203125" bestFit="1" customWidth="1"/>
    <col min="3234" max="3235" width="14.6640625" bestFit="1" customWidth="1"/>
    <col min="3236" max="3237" width="14.83203125" bestFit="1" customWidth="1"/>
    <col min="3238" max="3238" width="15.83203125" bestFit="1" customWidth="1"/>
    <col min="3239" max="3239" width="15.6640625" bestFit="1" customWidth="1"/>
    <col min="3240" max="3240" width="14.6640625" bestFit="1" customWidth="1"/>
    <col min="3241" max="3241" width="15.83203125" bestFit="1" customWidth="1"/>
    <col min="3242" max="3242" width="15.6640625" bestFit="1" customWidth="1"/>
    <col min="3243" max="3244" width="14.6640625" bestFit="1" customWidth="1"/>
    <col min="3245" max="3245" width="15.6640625" bestFit="1" customWidth="1"/>
    <col min="3246" max="3248" width="14.6640625" bestFit="1" customWidth="1"/>
    <col min="3249" max="3250" width="15.83203125" bestFit="1" customWidth="1"/>
    <col min="3251" max="3251" width="14.83203125" bestFit="1" customWidth="1"/>
    <col min="3252" max="3253" width="14.6640625" bestFit="1" customWidth="1"/>
    <col min="3254" max="3255" width="14.83203125" bestFit="1" customWidth="1"/>
    <col min="3256" max="3257" width="15.6640625" bestFit="1" customWidth="1"/>
    <col min="3258" max="3259" width="14.83203125" bestFit="1" customWidth="1"/>
    <col min="3260" max="3263" width="15.83203125" bestFit="1" customWidth="1"/>
    <col min="3264" max="3265" width="14.6640625" bestFit="1" customWidth="1"/>
    <col min="3266" max="3267" width="14.83203125" bestFit="1" customWidth="1"/>
    <col min="3268" max="3269" width="15.83203125" bestFit="1" customWidth="1"/>
    <col min="3270" max="3270" width="15.6640625" bestFit="1" customWidth="1"/>
    <col min="3271" max="3271" width="14.83203125" bestFit="1" customWidth="1"/>
    <col min="3272" max="3272" width="15.6640625" bestFit="1" customWidth="1"/>
    <col min="3273" max="3274" width="14.6640625" bestFit="1" customWidth="1"/>
    <col min="3275" max="3276" width="14.83203125" bestFit="1" customWidth="1"/>
    <col min="3277" max="3277" width="14.6640625" bestFit="1" customWidth="1"/>
    <col min="3278" max="3278" width="14.83203125" bestFit="1" customWidth="1"/>
    <col min="3279" max="3279" width="15.83203125" bestFit="1" customWidth="1"/>
    <col min="3280" max="3280" width="15.6640625" bestFit="1" customWidth="1"/>
    <col min="3281" max="3282" width="15.83203125" bestFit="1" customWidth="1"/>
    <col min="3283" max="3286" width="14.83203125" bestFit="1" customWidth="1"/>
    <col min="3287" max="3288" width="14.6640625" bestFit="1" customWidth="1"/>
    <col min="3289" max="3293" width="13.83203125" bestFit="1" customWidth="1"/>
    <col min="3294" max="3296" width="13.6640625" bestFit="1" customWidth="1"/>
    <col min="3297" max="3297" width="14.83203125" bestFit="1" customWidth="1"/>
    <col min="3298" max="3298" width="14.6640625" bestFit="1" customWidth="1"/>
    <col min="3299" max="3301" width="13.6640625" bestFit="1" customWidth="1"/>
    <col min="3302" max="3304" width="13.83203125" bestFit="1" customWidth="1"/>
    <col min="3305" max="3305" width="14.6640625" bestFit="1" customWidth="1"/>
    <col min="3306" max="3307" width="13.83203125" bestFit="1" customWidth="1"/>
    <col min="3308" max="3308" width="14.83203125" bestFit="1" customWidth="1"/>
    <col min="3309" max="3309" width="14.6640625" bestFit="1" customWidth="1"/>
    <col min="3310" max="3310" width="13.6640625" bestFit="1" customWidth="1"/>
    <col min="3311" max="3312" width="13.83203125" bestFit="1" customWidth="1"/>
    <col min="3313" max="3313" width="14.83203125" bestFit="1" customWidth="1"/>
    <col min="3314" max="3314" width="13.6640625" bestFit="1" customWidth="1"/>
    <col min="3315" max="3315" width="14.83203125" bestFit="1" customWidth="1"/>
    <col min="3316" max="3316" width="14.6640625" bestFit="1" customWidth="1"/>
    <col min="3317" max="3317" width="13.6640625" bestFit="1" customWidth="1"/>
    <col min="3318" max="3318" width="13.83203125" bestFit="1" customWidth="1"/>
    <col min="3319" max="3319" width="14.6640625" bestFit="1" customWidth="1"/>
    <col min="3320" max="3320" width="13.6640625" bestFit="1" customWidth="1"/>
    <col min="3321" max="3321" width="14.6640625" bestFit="1" customWidth="1"/>
    <col min="3322" max="3323" width="14.83203125" bestFit="1" customWidth="1"/>
    <col min="3324" max="3324" width="14.6640625" bestFit="1" customWidth="1"/>
    <col min="3325" max="3326" width="14.83203125" bestFit="1" customWidth="1"/>
    <col min="3327" max="3327" width="15.83203125" bestFit="1" customWidth="1"/>
    <col min="3328" max="3328" width="14.83203125" bestFit="1" customWidth="1"/>
    <col min="3329" max="3329" width="15.6640625" bestFit="1" customWidth="1"/>
    <col min="3330" max="3330" width="14.6640625" bestFit="1" customWidth="1"/>
    <col min="3331" max="3331" width="15.6640625" bestFit="1" customWidth="1"/>
    <col min="3332" max="3332" width="14.83203125" bestFit="1" customWidth="1"/>
    <col min="3333" max="3334" width="14.6640625" bestFit="1" customWidth="1"/>
    <col min="3335" max="3335" width="15.6640625" bestFit="1" customWidth="1"/>
    <col min="3336" max="3339" width="14.83203125" bestFit="1" customWidth="1"/>
    <col min="3340" max="3340" width="14.6640625" bestFit="1" customWidth="1"/>
    <col min="3341" max="3342" width="14.83203125" bestFit="1" customWidth="1"/>
    <col min="3343" max="3343" width="15.83203125" bestFit="1" customWidth="1"/>
    <col min="3344" max="3344" width="14.83203125" bestFit="1" customWidth="1"/>
    <col min="3345" max="3345" width="14.6640625" bestFit="1" customWidth="1"/>
    <col min="3346" max="3347" width="14.83203125" bestFit="1" customWidth="1"/>
    <col min="3348" max="3348" width="14.6640625" bestFit="1" customWidth="1"/>
    <col min="3349" max="3349" width="14.83203125" bestFit="1" customWidth="1"/>
    <col min="3350" max="3350" width="15.83203125" bestFit="1" customWidth="1"/>
    <col min="3351" max="3351" width="14.83203125" bestFit="1" customWidth="1"/>
    <col min="3352" max="3352" width="15.83203125" bestFit="1" customWidth="1"/>
    <col min="3353" max="3354" width="14.83203125" bestFit="1" customWidth="1"/>
    <col min="3355" max="3355" width="15.83203125" bestFit="1" customWidth="1"/>
    <col min="3356" max="3356" width="14.83203125" bestFit="1" customWidth="1"/>
    <col min="3357" max="3357" width="14.6640625" bestFit="1" customWidth="1"/>
    <col min="3358" max="3358" width="14.83203125" bestFit="1" customWidth="1"/>
    <col min="3359" max="3359" width="15.83203125" bestFit="1" customWidth="1"/>
    <col min="3360" max="3360" width="15.6640625" bestFit="1" customWidth="1"/>
    <col min="3361" max="3361" width="14.6640625" bestFit="1" customWidth="1"/>
    <col min="3362" max="3363" width="14.83203125" bestFit="1" customWidth="1"/>
    <col min="3364" max="3364" width="15.83203125" bestFit="1" customWidth="1"/>
    <col min="3365" max="3365" width="14.6640625" bestFit="1" customWidth="1"/>
    <col min="3366" max="3367" width="14.83203125" bestFit="1" customWidth="1"/>
    <col min="3368" max="3368" width="13.6640625" bestFit="1" customWidth="1"/>
    <col min="3369" max="3370" width="13.83203125" bestFit="1" customWidth="1"/>
    <col min="3371" max="3373" width="13.6640625" bestFit="1" customWidth="1"/>
    <col min="3374" max="3376" width="13.83203125" bestFit="1" customWidth="1"/>
    <col min="3377" max="3377" width="14.6640625" bestFit="1" customWidth="1"/>
    <col min="3378" max="3378" width="13.6640625" bestFit="1" customWidth="1"/>
    <col min="3379" max="3383" width="13.83203125" bestFit="1" customWidth="1"/>
    <col min="3384" max="3384" width="14.6640625" bestFit="1" customWidth="1"/>
    <col min="3385" max="3386" width="13.6640625" bestFit="1" customWidth="1"/>
    <col min="3387" max="3387" width="14.6640625" bestFit="1" customWidth="1"/>
    <col min="3388" max="3390" width="13.83203125" bestFit="1" customWidth="1"/>
    <col min="3391" max="3393" width="13.6640625" bestFit="1" customWidth="1"/>
    <col min="3394" max="3394" width="14.6640625" bestFit="1" customWidth="1"/>
    <col min="3395" max="3395" width="13.6640625" bestFit="1" customWidth="1"/>
    <col min="3396" max="3396" width="14.83203125" bestFit="1" customWidth="1"/>
    <col min="3397" max="3398" width="13.6640625" bestFit="1" customWidth="1"/>
    <col min="3399" max="3400" width="13.83203125" bestFit="1" customWidth="1"/>
    <col min="3401" max="3401" width="14.6640625" bestFit="1" customWidth="1"/>
    <col min="3402" max="3403" width="13.6640625" bestFit="1" customWidth="1"/>
    <col min="3404" max="3404" width="15.6640625" bestFit="1" customWidth="1"/>
    <col min="3405" max="3405" width="14.83203125" bestFit="1" customWidth="1"/>
    <col min="3406" max="3406" width="15.83203125" bestFit="1" customWidth="1"/>
    <col min="3407" max="3407" width="15.6640625" bestFit="1" customWidth="1"/>
    <col min="3408" max="3408" width="14.6640625" bestFit="1" customWidth="1"/>
    <col min="3409" max="3409" width="15.83203125" bestFit="1" customWidth="1"/>
    <col min="3410" max="3414" width="14.83203125" bestFit="1" customWidth="1"/>
    <col min="3415" max="3415" width="15.83203125" bestFit="1" customWidth="1"/>
    <col min="3416" max="3416" width="14.83203125" bestFit="1" customWidth="1"/>
    <col min="3417" max="3417" width="15.83203125" bestFit="1" customWidth="1"/>
    <col min="3418" max="3419" width="14.6640625" bestFit="1" customWidth="1"/>
    <col min="3420" max="3422" width="14.83203125" bestFit="1" customWidth="1"/>
    <col min="3423" max="3423" width="15.83203125" bestFit="1" customWidth="1"/>
    <col min="3424" max="3425" width="15.6640625" bestFit="1" customWidth="1"/>
    <col min="3426" max="3427" width="14.83203125" bestFit="1" customWidth="1"/>
    <col min="3428" max="3428" width="15.6640625" bestFit="1" customWidth="1"/>
    <col min="3429" max="3429" width="14.6640625" bestFit="1" customWidth="1"/>
    <col min="3430" max="3431" width="14.83203125" bestFit="1" customWidth="1"/>
    <col min="3432" max="3432" width="15.83203125" bestFit="1" customWidth="1"/>
    <col min="3433" max="3433" width="14.83203125" bestFit="1" customWidth="1"/>
    <col min="3434" max="3435" width="15.83203125" bestFit="1" customWidth="1"/>
    <col min="3436" max="3436" width="14.83203125" bestFit="1" customWidth="1"/>
    <col min="3437" max="3437" width="15.83203125" bestFit="1" customWidth="1"/>
    <col min="3438" max="3438" width="14.6640625" bestFit="1" customWidth="1"/>
    <col min="3439" max="3439" width="15.83203125" bestFit="1" customWidth="1"/>
    <col min="3440" max="3444" width="14.83203125" bestFit="1" customWidth="1"/>
    <col min="3445" max="3447" width="14.6640625" bestFit="1" customWidth="1"/>
    <col min="3448" max="3450" width="14.83203125" bestFit="1" customWidth="1"/>
    <col min="3451" max="3452" width="14.6640625" bestFit="1" customWidth="1"/>
    <col min="3453" max="3455" width="14.83203125" bestFit="1" customWidth="1"/>
    <col min="3456" max="3456" width="15.6640625" bestFit="1" customWidth="1"/>
    <col min="3457" max="3458" width="14.6640625" bestFit="1" customWidth="1"/>
    <col min="3459" max="3459" width="14.83203125" bestFit="1" customWidth="1"/>
    <col min="3460" max="3460" width="14.6640625" bestFit="1" customWidth="1"/>
    <col min="3461" max="3461" width="15.6640625" bestFit="1" customWidth="1"/>
    <col min="3462" max="3462" width="14.6640625" bestFit="1" customWidth="1"/>
    <col min="3463" max="3463" width="15.6640625" bestFit="1" customWidth="1"/>
    <col min="3464" max="3464" width="14.83203125" bestFit="1" customWidth="1"/>
    <col min="3465" max="3465" width="15.6640625" bestFit="1" customWidth="1"/>
    <col min="3466" max="3467" width="14.83203125" bestFit="1" customWidth="1"/>
    <col min="3468" max="3470" width="13.6640625" bestFit="1" customWidth="1"/>
    <col min="3471" max="3471" width="14.6640625" bestFit="1" customWidth="1"/>
    <col min="3472" max="3472" width="13.83203125" bestFit="1" customWidth="1"/>
    <col min="3473" max="3473" width="13.6640625" bestFit="1" customWidth="1"/>
    <col min="3474" max="3474" width="14.6640625" bestFit="1" customWidth="1"/>
    <col min="3475" max="3475" width="14.83203125" bestFit="1" customWidth="1"/>
    <col min="3476" max="3477" width="13.83203125" bestFit="1" customWidth="1"/>
    <col min="3478" max="3478" width="14.83203125" bestFit="1" customWidth="1"/>
    <col min="3479" max="3479" width="13.6640625" bestFit="1" customWidth="1"/>
    <col min="3480" max="3480" width="13.83203125" bestFit="1" customWidth="1"/>
    <col min="3481" max="3482" width="14.6640625" bestFit="1" customWidth="1"/>
    <col min="3483" max="3484" width="13.6640625" bestFit="1" customWidth="1"/>
    <col min="3485" max="3488" width="13.83203125" bestFit="1" customWidth="1"/>
    <col min="3489" max="3491" width="13.6640625" bestFit="1" customWidth="1"/>
    <col min="3492" max="3493" width="13.83203125" bestFit="1" customWidth="1"/>
    <col min="3494" max="3498" width="13.6640625" bestFit="1" customWidth="1"/>
    <col min="3499" max="3500" width="14.6640625" bestFit="1" customWidth="1"/>
    <col min="3501" max="3501" width="15.83203125" bestFit="1" customWidth="1"/>
    <col min="3502" max="3502" width="14.6640625" bestFit="1" customWidth="1"/>
    <col min="3503" max="3503" width="15.6640625" bestFit="1" customWidth="1"/>
    <col min="3504" max="3505" width="14.83203125" bestFit="1" customWidth="1"/>
    <col min="3506" max="3506" width="15.6640625" bestFit="1" customWidth="1"/>
    <col min="3507" max="3509" width="14.6640625" bestFit="1" customWidth="1"/>
    <col min="3510" max="3510" width="15.6640625" bestFit="1" customWidth="1"/>
    <col min="3511" max="3512" width="14.83203125" bestFit="1" customWidth="1"/>
    <col min="3513" max="3513" width="15.83203125" bestFit="1" customWidth="1"/>
    <col min="3514" max="3515" width="14.6640625" bestFit="1" customWidth="1"/>
    <col min="3516" max="3516" width="14.83203125" bestFit="1" customWidth="1"/>
    <col min="3517" max="3517" width="15.83203125" bestFit="1" customWidth="1"/>
    <col min="3518" max="3518" width="15.6640625" bestFit="1" customWidth="1"/>
    <col min="3519" max="3520" width="14.83203125" bestFit="1" customWidth="1"/>
    <col min="3521" max="3523" width="15.83203125" bestFit="1" customWidth="1"/>
    <col min="3524" max="3524" width="14.6640625" bestFit="1" customWidth="1"/>
    <col min="3525" max="3525" width="15.6640625" bestFit="1" customWidth="1"/>
    <col min="3526" max="3527" width="14.83203125" bestFit="1" customWidth="1"/>
    <col min="3528" max="3528" width="15.6640625" bestFit="1" customWidth="1"/>
    <col min="3529" max="3530" width="14.83203125" bestFit="1" customWidth="1"/>
    <col min="3531" max="3531" width="15.83203125" bestFit="1" customWidth="1"/>
    <col min="3532" max="3532" width="15.6640625" bestFit="1" customWidth="1"/>
    <col min="3533" max="3533" width="15.83203125" bestFit="1" customWidth="1"/>
    <col min="3534" max="3534" width="14.6640625" bestFit="1" customWidth="1"/>
    <col min="3535" max="3536" width="14.83203125" bestFit="1" customWidth="1"/>
    <col min="3537" max="3537" width="15.83203125" bestFit="1" customWidth="1"/>
    <col min="3538" max="3538" width="15.6640625" bestFit="1" customWidth="1"/>
    <col min="3539" max="3539" width="14.6640625" bestFit="1" customWidth="1"/>
    <col min="3540" max="3540" width="15.6640625" bestFit="1" customWidth="1"/>
    <col min="3541" max="3542" width="14.83203125" bestFit="1" customWidth="1"/>
    <col min="3543" max="3544" width="14.6640625" bestFit="1" customWidth="1"/>
    <col min="3545" max="3546" width="14.83203125" bestFit="1" customWidth="1"/>
    <col min="3547" max="3548" width="14.6640625" bestFit="1" customWidth="1"/>
    <col min="3549" max="3549" width="14.83203125" bestFit="1" customWidth="1"/>
    <col min="3550" max="3554" width="14.6640625" bestFit="1" customWidth="1"/>
    <col min="3555" max="3555" width="15.6640625" bestFit="1" customWidth="1"/>
    <col min="3556" max="3559" width="13.83203125" bestFit="1" customWidth="1"/>
    <col min="3560" max="3562" width="13.6640625" bestFit="1" customWidth="1"/>
    <col min="3563" max="3563" width="14.83203125" bestFit="1" customWidth="1"/>
    <col min="3564" max="3570" width="13.83203125" bestFit="1" customWidth="1"/>
    <col min="3571" max="3571" width="14.83203125" bestFit="1" customWidth="1"/>
    <col min="3572" max="3572" width="14.6640625" bestFit="1" customWidth="1"/>
    <col min="3573" max="3573" width="14.83203125" bestFit="1" customWidth="1"/>
    <col min="3574" max="3576" width="13.6640625" bestFit="1" customWidth="1"/>
    <col min="3577" max="3578" width="13.83203125" bestFit="1" customWidth="1"/>
    <col min="3579" max="3581" width="14.83203125" bestFit="1" customWidth="1"/>
    <col min="3582" max="3582" width="13.6640625" bestFit="1" customWidth="1"/>
    <col min="3583" max="3584" width="15.83203125" bestFit="1" customWidth="1"/>
    <col min="3585" max="3589" width="14.6640625" bestFit="1" customWidth="1"/>
    <col min="3590" max="3592" width="14.83203125" bestFit="1" customWidth="1"/>
    <col min="3593" max="3594" width="14.6640625" bestFit="1" customWidth="1"/>
    <col min="3595" max="3595" width="15.6640625" bestFit="1" customWidth="1"/>
    <col min="3596" max="3596" width="14.83203125" bestFit="1" customWidth="1"/>
    <col min="3597" max="3597" width="15.6640625" bestFit="1" customWidth="1"/>
    <col min="3598" max="3598" width="15.83203125" bestFit="1" customWidth="1"/>
    <col min="3599" max="3600" width="14.83203125" bestFit="1" customWidth="1"/>
    <col min="3601" max="3601" width="14.6640625" bestFit="1" customWidth="1"/>
    <col min="3602" max="3602" width="14.83203125" bestFit="1" customWidth="1"/>
    <col min="3603" max="3603" width="15.6640625" bestFit="1" customWidth="1"/>
    <col min="3604" max="3606" width="14.6640625" bestFit="1" customWidth="1"/>
    <col min="3607" max="3609" width="14.83203125" bestFit="1" customWidth="1"/>
    <col min="3610" max="3610" width="15.83203125" bestFit="1" customWidth="1"/>
    <col min="3611" max="3611" width="15.6640625" bestFit="1" customWidth="1"/>
    <col min="3612" max="3613" width="14.83203125" bestFit="1" customWidth="1"/>
    <col min="3614" max="3614" width="14.6640625" bestFit="1" customWidth="1"/>
    <col min="3615" max="3615" width="15.6640625" bestFit="1" customWidth="1"/>
    <col min="3616" max="3618" width="14.83203125" bestFit="1" customWidth="1"/>
    <col min="3619" max="3619" width="14.6640625" bestFit="1" customWidth="1"/>
    <col min="3620" max="3622" width="14.83203125" bestFit="1" customWidth="1"/>
    <col min="3623" max="3623" width="14.6640625" bestFit="1" customWidth="1"/>
    <col min="3624" max="3624" width="13.83203125" bestFit="1" customWidth="1"/>
    <col min="3625" max="3625" width="13.6640625" bestFit="1" customWidth="1"/>
    <col min="3626" max="3626" width="13.83203125" bestFit="1" customWidth="1"/>
    <col min="3627" max="3627" width="14.6640625" bestFit="1" customWidth="1"/>
    <col min="3628" max="3628" width="13.6640625" bestFit="1" customWidth="1"/>
    <col min="3629" max="3631" width="13.83203125" bestFit="1" customWidth="1"/>
    <col min="3632" max="3632" width="13.6640625" bestFit="1" customWidth="1"/>
    <col min="3633" max="3633" width="14.6640625" bestFit="1" customWidth="1"/>
    <col min="3634" max="3634" width="13.6640625" bestFit="1" customWidth="1"/>
    <col min="3635" max="3636" width="13.83203125" bestFit="1" customWidth="1"/>
    <col min="3637" max="3637" width="13.6640625" bestFit="1" customWidth="1"/>
    <col min="3638" max="3638" width="14.6640625" bestFit="1" customWidth="1"/>
    <col min="3639" max="3640" width="13.6640625" bestFit="1" customWidth="1"/>
    <col min="3641" max="3641" width="15.83203125" bestFit="1" customWidth="1"/>
    <col min="3642" max="3642" width="15.6640625" bestFit="1" customWidth="1"/>
    <col min="3643" max="3643" width="14.6640625" bestFit="1" customWidth="1"/>
    <col min="3644" max="3644" width="14.83203125" bestFit="1" customWidth="1"/>
    <col min="3645" max="3645" width="15.6640625" bestFit="1" customWidth="1"/>
    <col min="3646" max="3647" width="14.83203125" bestFit="1" customWidth="1"/>
    <col min="3648" max="3648" width="14.6640625" bestFit="1" customWidth="1"/>
    <col min="3649" max="3650" width="14.83203125" bestFit="1" customWidth="1"/>
    <col min="3651" max="3652" width="14.6640625" bestFit="1" customWidth="1"/>
    <col min="3653" max="3653" width="14.83203125" bestFit="1" customWidth="1"/>
    <col min="3654" max="3654" width="14.6640625" bestFit="1" customWidth="1"/>
    <col min="3655" max="3655" width="15.6640625" bestFit="1" customWidth="1"/>
    <col min="3656" max="3657" width="15.83203125" bestFit="1" customWidth="1"/>
    <col min="3658" max="3659" width="15.6640625" bestFit="1" customWidth="1"/>
    <col min="3660" max="3660" width="14.83203125" bestFit="1" customWidth="1"/>
    <col min="3661" max="3661" width="15.83203125" bestFit="1" customWidth="1"/>
    <col min="3662" max="3662" width="15.6640625" bestFit="1" customWidth="1"/>
    <col min="3663" max="3663" width="14.6640625" bestFit="1" customWidth="1"/>
    <col min="3664" max="3665" width="14.83203125" bestFit="1" customWidth="1"/>
    <col min="3666" max="3666" width="14.6640625" bestFit="1" customWidth="1"/>
    <col min="3667" max="3667" width="14.83203125" bestFit="1" customWidth="1"/>
    <col min="3668" max="3668" width="15.83203125" bestFit="1" customWidth="1"/>
    <col min="3669" max="3670" width="14.6640625" bestFit="1" customWidth="1"/>
    <col min="3671" max="3671" width="15.83203125" bestFit="1" customWidth="1"/>
    <col min="3672" max="3672" width="14.6640625" bestFit="1" customWidth="1"/>
    <col min="3673" max="3673" width="15.6640625" bestFit="1" customWidth="1"/>
    <col min="3674" max="3674" width="15.83203125" bestFit="1" customWidth="1"/>
    <col min="3675" max="3675" width="15.6640625" bestFit="1" customWidth="1"/>
    <col min="3676" max="3676" width="14.83203125" bestFit="1" customWidth="1"/>
    <col min="3677" max="3677" width="15.6640625" bestFit="1" customWidth="1"/>
    <col min="3678" max="3679" width="14.83203125" bestFit="1" customWidth="1"/>
    <col min="3680" max="3680" width="15.83203125" bestFit="1" customWidth="1"/>
    <col min="3681" max="3682" width="14.6640625" bestFit="1" customWidth="1"/>
    <col min="3683" max="3686" width="14.83203125" bestFit="1" customWidth="1"/>
    <col min="3687" max="3688" width="14.6640625" bestFit="1" customWidth="1"/>
    <col min="3689" max="3690" width="15.6640625" bestFit="1" customWidth="1"/>
    <col min="3691" max="3691" width="14.83203125" bestFit="1" customWidth="1"/>
    <col min="3692" max="3693" width="13.83203125" bestFit="1" customWidth="1"/>
    <col min="3694" max="3694" width="14.83203125" bestFit="1" customWidth="1"/>
    <col min="3695" max="3696" width="13.6640625" bestFit="1" customWidth="1"/>
    <col min="3697" max="3699" width="14.83203125" bestFit="1" customWidth="1"/>
    <col min="3700" max="3700" width="13.6640625" bestFit="1" customWidth="1"/>
    <col min="3701" max="3701" width="13.83203125" bestFit="1" customWidth="1"/>
    <col min="3702" max="3702" width="14.83203125" bestFit="1" customWidth="1"/>
    <col min="3703" max="3704" width="13.83203125" bestFit="1" customWidth="1"/>
    <col min="3705" max="3705" width="14.83203125" bestFit="1" customWidth="1"/>
    <col min="3706" max="3708" width="13.6640625" bestFit="1" customWidth="1"/>
    <col min="3709" max="3711" width="13.83203125" bestFit="1" customWidth="1"/>
    <col min="3712" max="3716" width="14.83203125" bestFit="1" customWidth="1"/>
    <col min="3717" max="3717" width="15.83203125" bestFit="1" customWidth="1"/>
    <col min="3718" max="3719" width="15.6640625" bestFit="1" customWidth="1"/>
    <col min="3720" max="3720" width="14.83203125" bestFit="1" customWidth="1"/>
    <col min="3721" max="3722" width="14.6640625" bestFit="1" customWidth="1"/>
    <col min="3723" max="3723" width="15.6640625" bestFit="1" customWidth="1"/>
    <col min="3724" max="3725" width="14.83203125" bestFit="1" customWidth="1"/>
    <col min="3726" max="3726" width="15.6640625" bestFit="1" customWidth="1"/>
    <col min="3727" max="3728" width="14.83203125" bestFit="1" customWidth="1"/>
    <col min="3729" max="3729" width="14.6640625" bestFit="1" customWidth="1"/>
    <col min="3730" max="3730" width="15.83203125" bestFit="1" customWidth="1"/>
    <col min="3731" max="3731" width="15.6640625" bestFit="1" customWidth="1"/>
    <col min="3732" max="3733" width="15.83203125" bestFit="1" customWidth="1"/>
    <col min="3734" max="3734" width="14.83203125" bestFit="1" customWidth="1"/>
    <col min="3735" max="3735" width="14.6640625" bestFit="1" customWidth="1"/>
    <col min="3736" max="3737" width="14.83203125" bestFit="1" customWidth="1"/>
    <col min="3738" max="3738" width="15.6640625" bestFit="1" customWidth="1"/>
    <col min="3739" max="3739" width="14.83203125" bestFit="1" customWidth="1"/>
    <col min="3740" max="3740" width="14.6640625" bestFit="1" customWidth="1"/>
    <col min="3741" max="3742" width="14.83203125" bestFit="1" customWidth="1"/>
    <col min="3743" max="3743" width="15.6640625" bestFit="1" customWidth="1"/>
    <col min="3744" max="3744" width="14.6640625" bestFit="1" customWidth="1"/>
    <col min="3745" max="3747" width="14.83203125" bestFit="1" customWidth="1"/>
    <col min="3748" max="3748" width="15.83203125" bestFit="1" customWidth="1"/>
    <col min="3749" max="3749" width="15.6640625" bestFit="1" customWidth="1"/>
    <col min="3750" max="3751" width="14.6640625" bestFit="1" customWidth="1"/>
    <col min="3752" max="3755" width="14.83203125" bestFit="1" customWidth="1"/>
    <col min="3756" max="3756" width="15.83203125" bestFit="1" customWidth="1"/>
    <col min="3757" max="3758" width="14.6640625" bestFit="1" customWidth="1"/>
    <col min="3759" max="3759" width="14.83203125" bestFit="1" customWidth="1"/>
    <col min="3760" max="3761" width="15.83203125" bestFit="1" customWidth="1"/>
    <col min="3762" max="3766" width="14.83203125" bestFit="1" customWidth="1"/>
    <col min="3767" max="3768" width="14.6640625" bestFit="1" customWidth="1"/>
    <col min="3769" max="3769" width="14.83203125" bestFit="1" customWidth="1"/>
    <col min="3770" max="3770" width="14.6640625" bestFit="1" customWidth="1"/>
    <col min="3771" max="3771" width="15.6640625" bestFit="1" customWidth="1"/>
    <col min="3772" max="3773" width="15.83203125" bestFit="1" customWidth="1"/>
    <col min="3774" max="3774" width="15.6640625" bestFit="1" customWidth="1"/>
    <col min="3775" max="3776" width="15.83203125" bestFit="1" customWidth="1"/>
    <col min="3777" max="3777" width="15.6640625" bestFit="1" customWidth="1"/>
    <col min="3778" max="3778" width="15.83203125" bestFit="1" customWidth="1"/>
    <col min="3779" max="3779" width="17" bestFit="1" customWidth="1"/>
    <col min="3780" max="3780" width="16.83203125" bestFit="1" customWidth="1"/>
    <col min="3781" max="3782" width="15.83203125" bestFit="1" customWidth="1"/>
    <col min="3783" max="3783" width="17" bestFit="1" customWidth="1"/>
    <col min="3784" max="3785" width="15.83203125" bestFit="1" customWidth="1"/>
    <col min="3786" max="3787" width="15.6640625" bestFit="1" customWidth="1"/>
    <col min="3788" max="3788" width="16.83203125" bestFit="1" customWidth="1"/>
    <col min="3789" max="3789" width="15.83203125" bestFit="1" customWidth="1"/>
    <col min="3790" max="3790" width="15.6640625" bestFit="1" customWidth="1"/>
    <col min="3791" max="3791" width="15.83203125" bestFit="1" customWidth="1"/>
    <col min="3792" max="3792" width="17" bestFit="1" customWidth="1"/>
    <col min="3793" max="3794" width="15.83203125" bestFit="1" customWidth="1"/>
    <col min="3795" max="3795" width="17" bestFit="1" customWidth="1"/>
    <col min="3796" max="3796" width="15.6640625" bestFit="1" customWidth="1"/>
    <col min="3797" max="3797" width="15.83203125" bestFit="1" customWidth="1"/>
    <col min="3798" max="3798" width="15.6640625" bestFit="1" customWidth="1"/>
    <col min="3799" max="3799" width="15.83203125" bestFit="1" customWidth="1"/>
    <col min="3800" max="3800" width="15.6640625" bestFit="1" customWidth="1"/>
    <col min="3801" max="3802" width="15.83203125" bestFit="1" customWidth="1"/>
    <col min="3803" max="3803" width="17" bestFit="1" customWidth="1"/>
    <col min="3804" max="3804" width="16.83203125" bestFit="1" customWidth="1"/>
    <col min="3805" max="3805" width="15.83203125" bestFit="1" customWidth="1"/>
    <col min="3806" max="3806" width="17" bestFit="1" customWidth="1"/>
    <col min="3807" max="3807" width="15.6640625" bestFit="1" customWidth="1"/>
    <col min="3808" max="3810" width="15.83203125" bestFit="1" customWidth="1"/>
    <col min="3811" max="3812" width="15.6640625" bestFit="1" customWidth="1"/>
    <col min="3813" max="3813" width="16.83203125" bestFit="1" customWidth="1"/>
    <col min="3814" max="3818" width="14.83203125" bestFit="1" customWidth="1"/>
    <col min="3819" max="3819" width="15.83203125" bestFit="1" customWidth="1"/>
    <col min="3820" max="3820" width="14.6640625" bestFit="1" customWidth="1"/>
    <col min="3821" max="3823" width="14.83203125" bestFit="1" customWidth="1"/>
    <col min="3824" max="3826" width="14.6640625" bestFit="1" customWidth="1"/>
    <col min="3827" max="3829" width="14.83203125" bestFit="1" customWidth="1"/>
    <col min="3830" max="3830" width="15.6640625" bestFit="1" customWidth="1"/>
    <col min="3831" max="3832" width="14.6640625" bestFit="1" customWidth="1"/>
    <col min="3833" max="3833" width="14.83203125" bestFit="1" customWidth="1"/>
    <col min="3834" max="3834" width="15.83203125" bestFit="1" customWidth="1"/>
    <col min="3835" max="3837" width="14.83203125" bestFit="1" customWidth="1"/>
    <col min="3838" max="3838" width="14.6640625" bestFit="1" customWidth="1"/>
    <col min="3839" max="3839" width="14.83203125" bestFit="1" customWidth="1"/>
    <col min="3840" max="3840" width="14.6640625" bestFit="1" customWidth="1"/>
    <col min="3841" max="3841" width="15.83203125" bestFit="1" customWidth="1"/>
    <col min="3842" max="3843" width="15.6640625" bestFit="1" customWidth="1"/>
    <col min="3844" max="3845" width="15.83203125" bestFit="1" customWidth="1"/>
    <col min="3846" max="3849" width="15.6640625" bestFit="1" customWidth="1"/>
    <col min="3850" max="3853" width="15.83203125" bestFit="1" customWidth="1"/>
    <col min="3854" max="3854" width="16.83203125" bestFit="1" customWidth="1"/>
    <col min="3855" max="3855" width="15.6640625" bestFit="1" customWidth="1"/>
    <col min="3856" max="3856" width="16.83203125" bestFit="1" customWidth="1"/>
    <col min="3857" max="3857" width="17" bestFit="1" customWidth="1"/>
    <col min="3858" max="3858" width="15.83203125" bestFit="1" customWidth="1"/>
    <col min="3859" max="3860" width="16.83203125" bestFit="1" customWidth="1"/>
    <col min="3861" max="3861" width="15.6640625" bestFit="1" customWidth="1"/>
    <col min="3862" max="3862" width="16.83203125" bestFit="1" customWidth="1"/>
    <col min="3863" max="3863" width="15.83203125" bestFit="1" customWidth="1"/>
    <col min="3864" max="3865" width="17" bestFit="1" customWidth="1"/>
    <col min="3866" max="3867" width="15.6640625" bestFit="1" customWidth="1"/>
    <col min="3868" max="3868" width="15.83203125" bestFit="1" customWidth="1"/>
    <col min="3869" max="3870" width="15.6640625" bestFit="1" customWidth="1"/>
    <col min="3871" max="3871" width="16.83203125" bestFit="1" customWidth="1"/>
    <col min="3872" max="3876" width="15.83203125" bestFit="1" customWidth="1"/>
    <col min="3877" max="3878" width="15.6640625" bestFit="1" customWidth="1"/>
    <col min="3879" max="3879" width="16.83203125" bestFit="1" customWidth="1"/>
    <col min="3880" max="3880" width="15.83203125" bestFit="1" customWidth="1"/>
    <col min="3881" max="3881" width="16.83203125" bestFit="1" customWidth="1"/>
    <col min="3882" max="3882" width="17" bestFit="1" customWidth="1"/>
    <col min="3883" max="3885" width="15.6640625" bestFit="1" customWidth="1"/>
    <col min="3886" max="3888" width="17" bestFit="1" customWidth="1"/>
    <col min="3889" max="3893" width="15.6640625" bestFit="1" customWidth="1"/>
    <col min="3894" max="3894" width="17" bestFit="1" customWidth="1"/>
    <col min="3895" max="3895" width="16.83203125" bestFit="1" customWidth="1"/>
    <col min="3896" max="3896" width="15.6640625" bestFit="1" customWidth="1"/>
    <col min="3897" max="3898" width="14.83203125" bestFit="1" customWidth="1"/>
    <col min="3899" max="3899" width="15.83203125" bestFit="1" customWidth="1"/>
    <col min="3900" max="3904" width="14.6640625" bestFit="1" customWidth="1"/>
    <col min="3905" max="3905" width="15.6640625" bestFit="1" customWidth="1"/>
    <col min="3906" max="3906" width="14.83203125" bestFit="1" customWidth="1"/>
    <col min="3907" max="3907" width="15.6640625" bestFit="1" customWidth="1"/>
    <col min="3908" max="3909" width="14.6640625" bestFit="1" customWidth="1"/>
    <col min="3910" max="3910" width="14.83203125" bestFit="1" customWidth="1"/>
    <col min="3911" max="3911" width="14.6640625" bestFit="1" customWidth="1"/>
    <col min="3912" max="3912" width="15.83203125" bestFit="1" customWidth="1"/>
    <col min="3913" max="3913" width="14.6640625" bestFit="1" customWidth="1"/>
    <col min="3914" max="3915" width="14.83203125" bestFit="1" customWidth="1"/>
    <col min="3916" max="3917" width="15.83203125" bestFit="1" customWidth="1"/>
    <col min="3918" max="3920" width="14.6640625" bestFit="1" customWidth="1"/>
    <col min="3921" max="3921" width="15.6640625" bestFit="1" customWidth="1"/>
    <col min="3922" max="3924" width="14.6640625" bestFit="1" customWidth="1"/>
    <col min="3925" max="3927" width="15.83203125" bestFit="1" customWidth="1"/>
    <col min="3928" max="3931" width="15.6640625" bestFit="1" customWidth="1"/>
    <col min="3932" max="3932" width="15.83203125" bestFit="1" customWidth="1"/>
    <col min="3933" max="3935" width="15.6640625" bestFit="1" customWidth="1"/>
    <col min="3936" max="3936" width="16.83203125" bestFit="1" customWidth="1"/>
    <col min="3937" max="3937" width="15.6640625" bestFit="1" customWidth="1"/>
    <col min="3938" max="3939" width="15.83203125" bestFit="1" customWidth="1"/>
    <col min="3940" max="3940" width="15.6640625" bestFit="1" customWidth="1"/>
    <col min="3941" max="3941" width="16.83203125" bestFit="1" customWidth="1"/>
    <col min="3942" max="3942" width="15.6640625" bestFit="1" customWidth="1"/>
    <col min="3943" max="3943" width="15.83203125" bestFit="1" customWidth="1"/>
    <col min="3944" max="3944" width="15.6640625" bestFit="1" customWidth="1"/>
    <col min="3945" max="3945" width="15.83203125" bestFit="1" customWidth="1"/>
    <col min="3946" max="3946" width="17" bestFit="1" customWidth="1"/>
    <col min="3947" max="3947" width="15.6640625" bestFit="1" customWidth="1"/>
    <col min="3948" max="3948" width="17" bestFit="1" customWidth="1"/>
    <col min="3949" max="3950" width="15.6640625" bestFit="1" customWidth="1"/>
    <col min="3951" max="3951" width="17" bestFit="1" customWidth="1"/>
    <col min="3952" max="3952" width="16.83203125" bestFit="1" customWidth="1"/>
    <col min="3953" max="3953" width="15.83203125" bestFit="1" customWidth="1"/>
    <col min="3954" max="3954" width="17" bestFit="1" customWidth="1"/>
    <col min="3955" max="3955" width="15.6640625" bestFit="1" customWidth="1"/>
    <col min="3956" max="3957" width="17" bestFit="1" customWidth="1"/>
    <col min="3958" max="3958" width="15.6640625" bestFit="1" customWidth="1"/>
    <col min="3959" max="3959" width="13.83203125" bestFit="1" customWidth="1"/>
    <col min="3960" max="3960" width="13.6640625" bestFit="1" customWidth="1"/>
    <col min="3961" max="3962" width="13.83203125" bestFit="1" customWidth="1"/>
    <col min="3963" max="3963" width="13.6640625" bestFit="1" customWidth="1"/>
    <col min="3964" max="3966" width="13.83203125" bestFit="1" customWidth="1"/>
    <col min="3967" max="3967" width="14.6640625" bestFit="1" customWidth="1"/>
    <col min="3968" max="3969" width="13.83203125" bestFit="1" customWidth="1"/>
    <col min="3970" max="3970" width="14.6640625" bestFit="1" customWidth="1"/>
    <col min="3971" max="3971" width="13.6640625" bestFit="1" customWidth="1"/>
    <col min="3972" max="3972" width="14.6640625" bestFit="1" customWidth="1"/>
    <col min="3973" max="3974" width="13.83203125" bestFit="1" customWidth="1"/>
    <col min="3975" max="3976" width="13.6640625" bestFit="1" customWidth="1"/>
    <col min="3977" max="3977" width="15.83203125" bestFit="1" customWidth="1"/>
    <col min="3978" max="3979" width="14.83203125" bestFit="1" customWidth="1"/>
    <col min="3980" max="3982" width="14.6640625" bestFit="1" customWidth="1"/>
    <col min="3983" max="3984" width="15.6640625" bestFit="1" customWidth="1"/>
    <col min="3985" max="3986" width="14.6640625" bestFit="1" customWidth="1"/>
    <col min="3987" max="3987" width="14.83203125" bestFit="1" customWidth="1"/>
    <col min="3988" max="3988" width="14.6640625" bestFit="1" customWidth="1"/>
    <col min="3989" max="3990" width="14.83203125" bestFit="1" customWidth="1"/>
    <col min="3991" max="3991" width="14.6640625" bestFit="1" customWidth="1"/>
    <col min="3992" max="3992" width="14.83203125" bestFit="1" customWidth="1"/>
    <col min="3993" max="3993" width="15.83203125" bestFit="1" customWidth="1"/>
    <col min="3994" max="3994" width="15.6640625" bestFit="1" customWidth="1"/>
    <col min="3995" max="3995" width="14.6640625" bestFit="1" customWidth="1"/>
    <col min="3996" max="3996" width="15.6640625" bestFit="1" customWidth="1"/>
    <col min="3997" max="4000" width="14.83203125" bestFit="1" customWidth="1"/>
    <col min="4001" max="4001" width="14.6640625" bestFit="1" customWidth="1"/>
    <col min="4002" max="4003" width="14.83203125" bestFit="1" customWidth="1"/>
    <col min="4004" max="4004" width="14.6640625" bestFit="1" customWidth="1"/>
    <col min="4005" max="4005" width="15.83203125" bestFit="1" customWidth="1"/>
    <col min="4006" max="4006" width="14.83203125" bestFit="1" customWidth="1"/>
    <col min="4007" max="4008" width="14.6640625" bestFit="1" customWidth="1"/>
    <col min="4009" max="4011" width="14.83203125" bestFit="1" customWidth="1"/>
    <col min="4012" max="4012" width="14.6640625" bestFit="1" customWidth="1"/>
    <col min="4013" max="4014" width="14.83203125" bestFit="1" customWidth="1"/>
    <col min="4015" max="4015" width="15.6640625" bestFit="1" customWidth="1"/>
    <col min="4016" max="4017" width="14.6640625" bestFit="1" customWidth="1"/>
    <col min="4018" max="4018" width="14.83203125" bestFit="1" customWidth="1"/>
    <col min="4019" max="4020" width="14.6640625" bestFit="1" customWidth="1"/>
    <col min="4021" max="4021" width="15.83203125" bestFit="1" customWidth="1"/>
    <col min="4022" max="4023" width="14.83203125" bestFit="1" customWidth="1"/>
    <col min="4024" max="4025" width="15.83203125" bestFit="1" customWidth="1"/>
    <col min="4026" max="4027" width="14.6640625" bestFit="1" customWidth="1"/>
    <col min="4028" max="4029" width="13.83203125" bestFit="1" customWidth="1"/>
    <col min="4030" max="4031" width="14.83203125" bestFit="1" customWidth="1"/>
    <col min="4032" max="4032" width="13.83203125" bestFit="1" customWidth="1"/>
    <col min="4033" max="4033" width="14.6640625" bestFit="1" customWidth="1"/>
    <col min="4034" max="4034" width="13.6640625" bestFit="1" customWidth="1"/>
    <col min="4035" max="4035" width="13.83203125" bestFit="1" customWidth="1"/>
    <col min="4036" max="4036" width="14.83203125" bestFit="1" customWidth="1"/>
    <col min="4037" max="4037" width="13.6640625" bestFit="1" customWidth="1"/>
    <col min="4038" max="4038" width="14.6640625" bestFit="1" customWidth="1"/>
    <col min="4039" max="4039" width="13.83203125" bestFit="1" customWidth="1"/>
    <col min="4040" max="4040" width="14.83203125" bestFit="1" customWidth="1"/>
    <col min="4041" max="4041" width="14.6640625" bestFit="1" customWidth="1"/>
    <col min="4042" max="4044" width="13.6640625" bestFit="1" customWidth="1"/>
    <col min="4045" max="4046" width="13.83203125" bestFit="1" customWidth="1"/>
    <col min="4047" max="4047" width="14.83203125" bestFit="1" customWidth="1"/>
    <col min="4048" max="4048" width="13.6640625" bestFit="1" customWidth="1"/>
    <col min="4049" max="4049" width="14.6640625" bestFit="1" customWidth="1"/>
    <col min="4050" max="4051" width="13.83203125" bestFit="1" customWidth="1"/>
    <col min="4052" max="4053" width="13.6640625" bestFit="1" customWidth="1"/>
    <col min="4054" max="4054" width="14.83203125" bestFit="1" customWidth="1"/>
    <col min="4055" max="4055" width="15.83203125" bestFit="1" customWidth="1"/>
    <col min="4056" max="4056" width="14.6640625" bestFit="1" customWidth="1"/>
    <col min="4057" max="4057" width="14.83203125" bestFit="1" customWidth="1"/>
    <col min="4058" max="4058" width="14.6640625" bestFit="1" customWidth="1"/>
    <col min="4059" max="4061" width="14.83203125" bestFit="1" customWidth="1"/>
    <col min="4062" max="4062" width="15.83203125" bestFit="1" customWidth="1"/>
    <col min="4063" max="4063" width="14.6640625" bestFit="1" customWidth="1"/>
    <col min="4064" max="4067" width="14.83203125" bestFit="1" customWidth="1"/>
    <col min="4068" max="4068" width="15.83203125" bestFit="1" customWidth="1"/>
    <col min="4069" max="4069" width="15.6640625" bestFit="1" customWidth="1"/>
    <col min="4070" max="4070" width="14.6640625" bestFit="1" customWidth="1"/>
    <col min="4071" max="4071" width="15.83203125" bestFit="1" customWidth="1"/>
    <col min="4072" max="4072" width="15.6640625" bestFit="1" customWidth="1"/>
    <col min="4073" max="4073" width="14.6640625" bestFit="1" customWidth="1"/>
    <col min="4074" max="4074" width="15.6640625" bestFit="1" customWidth="1"/>
    <col min="4075" max="4077" width="14.83203125" bestFit="1" customWidth="1"/>
    <col min="4078" max="4079" width="14.6640625" bestFit="1" customWidth="1"/>
    <col min="4080" max="4080" width="14.83203125" bestFit="1" customWidth="1"/>
    <col min="4081" max="4081" width="15.6640625" bestFit="1" customWidth="1"/>
    <col min="4082" max="4082" width="14.83203125" bestFit="1" customWidth="1"/>
    <col min="4083" max="4083" width="14.6640625" bestFit="1" customWidth="1"/>
    <col min="4084" max="4085" width="13.83203125" bestFit="1" customWidth="1"/>
    <col min="4086" max="4088" width="13.6640625" bestFit="1" customWidth="1"/>
    <col min="4089" max="4090" width="13.83203125" bestFit="1" customWidth="1"/>
    <col min="4091" max="4091" width="14.6640625" bestFit="1" customWidth="1"/>
    <col min="4092" max="4092" width="13.83203125" bestFit="1" customWidth="1"/>
    <col min="4093" max="4095" width="14.83203125" bestFit="1" customWidth="1"/>
    <col min="4096" max="4096" width="13.6640625" bestFit="1" customWidth="1"/>
    <col min="4097" max="4097" width="13.83203125" bestFit="1" customWidth="1"/>
    <col min="4098" max="4098" width="14.83203125" bestFit="1" customWidth="1"/>
    <col min="4099" max="4099" width="13.6640625" bestFit="1" customWidth="1"/>
    <col min="4100" max="4101" width="13.83203125" bestFit="1" customWidth="1"/>
    <col min="4102" max="4102" width="14.6640625" bestFit="1" customWidth="1"/>
    <col min="4103" max="4104" width="13.6640625" bestFit="1" customWidth="1"/>
    <col min="4105" max="4105" width="14.83203125" bestFit="1" customWidth="1"/>
    <col min="4106" max="4107" width="14.6640625" bestFit="1" customWidth="1"/>
    <col min="4108" max="4108" width="15.6640625" bestFit="1" customWidth="1"/>
    <col min="4109" max="4109" width="14.6640625" bestFit="1" customWidth="1"/>
    <col min="4110" max="4110" width="15.83203125" bestFit="1" customWidth="1"/>
    <col min="4111" max="4111" width="14.6640625" bestFit="1" customWidth="1"/>
    <col min="4112" max="4112" width="15.83203125" bestFit="1" customWidth="1"/>
    <col min="4113" max="4113" width="14.83203125" bestFit="1" customWidth="1"/>
    <col min="4114" max="4114" width="15.83203125" bestFit="1" customWidth="1"/>
    <col min="4115" max="4115" width="14.83203125" bestFit="1" customWidth="1"/>
    <col min="4116" max="4116" width="10" bestFit="1" customWidth="1"/>
  </cols>
  <sheetData>
    <row r="2" spans="1:5">
      <c r="A2" s="6" t="s">
        <v>8393</v>
      </c>
      <c r="B2" t="s">
        <v>8379</v>
      </c>
    </row>
    <row r="4" spans="1:5">
      <c r="A4" s="6" t="s">
        <v>8380</v>
      </c>
      <c r="B4" s="6" t="s">
        <v>8356</v>
      </c>
    </row>
    <row r="5" spans="1:5">
      <c r="A5" s="6" t="s">
        <v>8357</v>
      </c>
      <c r="B5" t="s">
        <v>8219</v>
      </c>
      <c r="C5" t="s">
        <v>8221</v>
      </c>
      <c r="D5" t="s">
        <v>8220</v>
      </c>
      <c r="E5" t="s">
        <v>8358</v>
      </c>
    </row>
    <row r="6" spans="1:5">
      <c r="A6" s="12" t="s">
        <v>8387</v>
      </c>
      <c r="B6" s="8">
        <v>184</v>
      </c>
      <c r="C6" s="8">
        <v>148</v>
      </c>
      <c r="D6" s="8">
        <v>34</v>
      </c>
      <c r="E6" s="8">
        <v>366</v>
      </c>
    </row>
    <row r="7" spans="1:5">
      <c r="A7" s="12" t="s">
        <v>8388</v>
      </c>
      <c r="B7" s="8">
        <v>202</v>
      </c>
      <c r="C7" s="8">
        <v>106</v>
      </c>
      <c r="D7" s="8">
        <v>27</v>
      </c>
      <c r="E7" s="8">
        <v>335</v>
      </c>
    </row>
    <row r="8" spans="1:5">
      <c r="A8" s="12" t="s">
        <v>8389</v>
      </c>
      <c r="B8" s="8">
        <v>180</v>
      </c>
      <c r="C8" s="8">
        <v>108</v>
      </c>
      <c r="D8" s="8">
        <v>28</v>
      </c>
      <c r="E8" s="8">
        <v>316</v>
      </c>
    </row>
    <row r="9" spans="1:5">
      <c r="A9" s="12" t="s">
        <v>8390</v>
      </c>
      <c r="B9" s="8">
        <v>192</v>
      </c>
      <c r="C9" s="8">
        <v>102</v>
      </c>
      <c r="D9" s="8">
        <v>27</v>
      </c>
      <c r="E9" s="8">
        <v>321</v>
      </c>
    </row>
    <row r="10" spans="1:5">
      <c r="A10" s="12" t="s">
        <v>8381</v>
      </c>
      <c r="B10" s="8">
        <v>233</v>
      </c>
      <c r="C10" s="8">
        <v>126</v>
      </c>
      <c r="D10" s="8">
        <v>27</v>
      </c>
      <c r="E10" s="8">
        <v>386</v>
      </c>
    </row>
    <row r="11" spans="1:5">
      <c r="A11" s="12" t="s">
        <v>8391</v>
      </c>
      <c r="B11" s="8">
        <v>212</v>
      </c>
      <c r="C11" s="8">
        <v>148</v>
      </c>
      <c r="D11" s="8">
        <v>27</v>
      </c>
      <c r="E11" s="8">
        <v>387</v>
      </c>
    </row>
    <row r="12" spans="1:5">
      <c r="A12" s="12" t="s">
        <v>8382</v>
      </c>
      <c r="B12" s="8">
        <v>192</v>
      </c>
      <c r="C12" s="8">
        <v>148</v>
      </c>
      <c r="D12" s="8">
        <v>43</v>
      </c>
      <c r="E12" s="8">
        <v>383</v>
      </c>
    </row>
    <row r="13" spans="1:5">
      <c r="A13" s="12" t="s">
        <v>8383</v>
      </c>
      <c r="B13" s="8">
        <v>167</v>
      </c>
      <c r="C13" s="8">
        <v>135</v>
      </c>
      <c r="D13" s="8">
        <v>32</v>
      </c>
      <c r="E13" s="8">
        <v>334</v>
      </c>
    </row>
    <row r="14" spans="1:5">
      <c r="A14" s="12" t="s">
        <v>8384</v>
      </c>
      <c r="B14" s="8">
        <v>148</v>
      </c>
      <c r="C14" s="8">
        <v>126</v>
      </c>
      <c r="D14" s="8">
        <v>24</v>
      </c>
      <c r="E14" s="8">
        <v>298</v>
      </c>
    </row>
    <row r="15" spans="1:5">
      <c r="A15" s="12" t="s">
        <v>8385</v>
      </c>
      <c r="B15" s="8">
        <v>184</v>
      </c>
      <c r="C15" s="8">
        <v>151</v>
      </c>
      <c r="D15" s="8">
        <v>20</v>
      </c>
      <c r="E15" s="8">
        <v>355</v>
      </c>
    </row>
    <row r="16" spans="1:5">
      <c r="A16" s="12" t="s">
        <v>8386</v>
      </c>
      <c r="B16" s="8">
        <v>181</v>
      </c>
      <c r="C16" s="8">
        <v>113</v>
      </c>
      <c r="D16" s="8">
        <v>37</v>
      </c>
      <c r="E16" s="8">
        <v>331</v>
      </c>
    </row>
    <row r="17" spans="1:5">
      <c r="A17" s="12" t="s">
        <v>8392</v>
      </c>
      <c r="B17" s="8">
        <v>110</v>
      </c>
      <c r="C17" s="8">
        <v>119</v>
      </c>
      <c r="D17" s="8">
        <v>23</v>
      </c>
      <c r="E17" s="8">
        <v>252</v>
      </c>
    </row>
    <row r="18" spans="1:5">
      <c r="A18" s="12" t="s">
        <v>8358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11F8F-D96F-934A-84C1-E5EE247EDB56}">
  <dimension ref="A1:H13"/>
  <sheetViews>
    <sheetView workbookViewId="0">
      <selection activeCell="M32" sqref="M32"/>
    </sheetView>
  </sheetViews>
  <sheetFormatPr baseColWidth="10" defaultRowHeight="15"/>
  <cols>
    <col min="1" max="1" width="24.83203125" bestFit="1" customWidth="1"/>
    <col min="2" max="8" width="17.83203125" customWidth="1"/>
  </cols>
  <sheetData>
    <row r="1" spans="1:8">
      <c r="A1" s="14" t="s">
        <v>8359</v>
      </c>
      <c r="B1" s="14" t="s">
        <v>8360</v>
      </c>
      <c r="C1" s="14" t="s">
        <v>8361</v>
      </c>
      <c r="D1" s="14" t="s">
        <v>8362</v>
      </c>
      <c r="E1" s="14" t="s">
        <v>8363</v>
      </c>
      <c r="F1" s="14" t="s">
        <v>8364</v>
      </c>
      <c r="G1" s="14" t="s">
        <v>8365</v>
      </c>
      <c r="H1" s="14" t="s">
        <v>8366</v>
      </c>
    </row>
    <row r="2" spans="1:8">
      <c r="A2" t="s">
        <v>8367</v>
      </c>
      <c r="B2">
        <f>COUNTIFS(Data!$D:$D, "&lt;1000", Data!$F:$F, "successful")</f>
        <v>322</v>
      </c>
      <c r="C2">
        <f>COUNTIFS(Data!$D:$D, "&lt;1000", Data!$F:$F, "failed")</f>
        <v>113</v>
      </c>
      <c r="D2">
        <f>COUNTIFS(Data!$D:$D, "&lt;1000", Data!$F:$F, "canceled")</f>
        <v>18</v>
      </c>
      <c r="E2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8">
      <c r="A3" t="s">
        <v>8368</v>
      </c>
      <c r="B3">
        <f>COUNTIFS(Data!$D:$D, "&gt;=1000", Data!$D:$D, "&lt;=4999", Data!$F:$F, "successful")</f>
        <v>932</v>
      </c>
      <c r="C3">
        <f>COUNTIFS(Data!$D:$D, "&gt;999", Data!$D:$D, "&lt;5000", Data!$F:$F, "failed")</f>
        <v>420</v>
      </c>
      <c r="D3">
        <f>COUNTIFS(Data!$D:$D, "&gt;999", Data!$D:$D, "&lt;5000", Data!$F:$F, "canceled")</f>
        <v>60</v>
      </c>
      <c r="E3">
        <f t="shared" ref="E3:E13" si="0">SUM(B3:D3)</f>
        <v>1412</v>
      </c>
      <c r="F3" s="9">
        <f t="shared" ref="F3:F13" si="1">B3/E3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</row>
    <row r="4" spans="1:8">
      <c r="A4" t="s">
        <v>8369</v>
      </c>
      <c r="B4">
        <f>COUNTIFS(Data!$D:$D, "&gt;=5000", Data!$D:$D, "&lt;=9999", Data!$F:$F, "successful")</f>
        <v>381</v>
      </c>
      <c r="C4">
        <f>COUNTIFS(Data!$D:$D, "&gt;=5000", Data!$D:$D, "&lt;=9999", Data!$F:$F, "failed")</f>
        <v>283</v>
      </c>
      <c r="D4">
        <f>COUNTIFS(Data!$D:$D, "&gt;=5000", Data!$D:$D, "&lt;=9999", Data!$F:$F, "canceled")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>
      <c r="A5" t="s">
        <v>8370</v>
      </c>
      <c r="B5">
        <f>COUNTIFS(Data!$D:$D, "&gt;=10000", Data!$D:$D, "&lt;=14999", Data!$F:$F, "successful")</f>
        <v>168</v>
      </c>
      <c r="C5">
        <f>COUNTIFS(Data!$D:$D, "&gt;=10000", Data!$D:$D, "&lt;=14999", Data!$F:$F, "failed")</f>
        <v>144</v>
      </c>
      <c r="D5">
        <f>COUNTIFS(Data!$D:$D, "&gt;=10000", Data!$D:$D, "&lt;=14999", Data!$F:$F, "canceled")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>
      <c r="A6" t="s">
        <v>8371</v>
      </c>
      <c r="B6">
        <f>COUNTIFS(Data!$D:$D, "&gt;=15000", Data!$D:$D, "&lt;=19999", Data!$F:$F, "successful")</f>
        <v>94</v>
      </c>
      <c r="C6">
        <f>COUNTIFS(Data!$D:$D, "&gt;=15000", Data!$D:$D, "&lt;=19999", Data!$F:$F, "failed")</f>
        <v>90</v>
      </c>
      <c r="D6">
        <f>COUNTIFS(Data!$D:$D, "&gt;=15000", Data!$D:$D, "&lt;=19999", Data!$F:$F, "canceled")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>
      <c r="A7" t="s">
        <v>8372</v>
      </c>
      <c r="B7">
        <f>COUNTIFS(Data!$D:$D, "&gt;=20000", Data!$D:$D, "&lt;=24999", Data!$F:$F, "successful")</f>
        <v>62</v>
      </c>
      <c r="C7">
        <f>COUNTIFS(Data!$D:$D, "&gt;=20000", Data!$D:$D, "&lt;=24999", Data!$F:$F, "failed")</f>
        <v>72</v>
      </c>
      <c r="D7">
        <f>COUNTIFS(Data!$D:$D, "&gt;=20000", Data!$D:$D, "&lt;=24999", Data!$F:$F, "canceled")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>
      <c r="A8" t="s">
        <v>8373</v>
      </c>
      <c r="B8">
        <f>COUNTIFS(Data!$D:$D, "&gt;=25000", Data!$D:$D, "&lt;=29999", Data!$F:$F, "successful")</f>
        <v>55</v>
      </c>
      <c r="C8">
        <f>COUNTIFS(Data!$D:$D, "&gt;=25000", Data!$D:$D, "&lt;=29999", Data!$F:$F, "failed")</f>
        <v>64</v>
      </c>
      <c r="D8">
        <f>COUNTIFS(Data!$D:$D, "&gt;=25000", Data!$D:$D, "&lt;=29999", Data!$F:$F, "canceled")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>
      <c r="A9" t="s">
        <v>8374</v>
      </c>
      <c r="B9">
        <f>COUNTIFS(Data!$D:$D, "&gt;=30000", Data!$D:$D, "&lt;=34999", Data!$F:$F, "successful")</f>
        <v>32</v>
      </c>
      <c r="C9">
        <f>COUNTIFS(Data!$D:$D, "&gt;=30000", Data!$D:$D, "&lt;=34999", Data!$F:$F, "failed")</f>
        <v>37</v>
      </c>
      <c r="D9">
        <f>COUNTIFS(Data!$D:$D, "&gt;=30000", Data!$D:$D, "&lt;=34999", Data!$F:$F, "canceled")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>
      <c r="A10" t="s">
        <v>8375</v>
      </c>
      <c r="B10">
        <f>COUNTIFS(Data!$D:$D, "&gt;=35000", Data!$D:$D, "&lt;=39999", Data!$F:$F, "successful")</f>
        <v>26</v>
      </c>
      <c r="C10">
        <f>COUNTIFS(Data!$D:$D, "&gt;=35000", Data!$D:$D, "&lt;=39999", Data!$F:$F, "failed")</f>
        <v>22</v>
      </c>
      <c r="D10">
        <f>COUNTIFS(Data!$D:$D, "&gt;=35000", Data!$D:$D, "&lt;=39999", Data!$F:$F, "canceled")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>
      <c r="A11" t="s">
        <v>8376</v>
      </c>
      <c r="B11">
        <f>COUNTIFS(Data!$D:$D, "&gt;=40000", Data!$D:$D, "&lt;=44999", Data!$F:$F, "successful")</f>
        <v>21</v>
      </c>
      <c r="C11">
        <f>COUNTIFS(Data!$D:$D, "&gt;=40000", Data!$D:$D, "&lt;=44999", Data!$F:$F, "failed")</f>
        <v>16</v>
      </c>
      <c r="D11">
        <f>COUNTIFS(Data!$D:$D, "&gt;=40000", Data!$D:$D, "&lt;=44999", Data!$F:$F, "canceled")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>
      <c r="A12" t="s">
        <v>8377</v>
      </c>
      <c r="B12">
        <f>COUNTIFS(Data!$D:$D, "&gt;=45000", Data!$D:$D, "&lt;=49999", Data!$F:$F, "successful")</f>
        <v>6</v>
      </c>
      <c r="C12">
        <f>COUNTIFS(Data!$D:$D, "&gt;=45000", Data!$D:$D, "&lt;=49999", Data!$F:$F, "failed")</f>
        <v>11</v>
      </c>
      <c r="D12">
        <f>COUNTIFS(Data!$D:$D, "&gt;=45000", Data!$D:$D, "&lt;=49999", Data!$F:$F, "canceled")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>
      <c r="A13" t="s">
        <v>8378</v>
      </c>
      <c r="B13">
        <f>COUNTIFS(Data!$D:$D, "&gt;=50000", Data!$F:$F, "successful")</f>
        <v>86</v>
      </c>
      <c r="C13">
        <f>COUNTIFS(Data!$D:$D, "&gt;=50000", Data!$F:$F, "failed")</f>
        <v>258</v>
      </c>
      <c r="D13">
        <f>COUNTIFS(Data!$D:$D, "&gt;=50000", Data!$F:$F, "canceled")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Pivot_Category</vt:lpstr>
      <vt:lpstr>Pivot_SubCategory</vt:lpstr>
      <vt:lpstr>Pivot_Dates</vt:lpstr>
      <vt:lpstr>Pivot_Goal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2019-06-04T18:32:25Z</dcterms:modified>
</cp:coreProperties>
</file>