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i/Desktop/Repos/excel-kickstarter-data/"/>
    </mc:Choice>
  </mc:AlternateContent>
  <xr:revisionPtr revIDLastSave="0" documentId="13_ncr:1_{5B802BE9-F68E-6945-B895-F7D91549BA01}" xr6:coauthVersionLast="36" xr6:coauthVersionMax="36" xr10:uidLastSave="{00000000-0000-0000-0000-000000000000}"/>
  <bookViews>
    <workbookView xWindow="0" yWindow="460" windowWidth="28800" windowHeight="17540" activeTab="5" xr2:uid="{00000000-000D-0000-FFFF-FFFF00000000}"/>
  </bookViews>
  <sheets>
    <sheet name="Data" sheetId="1" r:id="rId1"/>
    <sheet name="Pivot_Category" sheetId="2" r:id="rId2"/>
    <sheet name="Pivot_SubCategory" sheetId="5" r:id="rId3"/>
    <sheet name="Pivot_Dates" sheetId="6" r:id="rId4"/>
    <sheet name="Pivot_Goal" sheetId="4" r:id="rId5"/>
    <sheet name="Backers_Stats" sheetId="7" r:id="rId6"/>
  </sheets>
  <definedNames>
    <definedName name="_xlnm._FilterDatabase" localSheetId="0" hidden="1">Data!$A$1:$T$4115</definedName>
    <definedName name="_xlchart.v1.0" hidden="1">Backers_Stats!$A$2:$A$2186</definedName>
    <definedName name="_xlchart.v1.1" hidden="1">Backers_Stats!$B$1</definedName>
    <definedName name="_xlchart.v1.2" hidden="1">Backers_Stats!$B$2:$B$2186</definedName>
    <definedName name="_xlchart.v1.3" hidden="1">Backers_Stats!$C$1</definedName>
    <definedName name="_xlchart.v1.4" hidden="1">Backers_Stats!$C$2:$C$2186</definedName>
    <definedName name="_xlchart.v1.5" hidden="1">Backers_Stats!$D$1</definedName>
    <definedName name="_xlchart.v1.6" hidden="1">Backers_Stats!$D$2:$D$2186</definedName>
  </definedNames>
  <calcPr calcId="18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7" l="1"/>
  <c r="H6" i="7"/>
  <c r="G7" i="7"/>
  <c r="H7" i="7"/>
  <c r="G5" i="7"/>
  <c r="G4" i="7"/>
  <c r="H5" i="7" l="1"/>
  <c r="H4" i="7"/>
  <c r="H3" i="7"/>
  <c r="G3" i="7" l="1"/>
  <c r="H2" i="7"/>
  <c r="G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D13" i="4" l="1"/>
  <c r="D12" i="4"/>
  <c r="D11" i="4"/>
  <c r="D10" i="4"/>
  <c r="D9" i="4"/>
  <c r="D8" i="4"/>
  <c r="D7" i="4"/>
  <c r="D6" i="4"/>
  <c r="D5" i="4"/>
  <c r="D4" i="4"/>
  <c r="D3" i="4"/>
  <c r="C13" i="4"/>
  <c r="C12" i="4"/>
  <c r="C11" i="4"/>
  <c r="C10" i="4"/>
  <c r="C9" i="4"/>
  <c r="C8" i="4"/>
  <c r="C7" i="4"/>
  <c r="C6" i="4"/>
  <c r="C5" i="4"/>
  <c r="C4" i="4"/>
  <c r="B13" i="4"/>
  <c r="B12" i="4"/>
  <c r="B11" i="4"/>
  <c r="B10" i="4"/>
  <c r="B9" i="4"/>
  <c r="B8" i="4"/>
  <c r="B7" i="4"/>
  <c r="B6" i="4"/>
  <c r="B5" i="4"/>
  <c r="B4" i="4"/>
  <c r="B3" i="4"/>
  <c r="C3" i="4"/>
  <c r="D2" i="4"/>
  <c r="C2" i="4"/>
  <c r="B2" i="4"/>
  <c r="E2" i="4" l="1"/>
  <c r="F2" i="4" s="1"/>
  <c r="E10" i="4"/>
  <c r="H10" i="4" s="1"/>
  <c r="E9" i="4"/>
  <c r="G9" i="4" s="1"/>
  <c r="E8" i="4"/>
  <c r="G8" i="4" s="1"/>
  <c r="E7" i="4"/>
  <c r="G7" i="4" s="1"/>
  <c r="E6" i="4"/>
  <c r="H6" i="4" s="1"/>
  <c r="E5" i="4"/>
  <c r="G5" i="4" s="1"/>
  <c r="E4" i="4"/>
  <c r="G4" i="4" s="1"/>
  <c r="E11" i="4"/>
  <c r="G11" i="4" s="1"/>
  <c r="E12" i="4"/>
  <c r="G12" i="4" s="1"/>
  <c r="E13" i="4"/>
  <c r="H13" i="4" s="1"/>
  <c r="E3" i="4"/>
  <c r="F3" i="4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H4" i="4" l="1"/>
  <c r="G2" i="4"/>
  <c r="H2" i="4"/>
  <c r="F4" i="4"/>
  <c r="F10" i="4"/>
  <c r="F6" i="4"/>
  <c r="F11" i="4"/>
  <c r="H11" i="4"/>
  <c r="H9" i="4"/>
  <c r="H8" i="4"/>
  <c r="F8" i="4"/>
  <c r="G13" i="4"/>
  <c r="F13" i="4"/>
  <c r="H12" i="4"/>
  <c r="F12" i="4"/>
  <c r="G10" i="4"/>
  <c r="F9" i="4"/>
  <c r="F7" i="4"/>
  <c r="H7" i="4"/>
  <c r="G6" i="4"/>
  <c r="H5" i="4"/>
  <c r="F5" i="4"/>
  <c r="G3" i="4"/>
  <c r="H3" i="4"/>
</calcChain>
</file>

<file path=xl/sharedStrings.xml><?xml version="1.0" encoding="utf-8"?>
<sst xmlns="http://schemas.openxmlformats.org/spreadsheetml/2006/main" count="28546" uniqueCount="8414">
  <si>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</si>
  <si>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</si>
  <si>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</si>
  <si>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</si>
  <si>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</si>
  <si>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</si>
  <si>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</si>
  <si>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</si>
  <si>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</si>
  <si>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</si>
  <si>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</si>
  <si>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</si>
  <si>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</si>
  <si>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</si>
  <si>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</si>
  <si>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</si>
  <si>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</si>
  <si>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</si>
  <si>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</si>
  <si>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</si>
  <si>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</si>
  <si>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</si>
  <si>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</si>
  <si>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</si>
  <si>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</si>
  <si>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</si>
  <si>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</si>
  <si>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</si>
  <si>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</si>
  <si>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</si>
  <si>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</si>
  <si>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</si>
  <si>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</si>
  <si>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</si>
  <si>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</si>
  <si>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</si>
  <si>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</si>
  <si>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</si>
  <si>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</si>
  <si>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</si>
  <si>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</si>
  <si>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</si>
  <si>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</si>
  <si>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</si>
  <si>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</si>
  <si>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</si>
  <si>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</si>
  <si>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</si>
  <si>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</si>
  <si>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</si>
  <si>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</si>
  <si>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</si>
  <si>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</si>
  <si>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</si>
  <si>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</si>
  <si>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</si>
  <si>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</si>
  <si>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</si>
  <si>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</si>
  <si>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</si>
  <si>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</si>
  <si>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</si>
  <si>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</si>
  <si>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</si>
  <si>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</si>
  <si>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</si>
  <si>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</si>
  <si>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</si>
  <si>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</si>
  <si>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</si>
  <si>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</si>
  <si>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</si>
  <si>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</si>
  <si>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</si>
  <si>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</si>
  <si>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</si>
  <si>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</si>
  <si>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</si>
  <si>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</si>
  <si>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</si>
  <si>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</si>
  <si>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</si>
  <si>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</si>
  <si>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</si>
  <si>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</si>
  <si>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</si>
  <si>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</si>
  <si>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</si>
  <si>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</si>
  <si>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</si>
  <si>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</si>
  <si>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</si>
  <si>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</si>
  <si>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</si>
  <si>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</si>
  <si>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</si>
  <si>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</si>
  <si>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</si>
  <si>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</si>
  <si>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</si>
  <si>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</si>
  <si>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</si>
  <si>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</si>
  <si>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</si>
  <si>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</si>
  <si>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</si>
  <si>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</si>
  <si>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</si>
  <si>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</si>
  <si>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</si>
  <si>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</si>
  <si>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</si>
  <si>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</si>
  <si>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</si>
  <si>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</si>
  <si>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</si>
  <si>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</si>
  <si>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</si>
  <si>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</si>
  <si>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</si>
  <si>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</si>
  <si>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</si>
  <si>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</si>
  <si>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</si>
  <si>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</si>
  <si>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</si>
  <si>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</si>
  <si>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</si>
  <si>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</si>
  <si>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</si>
  <si>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</si>
  <si>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</si>
  <si>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</si>
  <si>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</si>
  <si>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</si>
  <si>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</si>
  <si>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</si>
  <si>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</si>
  <si>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</si>
  <si>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</si>
  <si>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</si>
  <si>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</si>
  <si>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</si>
  <si>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</si>
  <si>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</si>
  <si>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</si>
  <si>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</si>
  <si>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</si>
  <si>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</si>
  <si>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</si>
  <si>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</si>
  <si>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</si>
  <si>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</si>
  <si>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</si>
  <si>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</si>
  <si>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</si>
  <si>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</si>
  <si>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</si>
  <si>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</si>
  <si>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</si>
  <si>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</si>
  <si>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</si>
  <si>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</si>
  <si>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</si>
  <si>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</si>
  <si>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</si>
  <si>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</si>
  <si>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</si>
  <si>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</si>
  <si>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</si>
  <si>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</si>
  <si>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</si>
  <si>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</si>
  <si>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</si>
  <si>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</si>
  <si>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</si>
  <si>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</si>
  <si>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</si>
  <si>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</si>
  <si>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</si>
  <si>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</si>
  <si>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</si>
  <si>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</si>
  <si>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</si>
  <si>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</si>
  <si>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</si>
  <si>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</si>
  <si>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</si>
  <si>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</si>
  <si>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</si>
  <si>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</si>
  <si>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</si>
  <si>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</si>
  <si>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</si>
  <si>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</si>
  <si>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</si>
  <si>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</si>
  <si>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</si>
  <si>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</si>
  <si>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</si>
  <si>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</si>
  <si>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</si>
  <si>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</si>
  <si>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</si>
  <si>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</si>
  <si>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</si>
  <si>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</si>
  <si>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</si>
  <si>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</si>
  <si>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</si>
  <si>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</si>
  <si>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</si>
  <si>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</si>
  <si>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</si>
  <si>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</si>
  <si>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</si>
  <si>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</si>
  <si>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</si>
  <si>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</si>
  <si>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</si>
  <si>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</si>
  <si>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</si>
  <si>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</si>
  <si>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</si>
  <si>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</si>
  <si>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</si>
  <si>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</si>
  <si>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</si>
  <si>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</si>
  <si>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</si>
  <si>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</si>
  <si>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</si>
  <si>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</si>
  <si>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</si>
  <si>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</si>
  <si>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</si>
  <si>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</si>
  <si>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</si>
  <si>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</si>
  <si>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</si>
  <si>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</si>
  <si>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</si>
  <si>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</si>
  <si>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</si>
  <si>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</si>
  <si>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</si>
  <si>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</si>
  <si>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</si>
  <si>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</si>
  <si>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</si>
  <si>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</si>
  <si>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</si>
  <si>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</si>
  <si>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</si>
  <si>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</si>
  <si>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</si>
  <si>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</si>
  <si>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</si>
  <si>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</si>
  <si>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</si>
  <si>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</si>
  <si>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</si>
  <si>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</si>
  <si>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</si>
  <si>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</si>
  <si>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</si>
  <si>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</si>
  <si>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</si>
  <si>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</si>
  <si>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</si>
  <si>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</si>
  <si>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</si>
  <si>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</si>
  <si>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</si>
  <si>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</si>
  <si>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</si>
  <si>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</si>
  <si>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</si>
  <si>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</si>
  <si>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</si>
  <si>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</si>
  <si>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</si>
  <si>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</si>
  <si>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</si>
  <si>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</si>
  <si>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</si>
  <si>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</si>
  <si>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</si>
  <si>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</si>
  <si>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</si>
  <si>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</si>
  <si>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</si>
  <si>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</si>
  <si>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</si>
  <si>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</si>
  <si>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</si>
  <si>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</si>
  <si>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</si>
  <si>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</si>
  <si>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</si>
  <si>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</si>
  <si>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</si>
  <si>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</si>
  <si>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</si>
  <si>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</si>
  <si>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</si>
  <si>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</si>
  <si>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</si>
  <si>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</si>
  <si>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</si>
  <si>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</si>
  <si>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</si>
  <si>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</si>
  <si>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</si>
  <si>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</si>
  <si>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</si>
  <si>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</si>
  <si>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</si>
  <si>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</si>
  <si>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</si>
  <si>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</si>
  <si>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</si>
  <si>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</si>
  <si>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</si>
  <si>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</si>
  <si>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</si>
  <si>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</si>
  <si>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</si>
  <si>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</si>
  <si>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</si>
  <si>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</si>
  <si>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</si>
  <si>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</si>
  <si>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</si>
  <si>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</si>
  <si>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</si>
  <si>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</si>
  <si>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</si>
  <si>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</si>
  <si>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</si>
  <si>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</si>
  <si>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</si>
  <si>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</si>
  <si>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</si>
  <si>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</si>
  <si>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</si>
  <si>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</si>
  <si>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</si>
  <si>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</si>
  <si>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</si>
  <si>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</si>
  <si>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</si>
  <si>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</si>
  <si>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</si>
  <si>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</si>
  <si>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</si>
  <si>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</si>
  <si>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</si>
  <si>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</si>
  <si>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</si>
  <si>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</si>
  <si>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</si>
  <si>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</si>
  <si>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</si>
  <si>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</si>
  <si>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</si>
  <si>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</si>
  <si>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</si>
  <si>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</si>
  <si>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</si>
  <si>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</si>
  <si>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</si>
  <si>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</si>
  <si>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</si>
  <si>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</si>
  <si>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</si>
  <si>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</si>
  <si>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</si>
  <si>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</si>
  <si>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</si>
  <si>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</si>
  <si>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</si>
  <si>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</si>
  <si>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</si>
  <si>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</si>
  <si>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</si>
  <si>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</si>
  <si>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</si>
  <si>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</si>
  <si>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</si>
  <si>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</si>
  <si>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</si>
  <si>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</si>
  <si>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</si>
  <si>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</si>
  <si>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</si>
  <si>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</si>
  <si>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</si>
  <si>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</si>
  <si>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</si>
  <si>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</si>
  <si>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</si>
  <si>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</si>
  <si>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</si>
  <si>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</si>
  <si>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</si>
  <si>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</si>
  <si>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</si>
  <si>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</si>
  <si>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</si>
  <si>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</si>
  <si>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</si>
  <si>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</si>
  <si>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</si>
  <si>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</si>
  <si>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</si>
  <si>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</si>
  <si>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</si>
  <si>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</si>
  <si>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</si>
  <si>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</si>
  <si>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</si>
  <si>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</si>
  <si>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</si>
  <si>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</si>
  <si>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</si>
  <si>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</si>
  <si>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</si>
  <si>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</si>
  <si>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</si>
  <si>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</si>
  <si>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</si>
  <si>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</si>
  <si>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</si>
  <si>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</si>
  <si>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</si>
  <si>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</si>
  <si>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</si>
  <si>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</si>
  <si>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</si>
  <si>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</si>
  <si>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</si>
  <si>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</si>
  <si>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</si>
  <si>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</si>
  <si>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</si>
  <si>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</si>
  <si>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</si>
  <si>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</si>
  <si>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</si>
  <si>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</si>
  <si>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</si>
  <si>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</si>
  <si>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</si>
  <si>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</si>
  <si>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</si>
  <si>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</si>
  <si>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</si>
  <si>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</si>
  <si>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</si>
  <si>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</si>
  <si>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</si>
  <si>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</si>
  <si>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</si>
  <si>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</si>
  <si>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</si>
  <si>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</si>
  <si>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</si>
  <si>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</si>
  <si>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</si>
  <si>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</si>
  <si>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</si>
  <si>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</si>
  <si>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</si>
  <si>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</si>
  <si>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</si>
  <si>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</si>
  <si>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</si>
  <si>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</si>
  <si>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</si>
  <si>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</si>
  <si>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</si>
  <si>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</si>
  <si>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</si>
  <si>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</si>
  <si>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</si>
  <si>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</si>
  <si>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</si>
  <si>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</si>
  <si>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</si>
  <si>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</si>
  <si>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</si>
  <si>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</si>
  <si>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</si>
  <si>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</si>
  <si>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</si>
  <si>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</si>
  <si>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</si>
  <si>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</si>
  <si>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</si>
  <si>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</si>
  <si>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</si>
  <si>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</si>
  <si>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</si>
  <si>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</si>
  <si>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</si>
  <si>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</si>
  <si>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</si>
  <si>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</si>
  <si>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</si>
  <si>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</si>
  <si>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</si>
  <si>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</si>
  <si>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</si>
  <si>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</si>
  <si>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</si>
  <si>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</si>
  <si>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</si>
  <si>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</si>
  <si>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</si>
  <si>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</si>
  <si>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</si>
  <si>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</si>
  <si>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</si>
  <si>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</si>
  <si>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</si>
  <si>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</si>
  <si>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</si>
  <si>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</si>
  <si>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</si>
  <si>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</si>
  <si>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</si>
  <si>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</si>
  <si>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</si>
  <si>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</si>
  <si>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</si>
  <si>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</si>
  <si>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</si>
  <si>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</si>
  <si>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</si>
  <si>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</si>
  <si>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</si>
  <si>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</si>
  <si>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</si>
  <si>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</si>
  <si>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</si>
  <si>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</si>
  <si>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</si>
  <si>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</si>
  <si>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</si>
  <si>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</si>
  <si>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</si>
  <si>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</si>
  <si>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</si>
  <si>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</si>
  <si>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</si>
  <si>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</si>
  <si>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</si>
  <si>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</si>
  <si>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</si>
  <si>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</si>
  <si>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</si>
  <si>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</si>
  <si>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</si>
  <si>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</si>
  <si>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</si>
  <si>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</si>
  <si>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</si>
  <si>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</si>
  <si>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</si>
  <si>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</si>
  <si>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</si>
  <si>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</si>
  <si>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</si>
  <si>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</si>
  <si>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</si>
  <si>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</si>
  <si>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</si>
  <si>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</si>
  <si>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</si>
  <si>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</si>
  <si>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</si>
  <si>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</si>
  <si>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</si>
  <si>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</si>
  <si>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</si>
  <si>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</si>
  <si>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</si>
  <si>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</si>
  <si>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</si>
  <si>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</si>
  <si>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</si>
  <si>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</si>
  <si>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</si>
  <si>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</si>
  <si>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</si>
  <si>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</si>
  <si>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</si>
  <si>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</si>
  <si>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</si>
  <si>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</si>
  <si>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</si>
  <si>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</si>
  <si>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</si>
  <si>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</si>
  <si>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</si>
  <si>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</si>
  <si>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</si>
  <si>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</si>
  <si>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</si>
  <si>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</si>
  <si>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</si>
  <si>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</si>
  <si>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</si>
  <si>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</si>
  <si>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</si>
  <si>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</si>
  <si>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</si>
  <si>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</si>
  <si>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</si>
  <si>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</si>
  <si>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</si>
  <si>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</si>
  <si>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</si>
  <si>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</si>
  <si>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</si>
  <si>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</si>
  <si>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</si>
  <si>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</si>
  <si>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</si>
  <si>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</si>
  <si>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</si>
  <si>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</si>
  <si>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</si>
  <si>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</si>
  <si>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</si>
  <si>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</si>
  <si>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</si>
  <si>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</si>
  <si>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</si>
  <si>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</si>
  <si>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</si>
  <si>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</si>
  <si>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</si>
  <si>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</si>
  <si>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</si>
  <si>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</si>
  <si>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</si>
  <si>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</si>
  <si>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</si>
  <si>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</si>
  <si>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</si>
  <si>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</si>
  <si>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</si>
  <si>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</si>
  <si>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</si>
  <si>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</si>
  <si>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</si>
  <si>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</si>
  <si>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</si>
  <si>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</si>
  <si>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</si>
  <si>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</si>
  <si>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</si>
  <si>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</si>
  <si>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</si>
  <si>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</si>
  <si>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</si>
  <si>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</si>
  <si>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</si>
  <si>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</si>
  <si>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</si>
  <si>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</si>
  <si>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</si>
  <si>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</si>
  <si>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</si>
  <si>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</si>
  <si>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</si>
  <si>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</si>
  <si>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</si>
  <si>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</si>
  <si>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</si>
  <si>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</si>
  <si>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</si>
  <si>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</si>
  <si>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</si>
  <si>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</si>
  <si>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</si>
  <si>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</si>
  <si>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</si>
  <si>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</si>
  <si>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</si>
  <si>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</si>
  <si>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</si>
  <si>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</si>
  <si>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</si>
  <si>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</si>
  <si>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</si>
  <si>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</si>
  <si>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</si>
  <si>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</si>
  <si>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</si>
  <si>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</si>
  <si>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</si>
  <si>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</si>
  <si>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</si>
  <si>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</si>
  <si>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</si>
  <si>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</si>
  <si>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</si>
  <si>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</si>
  <si>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</si>
  <si>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</si>
  <si>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</si>
  <si>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</si>
  <si>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</si>
  <si>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</si>
  <si>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</si>
  <si>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</si>
  <si>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</si>
  <si>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</si>
  <si>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</si>
  <si>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</si>
  <si>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</si>
  <si>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</si>
  <si>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</si>
  <si>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</si>
  <si>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</si>
  <si>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</si>
  <si>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</si>
  <si>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</si>
  <si>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</si>
  <si>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</si>
  <si>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</si>
  <si>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</si>
  <si>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</si>
  <si>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</si>
  <si>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</si>
  <si>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</si>
  <si>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</si>
  <si>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</si>
  <si>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</si>
  <si>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</si>
  <si>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</si>
  <si>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</si>
  <si>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</si>
  <si>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</si>
  <si>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</si>
  <si>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</si>
  <si>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</si>
  <si>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</si>
  <si>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</si>
  <si>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</si>
  <si>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</si>
  <si>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</si>
  <si>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</si>
  <si>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</si>
  <si>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</si>
  <si>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</si>
  <si>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</si>
  <si>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</si>
  <si>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</si>
  <si>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</si>
  <si>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</si>
  <si>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</si>
  <si>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</si>
  <si>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</si>
  <si>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</si>
  <si>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</si>
  <si>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</si>
  <si>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</si>
  <si>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</si>
  <si>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</si>
  <si>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</si>
  <si>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</si>
  <si>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</si>
  <si>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</si>
  <si>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</si>
  <si>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</si>
  <si>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</si>
  <si>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</si>
  <si>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</si>
  <si>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</si>
  <si>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</si>
  <si>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</si>
  <si>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</si>
  <si>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</si>
  <si>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</si>
  <si>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</si>
  <si>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</si>
  <si>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</si>
  <si>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</si>
  <si>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</si>
  <si>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</si>
  <si>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</si>
  <si>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</si>
  <si>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</si>
  <si>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</si>
  <si>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</si>
  <si>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</si>
  <si>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</si>
  <si>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</si>
  <si>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</si>
  <si>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</si>
  <si>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</si>
  <si>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</si>
  <si>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</si>
  <si>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</si>
  <si>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</si>
  <si>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</si>
  <si>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</si>
  <si>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</si>
  <si>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</si>
  <si>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</si>
  <si>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</si>
  <si>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</si>
  <si>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</si>
  <si>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</si>
  <si>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</si>
  <si>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</si>
  <si>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</si>
  <si>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</si>
  <si>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</si>
  <si>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</si>
  <si>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</si>
  <si>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</si>
  <si>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</si>
  <si>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</si>
  <si>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</si>
  <si>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</si>
  <si>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</si>
  <si>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</si>
  <si>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</si>
  <si>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</si>
  <si>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</si>
  <si>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</si>
  <si>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</si>
  <si>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</si>
  <si>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</si>
  <si>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</si>
  <si>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</si>
  <si>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</si>
  <si>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</si>
  <si>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</si>
  <si>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</si>
  <si>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</si>
  <si>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</si>
  <si>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</si>
  <si>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</si>
  <si>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</si>
  <si>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</si>
  <si>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</si>
  <si>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</si>
  <si>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</si>
  <si>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</si>
  <si>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</si>
  <si>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</si>
  <si>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</si>
  <si>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</si>
  <si>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</si>
  <si>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</si>
  <si>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</si>
  <si>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</si>
  <si>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</si>
  <si>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</si>
  <si>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</si>
  <si>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</si>
  <si>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</si>
  <si>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</si>
  <si>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</si>
  <si>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</si>
  <si>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</si>
  <si>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</si>
  <si>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</si>
  <si>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</si>
  <si>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</si>
  <si>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</si>
  <si>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</si>
  <si>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</si>
  <si>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</si>
  <si>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</si>
  <si>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</si>
  <si>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</si>
  <si>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</si>
  <si>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</si>
  <si>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</si>
  <si>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</si>
  <si>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</si>
  <si>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</si>
  <si>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</si>
  <si>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</si>
  <si>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</si>
  <si>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</si>
  <si>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</si>
  <si>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</si>
  <si>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</si>
  <si>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</si>
  <si>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</si>
  <si>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</si>
  <si>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</si>
  <si>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</si>
  <si>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</si>
  <si>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</si>
  <si>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</si>
  <si>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</si>
  <si>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</si>
  <si>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</si>
  <si>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</si>
  <si>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</si>
  <si>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</si>
  <si>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</si>
  <si>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</si>
  <si>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</si>
  <si>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</si>
  <si>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</si>
  <si>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</si>
  <si>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</si>
  <si>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</si>
  <si>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</si>
  <si>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</si>
  <si>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</si>
  <si>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</si>
  <si>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</si>
  <si>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</si>
  <si>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</si>
  <si>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</si>
  <si>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</si>
  <si>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</si>
  <si>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</si>
  <si>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</si>
  <si>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</si>
  <si>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</si>
  <si>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</si>
  <si>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</si>
  <si>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</si>
  <si>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</si>
  <si>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</si>
  <si>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</si>
  <si>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</si>
  <si>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</si>
  <si>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</si>
  <si>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</si>
  <si>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</si>
  <si>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</si>
  <si>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</si>
  <si>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</si>
  <si>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</si>
  <si>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</si>
  <si>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</si>
  <si>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</si>
  <si>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</si>
  <si>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</si>
  <si>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</si>
  <si>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</si>
  <si>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</si>
  <si>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</si>
  <si>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</si>
  <si>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</si>
  <si>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</si>
  <si>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</si>
  <si>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</si>
  <si>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</si>
  <si>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</si>
  <si>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</si>
  <si>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</si>
  <si>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</si>
  <si>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</si>
  <si>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</si>
  <si>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</si>
  <si>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</si>
  <si>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</si>
  <si>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</si>
  <si>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</si>
  <si>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</si>
  <si>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</si>
  <si>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</si>
  <si>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</si>
  <si>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</si>
  <si>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</si>
  <si>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</si>
  <si>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</si>
  <si>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</si>
  <si>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</si>
  <si>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</si>
  <si>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</si>
  <si>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</si>
  <si>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</si>
  <si>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</si>
  <si>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</si>
  <si>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</si>
  <si>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</si>
  <si>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</si>
  <si>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</si>
  <si>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</si>
  <si>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</si>
  <si>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</si>
  <si>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</si>
  <si>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</si>
  <si>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</si>
  <si>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</si>
  <si>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</si>
  <si>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</si>
  <si>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</si>
  <si>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</si>
  <si>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</si>
  <si>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</si>
  <si>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</si>
  <si>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</si>
  <si>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</si>
  <si>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</si>
  <si>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</si>
  <si>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</si>
  <si>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</si>
  <si>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</si>
  <si>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</si>
  <si>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</si>
  <si>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</si>
  <si>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</si>
  <si>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</si>
  <si>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</si>
  <si>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</si>
  <si>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</si>
  <si>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</si>
  <si>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</si>
  <si>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</si>
  <si>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</si>
  <si>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</si>
  <si>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</si>
  <si>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</si>
  <si>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</si>
  <si>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</si>
  <si>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</si>
  <si>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</si>
  <si>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</si>
  <si>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</si>
  <si>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</si>
  <si>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</si>
  <si>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</si>
  <si>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</si>
  <si>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</si>
  <si>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</si>
  <si>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</si>
  <si>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</si>
  <si>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</si>
  <si>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</si>
  <si>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</si>
  <si>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</si>
  <si>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</si>
  <si>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</si>
  <si>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</si>
  <si>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</si>
  <si>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</si>
  <si>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</si>
  <si>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</si>
  <si>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</si>
  <si>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</si>
  <si>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</si>
  <si>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</si>
  <si>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</si>
  <si>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</si>
  <si>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</si>
  <si>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</si>
  <si>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</si>
  <si>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</si>
  <si>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</si>
  <si>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</si>
  <si>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</si>
  <si>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</si>
  <si>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</si>
  <si>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</si>
  <si>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</si>
  <si>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</si>
  <si>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</si>
  <si>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</si>
  <si>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</si>
  <si>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</si>
  <si>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</si>
  <si>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</si>
  <si>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</si>
  <si>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</si>
  <si>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</si>
  <si>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</si>
  <si>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</si>
  <si>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</si>
  <si>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</si>
  <si>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</si>
  <si>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</si>
  <si>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</si>
  <si>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</si>
  <si>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</si>
  <si>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</si>
  <si>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</si>
  <si>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</si>
  <si>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</si>
  <si>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</si>
  <si>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</si>
  <si>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</si>
  <si>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</si>
  <si>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</si>
  <si>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</si>
  <si>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</si>
  <si>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</si>
  <si>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</si>
  <si>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</si>
  <si>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</si>
  <si>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</si>
  <si>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</si>
  <si>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</si>
  <si>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</si>
  <si>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</si>
  <si>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</si>
  <si>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</si>
  <si>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</si>
  <si>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</si>
  <si>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</si>
  <si>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</si>
  <si>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</si>
  <si>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</si>
  <si>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</si>
  <si>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</si>
  <si>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</si>
  <si>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</si>
  <si>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</si>
  <si>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</si>
  <si>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</si>
  <si>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</si>
  <si>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</si>
  <si>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</si>
  <si>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</si>
  <si>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</si>
  <si>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</si>
  <si>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</si>
  <si>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</si>
  <si>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</si>
  <si>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</si>
  <si>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</si>
  <si>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</si>
  <si>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</si>
  <si>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</si>
  <si>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</si>
  <si>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</si>
  <si>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</si>
  <si>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</si>
  <si>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</si>
  <si>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</si>
  <si>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</si>
  <si>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</si>
  <si>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</si>
  <si>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</si>
  <si>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</si>
  <si>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</si>
  <si>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</si>
  <si>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</si>
  <si>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</si>
  <si>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</si>
  <si>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</si>
  <si>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</si>
  <si>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</si>
  <si>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</si>
  <si>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</si>
  <si>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</si>
  <si>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</si>
  <si>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</si>
  <si>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</si>
  <si>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</si>
  <si>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</si>
  <si>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</si>
  <si>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</si>
  <si>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</si>
  <si>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</si>
  <si>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</si>
  <si>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</si>
  <si>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</si>
  <si>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</si>
  <si>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</si>
  <si>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</si>
  <si>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</si>
  <si>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</si>
  <si>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</si>
  <si>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</si>
  <si>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</si>
  <si>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</si>
  <si>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</si>
  <si>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</si>
  <si>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</si>
  <si>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</si>
  <si>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</si>
  <si>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</si>
  <si>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</si>
  <si>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</si>
  <si>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</si>
  <si>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</si>
  <si>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</si>
  <si>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</si>
  <si>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</si>
  <si>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</si>
  <si>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</si>
  <si>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</si>
  <si>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</si>
  <si>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</si>
  <si>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</si>
  <si>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</si>
  <si>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</si>
  <si>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</si>
  <si>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</si>
  <si>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</si>
  <si>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</si>
  <si>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</si>
  <si>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</si>
  <si>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</si>
  <si>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</si>
  <si>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</si>
  <si>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</si>
  <si>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</si>
  <si>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</si>
  <si>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</si>
  <si>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</si>
  <si>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</si>
  <si>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</si>
  <si>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</si>
  <si>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</si>
  <si>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</si>
  <si>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</si>
  <si>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</si>
  <si>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</si>
  <si>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</si>
  <si>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</si>
  <si>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</si>
  <si>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</si>
  <si>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</si>
  <si>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</si>
  <si>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</si>
  <si>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</si>
  <si>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</si>
  <si>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</si>
  <si>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</si>
  <si>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</si>
  <si>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</si>
  <si>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</si>
  <si>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</si>
  <si>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</si>
  <si>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</si>
  <si>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</si>
  <si>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</si>
  <si>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</si>
  <si>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</si>
  <si>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</si>
  <si>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</si>
  <si>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</si>
  <si>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</si>
  <si>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</si>
  <si>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</si>
  <si>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</si>
  <si>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</si>
  <si>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</si>
  <si>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</si>
  <si>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</si>
  <si>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</si>
  <si>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</si>
  <si>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</si>
  <si>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</si>
  <si>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</si>
  <si>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</si>
  <si>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</si>
  <si>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</si>
  <si>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</si>
  <si>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</si>
  <si>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</si>
  <si>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</si>
  <si>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</si>
  <si>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</si>
  <si>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</si>
  <si>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</si>
  <si>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</si>
  <si>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</si>
  <si>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</si>
  <si>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</si>
  <si>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</si>
  <si>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</si>
  <si>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</si>
  <si>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</si>
  <si>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</si>
  <si>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</si>
  <si>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</si>
  <si>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</si>
  <si>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</si>
  <si>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</si>
  <si>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</si>
  <si>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</si>
  <si>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</si>
  <si>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</si>
  <si>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</si>
  <si>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</si>
  <si>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</si>
  <si>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</si>
  <si>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</si>
  <si>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</si>
  <si>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</si>
  <si>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</si>
  <si>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</si>
  <si>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</si>
  <si>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</si>
  <si>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</si>
  <si>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</si>
  <si>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</si>
  <si>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</si>
  <si>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</si>
  <si>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</si>
  <si>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</si>
  <si>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</si>
  <si>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</si>
  <si>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</si>
  <si>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</si>
  <si>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</si>
  <si>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</si>
  <si>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</si>
  <si>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</si>
  <si>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</si>
  <si>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</si>
  <si>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</si>
  <si>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</si>
  <si>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</si>
  <si>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</si>
  <si>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</si>
  <si>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</si>
  <si>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</si>
  <si>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</si>
  <si>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</si>
  <si>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</si>
  <si>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</si>
  <si>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</si>
  <si>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</si>
  <si>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</si>
  <si>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</si>
  <si>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</si>
  <si>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</si>
  <si>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</si>
  <si>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</si>
  <si>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</si>
  <si>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</si>
  <si>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</si>
  <si>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</si>
  <si>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</si>
  <si>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</si>
  <si>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</si>
  <si>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</si>
  <si>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</si>
  <si>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</si>
  <si>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</si>
  <si>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</si>
  <si>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</si>
  <si>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</si>
  <si>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</si>
  <si>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</si>
  <si>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</si>
  <si>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</si>
  <si>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</si>
  <si>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</si>
  <si>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</si>
  <si>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</si>
  <si>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</si>
  <si>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</si>
  <si>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</si>
  <si>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</si>
  <si>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</si>
  <si>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</si>
  <si>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</si>
  <si>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</si>
  <si>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</si>
  <si>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</si>
  <si>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</si>
  <si>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</si>
  <si>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</si>
  <si>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</si>
  <si>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</si>
  <si>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</si>
  <si>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</si>
  <si>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</si>
  <si>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</si>
  <si>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</si>
  <si>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</si>
  <si>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</si>
  <si>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</si>
  <si>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</si>
  <si>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</si>
  <si>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</si>
  <si>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</si>
  <si>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</si>
  <si>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</si>
  <si>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</si>
  <si>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</si>
  <si>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</si>
  <si>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</si>
  <si>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</si>
  <si>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</si>
  <si>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</si>
  <si>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</si>
  <si>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</si>
  <si>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</si>
  <si>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</si>
  <si>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</si>
  <si>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</si>
  <si>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</si>
  <si>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</si>
  <si>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</si>
  <si>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</si>
  <si>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</si>
  <si>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</si>
  <si>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</si>
  <si>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</si>
  <si>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</si>
  <si>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</si>
  <si>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</si>
  <si>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</si>
  <si>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</si>
  <si>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</si>
  <si>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</si>
  <si>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</si>
  <si>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</si>
  <si>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</si>
  <si>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</si>
  <si>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</si>
  <si>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</si>
  <si>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</si>
  <si>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</si>
  <si>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</si>
  <si>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</si>
  <si>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</si>
  <si>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</si>
  <si>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</si>
  <si>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</si>
  <si>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</si>
  <si>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</si>
  <si>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</si>
  <si>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</si>
  <si>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</si>
  <si>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</si>
  <si>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</si>
  <si>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</si>
  <si>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</si>
  <si>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</si>
  <si>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</si>
  <si>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</si>
  <si>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</si>
  <si>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</si>
  <si>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</si>
  <si>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</si>
  <si>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</si>
  <si>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</si>
  <si>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</si>
  <si>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</si>
  <si>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</si>
  <si>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</si>
  <si>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</si>
  <si>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</si>
  <si>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</si>
  <si>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</si>
  <si>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</si>
  <si>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</si>
  <si>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</si>
  <si>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</si>
  <si>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</si>
  <si>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</si>
  <si>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</si>
  <si>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</si>
  <si>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</si>
  <si>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</si>
  <si>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</si>
  <si>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</si>
  <si>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</si>
  <si>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</si>
  <si>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</si>
  <si>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</si>
  <si>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</si>
  <si>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</si>
  <si>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</si>
  <si>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</si>
  <si>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</si>
  <si>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</si>
  <si>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</si>
  <si>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</si>
  <si>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</si>
  <si>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</si>
  <si>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</si>
  <si>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</si>
  <si>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</si>
  <si>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</si>
  <si>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</si>
  <si>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</si>
  <si>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</si>
  <si>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</si>
  <si>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</si>
  <si>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</si>
  <si>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</si>
  <si>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</si>
  <si>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</si>
  <si>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</si>
  <si>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</si>
  <si>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</si>
  <si>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</si>
  <si>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</si>
  <si>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</si>
  <si>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</si>
  <si>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</si>
  <si>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</si>
  <si>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</si>
  <si>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</si>
  <si>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</si>
  <si>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</si>
  <si>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</si>
  <si>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</si>
  <si>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</si>
  <si>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</si>
  <si>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</si>
  <si>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</si>
  <si>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</si>
  <si>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</si>
  <si>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</si>
  <si>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</si>
  <si>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</si>
  <si>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</si>
  <si>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</si>
  <si>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</si>
  <si>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</si>
  <si>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</si>
  <si>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</si>
  <si>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</si>
  <si>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</si>
  <si>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</si>
  <si>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</si>
  <si>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</si>
  <si>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</si>
  <si>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</si>
  <si>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</si>
  <si>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</si>
  <si>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</si>
  <si>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</si>
  <si>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</si>
  <si>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</si>
  <si>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</si>
  <si>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</si>
  <si>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</si>
  <si>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</si>
  <si>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</si>
  <si>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</si>
  <si>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</si>
  <si>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</si>
  <si>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</si>
  <si>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</si>
  <si>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</si>
  <si>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</si>
  <si>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</si>
  <si>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</si>
  <si>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</si>
  <si>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</si>
  <si>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</si>
  <si>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</si>
  <si>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</si>
  <si>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</si>
  <si>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</si>
  <si>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</si>
  <si>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</si>
  <si>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</si>
  <si>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</si>
  <si>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</si>
  <si>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</si>
  <si>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</si>
  <si>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</si>
  <si>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</si>
  <si>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</si>
  <si>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</si>
  <si>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</si>
  <si>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</si>
  <si>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</si>
  <si>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</si>
  <si>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</si>
  <si>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</si>
  <si>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</si>
  <si>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</si>
  <si>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</si>
  <si>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</si>
  <si>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</si>
  <si>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</si>
  <si>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</si>
  <si>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</si>
  <si>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</si>
  <si>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</si>
  <si>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</si>
  <si>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</si>
  <si>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</si>
  <si>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</si>
  <si>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</si>
  <si>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</si>
  <si>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</si>
  <si>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</si>
  <si>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</si>
  <si>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</si>
  <si>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</si>
  <si>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</si>
  <si>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</si>
  <si>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</si>
  <si>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</si>
  <si>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</si>
  <si>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</si>
  <si>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</si>
  <si>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</si>
  <si>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</si>
  <si>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</si>
  <si>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</si>
  <si>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</si>
  <si>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</si>
  <si>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</si>
  <si>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</si>
  <si>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</si>
  <si>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</si>
  <si>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</si>
  <si>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</si>
  <si>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</si>
  <si>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</si>
  <si>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</si>
  <si>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</si>
  <si>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</si>
  <si>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</si>
  <si>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</si>
  <si>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</si>
  <si>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</si>
  <si>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</si>
  <si>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</si>
  <si>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</si>
  <si>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</si>
  <si>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</si>
  <si>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</si>
  <si>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</si>
  <si>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</si>
  <si>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</si>
  <si>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</si>
  <si>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</si>
  <si>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</si>
  <si>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</si>
  <si>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</si>
  <si>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</si>
  <si>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</si>
  <si>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</si>
  <si>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</si>
  <si>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</si>
  <si>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</si>
  <si>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</si>
  <si>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</si>
  <si>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</si>
  <si>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</si>
  <si>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</si>
  <si>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</si>
  <si>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</si>
  <si>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</si>
  <si>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</si>
  <si>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</si>
  <si>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</si>
  <si>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</si>
  <si>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</si>
  <si>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</si>
  <si>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</si>
  <si>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</si>
  <si>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</si>
  <si>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</si>
  <si>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</si>
  <si>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</si>
  <si>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</si>
  <si>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</si>
  <si>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</si>
  <si>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</si>
  <si>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</si>
  <si>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</si>
  <si>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</si>
  <si>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</si>
  <si>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</si>
  <si>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</si>
  <si>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</si>
  <si>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</si>
  <si>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</si>
  <si>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</si>
  <si>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</si>
  <si>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</si>
  <si>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</si>
  <si>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</si>
  <si>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</si>
  <si>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</si>
  <si>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</si>
  <si>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</si>
  <si>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</si>
  <si>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</si>
  <si>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</si>
  <si>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</si>
  <si>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</si>
  <si>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</si>
  <si>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</si>
  <si>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</si>
  <si>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</si>
  <si>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</si>
  <si>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</si>
  <si>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</si>
  <si>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</si>
  <si>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</si>
  <si>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</si>
  <si>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</si>
  <si>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</si>
  <si>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</si>
  <si>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</si>
  <si>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</si>
  <si>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</si>
  <si>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</si>
  <si>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</si>
  <si>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</si>
  <si>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</si>
  <si>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</si>
  <si>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</si>
  <si>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</si>
  <si>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</si>
  <si>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</si>
  <si>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</si>
  <si>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</si>
  <si>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</si>
  <si>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</si>
  <si>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</si>
  <si>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</si>
  <si>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</si>
  <si>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</si>
  <si>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</si>
  <si>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</si>
  <si>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</si>
  <si>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</si>
  <si>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</si>
  <si>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</si>
  <si>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</si>
  <si>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</si>
  <si>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</si>
  <si>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</si>
  <si>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</si>
  <si>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</si>
  <si>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</si>
  <si>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</si>
  <si>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</si>
  <si>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</si>
  <si>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</si>
  <si>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</si>
  <si>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</si>
  <si>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</si>
  <si>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</si>
  <si>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</si>
  <si>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</si>
  <si>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</si>
  <si>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</si>
  <si>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</si>
  <si>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</si>
  <si>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</si>
  <si>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</si>
  <si>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</si>
  <si>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</si>
  <si>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</si>
  <si>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</si>
  <si>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</si>
  <si>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</si>
  <si>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</si>
  <si>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</si>
  <si>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</si>
  <si>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</si>
  <si>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</si>
  <si>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</si>
  <si>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</si>
  <si>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</si>
  <si>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</si>
  <si>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</si>
  <si>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</si>
  <si>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</si>
  <si>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</si>
  <si>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</si>
  <si>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</si>
  <si>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</si>
  <si>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</si>
  <si>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</si>
  <si>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</si>
  <si>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</si>
  <si>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</si>
  <si>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</si>
  <si>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</si>
  <si>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</si>
  <si>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</si>
  <si>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</si>
  <si>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</si>
  <si>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</si>
  <si>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</si>
  <si>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</si>
  <si>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</si>
  <si>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</si>
  <si>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</si>
  <si>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</si>
  <si>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</si>
  <si>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</si>
  <si>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</si>
  <si>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</si>
  <si>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</si>
  <si>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</si>
  <si>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</si>
  <si>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</si>
  <si>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</si>
  <si>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</si>
  <si>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</si>
  <si>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</si>
  <si>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</si>
  <si>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</si>
  <si>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</si>
  <si>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</si>
  <si>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</si>
  <si>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</si>
  <si>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</si>
  <si>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</si>
  <si>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</si>
  <si>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</si>
  <si>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</si>
  <si>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</si>
  <si>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</si>
  <si>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</si>
  <si>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</si>
  <si>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</si>
  <si>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</si>
  <si>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</si>
  <si>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</si>
  <si>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</si>
  <si>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</si>
  <si>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</si>
  <si>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</si>
  <si>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</si>
  <si>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</si>
  <si>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</si>
  <si>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</si>
  <si>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</si>
  <si>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</si>
  <si>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</si>
  <si>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</si>
  <si>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</si>
  <si>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</si>
  <si>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</si>
  <si>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</si>
  <si>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</si>
  <si>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</si>
  <si>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</si>
  <si>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</si>
  <si>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</si>
  <si>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</si>
  <si>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</si>
  <si>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</si>
  <si>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</si>
  <si>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</si>
  <si>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</si>
  <si>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</si>
  <si>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</si>
  <si>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</si>
  <si>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</si>
  <si>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</si>
  <si>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</si>
  <si>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</si>
  <si>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</si>
  <si>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</si>
  <si>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</si>
  <si>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</si>
  <si>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</si>
  <si>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</si>
  <si>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</si>
  <si>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</si>
  <si>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</si>
  <si>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</si>
  <si>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</si>
  <si>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</si>
  <si>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</si>
  <si>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</si>
  <si>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</si>
  <si>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</si>
  <si>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</si>
  <si>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</si>
  <si>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</si>
  <si>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</si>
  <si>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</si>
  <si>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</si>
  <si>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</si>
  <si>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</si>
  <si>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</si>
  <si>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</si>
  <si>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</si>
  <si>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</si>
  <si>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</si>
  <si>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</si>
  <si>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</si>
  <si>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</si>
  <si>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</si>
  <si>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</si>
  <si>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</si>
  <si>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</si>
  <si>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</si>
  <si>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</si>
  <si>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</si>
  <si>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</si>
  <si>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</si>
  <si>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</si>
  <si>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</si>
  <si>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</si>
  <si>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</si>
  <si>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</si>
  <si>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</si>
  <si>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</si>
  <si>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</si>
  <si>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</si>
  <si>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</si>
  <si>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</si>
  <si>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</si>
  <si>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</si>
  <si>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</si>
  <si>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</si>
  <si>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</si>
  <si>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</si>
  <si>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</si>
  <si>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</si>
  <si>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</si>
  <si>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</si>
  <si>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</si>
  <si>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</si>
  <si>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</si>
  <si>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</si>
  <si>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</si>
  <si>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</si>
  <si>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</si>
  <si>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</si>
  <si>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</si>
  <si>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</si>
  <si>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</si>
  <si>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</si>
  <si>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</si>
  <si>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</si>
  <si>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</si>
  <si>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</si>
  <si>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</si>
  <si>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</si>
  <si>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</si>
  <si>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</si>
  <si>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</si>
  <si>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</si>
  <si>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</si>
  <si>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</si>
  <si>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</si>
  <si>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</si>
  <si>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</si>
  <si>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</si>
  <si>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</si>
  <si>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</si>
  <si>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</si>
  <si>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</si>
  <si>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</si>
  <si>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</si>
  <si>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</si>
  <si>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</si>
  <si>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</si>
  <si>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</si>
  <si>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</si>
  <si>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</si>
  <si>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</si>
  <si>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</si>
  <si>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</si>
  <si>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</si>
  <si>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</si>
  <si>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</si>
  <si>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</si>
  <si>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</si>
  <si>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</si>
  <si>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</si>
  <si>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</si>
  <si>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</si>
  <si>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</si>
  <si>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</si>
  <si>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</si>
  <si>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</si>
  <si>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</si>
  <si>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</si>
  <si>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</si>
  <si>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</si>
  <si>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</si>
  <si>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</si>
  <si>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</si>
  <si>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</si>
  <si>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</si>
  <si>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</si>
  <si>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</si>
  <si>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</si>
  <si>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</si>
  <si>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</si>
  <si>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</si>
  <si>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</si>
  <si>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</si>
  <si>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</si>
  <si>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</si>
  <si>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</si>
  <si>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</si>
  <si>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</si>
  <si>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</si>
  <si>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</si>
  <si>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</si>
  <si>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</si>
  <si>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</si>
  <si>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</si>
  <si>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</si>
  <si>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</si>
  <si>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</si>
  <si>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</si>
  <si>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</si>
  <si>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</si>
  <si>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</si>
  <si>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</si>
  <si>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</si>
  <si>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</si>
  <si>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</si>
  <si>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</si>
  <si>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</si>
  <si>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</si>
  <si>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</si>
  <si>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</si>
  <si>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</si>
  <si>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</si>
  <si>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</si>
  <si>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</si>
  <si>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</si>
  <si>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</si>
  <si>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</si>
  <si>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</si>
  <si>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</si>
  <si>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</si>
  <si>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</si>
  <si>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</si>
  <si>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</si>
  <si>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</si>
  <si>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</si>
  <si>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</si>
  <si>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</si>
  <si>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</si>
  <si>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</si>
  <si>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</si>
  <si>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</si>
  <si>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</si>
  <si>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</si>
  <si>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</si>
  <si>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</si>
  <si>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</si>
  <si>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</si>
  <si>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</si>
  <si>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</si>
  <si>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</si>
  <si>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</si>
  <si>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</si>
  <si>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</si>
  <si>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</si>
  <si>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</si>
  <si>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</si>
  <si>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</si>
  <si>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</si>
  <si>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</si>
  <si>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</si>
  <si>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</si>
  <si>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</si>
  <si>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</si>
  <si>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</si>
  <si>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</si>
  <si>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</si>
  <si>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</si>
  <si>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</si>
  <si>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</si>
  <si>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</si>
  <si>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</si>
  <si>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</si>
  <si>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</si>
  <si>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</si>
  <si>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</si>
  <si>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</si>
  <si>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</si>
  <si>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</si>
  <si>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</si>
  <si>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</si>
  <si>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</si>
  <si>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</si>
  <si>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</si>
  <si>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</si>
  <si>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</si>
  <si>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</si>
  <si>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</si>
  <si>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</si>
  <si>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</si>
  <si>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</si>
  <si>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</si>
  <si>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</si>
  <si>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</si>
  <si>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</si>
  <si>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</si>
  <si>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</si>
  <si>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</si>
  <si>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</si>
  <si>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</si>
  <si>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</si>
  <si>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</si>
  <si>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</si>
  <si>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</si>
  <si>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</si>
  <si>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</si>
  <si>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</si>
  <si>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</si>
  <si>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</si>
  <si>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</si>
  <si>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</si>
  <si>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</si>
  <si>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</si>
  <si>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</si>
  <si>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</si>
  <si>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</si>
  <si>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</si>
  <si>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</si>
  <si>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</si>
  <si>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</si>
  <si>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</si>
  <si>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</si>
  <si>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</si>
  <si>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</si>
  <si>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</si>
  <si>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</si>
  <si>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</si>
  <si>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</si>
  <si>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</si>
  <si>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</si>
  <si>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</si>
  <si>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</si>
  <si>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</si>
  <si>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</si>
  <si>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</si>
  <si>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</si>
  <si>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</si>
  <si>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</si>
  <si>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</si>
  <si>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</si>
  <si>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</si>
  <si>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</si>
  <si>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</si>
  <si>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</si>
  <si>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</si>
  <si>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</si>
  <si>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</si>
  <si>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</si>
  <si>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</si>
  <si>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</si>
  <si>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</si>
  <si>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</si>
  <si>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</si>
  <si>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</si>
  <si>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</si>
  <si>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</si>
  <si>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</si>
  <si>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</si>
  <si>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</si>
  <si>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</si>
  <si>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</si>
  <si>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</si>
  <si>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</si>
  <si>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</si>
  <si>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</si>
  <si>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</si>
  <si>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</si>
  <si>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</si>
  <si>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</si>
  <si>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</si>
  <si>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</si>
  <si>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</si>
  <si>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</si>
  <si>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</si>
  <si>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</si>
  <si>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</si>
  <si>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</si>
  <si>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</si>
  <si>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</si>
  <si>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</si>
  <si>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</si>
  <si>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</si>
  <si>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</si>
  <si>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</si>
  <si>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</si>
  <si>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</si>
  <si>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</si>
  <si>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</si>
  <si>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</si>
  <si>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</si>
  <si>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</si>
  <si>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</si>
  <si>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</si>
  <si>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</si>
  <si>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</si>
  <si>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</si>
  <si>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</si>
  <si>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</si>
  <si>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</si>
  <si>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</si>
  <si>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</si>
  <si>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</si>
  <si>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</si>
  <si>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</si>
  <si>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</si>
  <si>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</si>
  <si>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</si>
  <si>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</si>
  <si>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</si>
  <si>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</si>
  <si>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</si>
  <si>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</si>
  <si>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</si>
  <si>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</si>
  <si>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</si>
  <si>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</si>
  <si>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</si>
  <si>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</si>
  <si>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</si>
  <si>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</si>
  <si>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</si>
  <si>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</si>
  <si>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</si>
  <si>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</si>
  <si>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</si>
  <si>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</si>
  <si>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</si>
  <si>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</si>
  <si>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</si>
  <si>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</si>
  <si>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</si>
  <si>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</si>
  <si>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</si>
  <si>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</si>
  <si>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</si>
  <si>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</si>
  <si>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</si>
  <si>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</si>
  <si>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</si>
  <si>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</si>
  <si>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</si>
  <si>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</si>
  <si>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</si>
  <si>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</si>
  <si>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</si>
  <si>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</si>
  <si>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</si>
  <si>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</si>
  <si>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</si>
  <si>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</si>
  <si>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</si>
  <si>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</si>
  <si>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</si>
  <si>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</si>
  <si>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</si>
  <si>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</si>
  <si>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</si>
  <si>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</si>
  <si>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</si>
  <si>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</si>
  <si>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</si>
  <si>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</si>
  <si>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</si>
  <si>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</si>
  <si>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</si>
  <si>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</si>
  <si>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</si>
  <si>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</si>
  <si>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</si>
  <si>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</si>
  <si>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</si>
  <si>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</si>
  <si>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</si>
  <si>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</si>
  <si>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</si>
  <si>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</si>
  <si>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</si>
  <si>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</si>
  <si>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</si>
  <si>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</si>
  <si>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</si>
  <si>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</si>
  <si>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</si>
  <si>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</si>
  <si>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</si>
  <si>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</si>
  <si>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</si>
  <si>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</si>
  <si>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</si>
  <si>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</si>
  <si>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</si>
  <si>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</si>
  <si>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</si>
  <si>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</si>
  <si>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</si>
  <si>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</si>
  <si>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</si>
  <si>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</si>
  <si>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</si>
  <si>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</si>
  <si>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</si>
  <si>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</si>
  <si>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</si>
  <si>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</si>
  <si>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</si>
  <si>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</si>
  <si>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</si>
  <si>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</si>
  <si>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</si>
  <si>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</si>
  <si>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</si>
  <si>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</si>
  <si>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</si>
  <si>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</si>
  <si>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</si>
  <si>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</si>
  <si>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</si>
  <si>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</si>
  <si>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</si>
  <si>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</si>
  <si>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</si>
  <si>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</si>
  <si>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</si>
  <si>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</si>
  <si>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</si>
  <si>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</si>
  <si>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</si>
  <si>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</si>
  <si>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</si>
  <si>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</si>
  <si>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</si>
  <si>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</si>
  <si>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</si>
  <si>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</si>
  <si>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</si>
  <si>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</si>
  <si>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</si>
  <si>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</si>
  <si>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</si>
  <si>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</si>
  <si>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</si>
  <si>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</si>
  <si>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</si>
  <si>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</si>
  <si>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</si>
  <si>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</si>
  <si>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</si>
  <si>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</si>
  <si>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</si>
  <si>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</si>
  <si>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</si>
  <si>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</si>
  <si>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</si>
  <si>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</si>
  <si>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</si>
  <si>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</si>
  <si>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</si>
  <si>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</si>
  <si>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</si>
  <si>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</si>
  <si>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</si>
  <si>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</si>
  <si>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</si>
  <si>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</si>
  <si>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</si>
  <si>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</si>
  <si>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</si>
  <si>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</si>
  <si>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</si>
  <si>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</si>
  <si>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</si>
  <si>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</si>
  <si>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</si>
  <si>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</si>
  <si>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</si>
  <si>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</si>
  <si>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</si>
  <si>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</si>
  <si>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</si>
  <si>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</si>
  <si>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</si>
  <si>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</si>
  <si>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</si>
  <si>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</si>
  <si>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</si>
  <si>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</si>
  <si>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</si>
  <si>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</si>
  <si>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</si>
  <si>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</si>
  <si>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</si>
  <si>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</si>
  <si>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</si>
  <si>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</si>
  <si>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</si>
  <si>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</si>
  <si>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</si>
  <si>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</si>
  <si>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</si>
  <si>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</si>
  <si>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</si>
  <si>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</si>
  <si>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</si>
  <si>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</si>
  <si>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</si>
  <si>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</si>
  <si>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</si>
  <si>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</si>
  <si>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</si>
  <si>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</si>
  <si>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</si>
  <si>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</si>
  <si>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</si>
  <si>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</si>
  <si>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</si>
  <si>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</si>
  <si>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</si>
  <si>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</si>
  <si>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</si>
  <si>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</si>
  <si>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</si>
  <si>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</si>
  <si>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</si>
  <si>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</si>
  <si>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</si>
  <si>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</si>
  <si>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</si>
  <si>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</si>
  <si>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</si>
  <si>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</si>
  <si>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</si>
  <si>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</si>
  <si>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</si>
  <si>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</si>
  <si>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</si>
  <si>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</si>
  <si>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</si>
  <si>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</si>
  <si>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</si>
  <si>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</si>
  <si>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</si>
  <si>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</si>
  <si>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</si>
  <si>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</si>
  <si>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</si>
  <si>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</si>
  <si>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</si>
  <si>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</si>
  <si>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</si>
  <si>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</si>
  <si>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</si>
  <si>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</si>
  <si>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</si>
  <si>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</si>
  <si>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</si>
  <si>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</si>
  <si>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</si>
  <si>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</si>
  <si>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</si>
  <si>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</si>
  <si>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</si>
  <si>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</si>
  <si>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</si>
  <si>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</si>
  <si>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</si>
  <si>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</si>
  <si>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</si>
  <si>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</si>
  <si>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</si>
  <si>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</si>
  <si>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</si>
  <si>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</si>
  <si>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</si>
  <si>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</si>
  <si>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</si>
  <si>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</si>
  <si>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</si>
  <si>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</si>
  <si>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</si>
  <si>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</si>
  <si>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</si>
  <si>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</si>
  <si>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</si>
  <si>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</si>
  <si>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</si>
  <si>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</si>
  <si>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</si>
  <si>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</si>
  <si>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</si>
  <si>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</si>
  <si>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</si>
  <si>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</si>
  <si>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</si>
  <si>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</si>
  <si>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</si>
  <si>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</si>
  <si>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</si>
  <si>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</si>
  <si>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</si>
  <si>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</si>
  <si>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</si>
  <si>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</si>
  <si>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</si>
  <si>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</si>
  <si>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</si>
  <si>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</si>
  <si>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</si>
  <si>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</si>
  <si>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</si>
  <si>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</si>
  <si>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</si>
  <si>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</si>
  <si>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</si>
  <si>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</si>
  <si>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</si>
  <si>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</si>
  <si>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</si>
  <si>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</si>
  <si>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</si>
  <si>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</si>
  <si>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</si>
  <si>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</si>
  <si>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</si>
  <si>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</si>
  <si>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</si>
  <si>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</si>
  <si>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</si>
  <si>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</si>
  <si>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</si>
  <si>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</si>
  <si>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</si>
  <si>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</si>
  <si>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</si>
  <si>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</si>
  <si>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</si>
  <si>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</si>
  <si>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</si>
  <si>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</si>
  <si>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</si>
  <si>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</si>
  <si>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</si>
  <si>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</si>
  <si>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</si>
  <si>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</si>
  <si>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</si>
  <si>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</si>
  <si>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</si>
  <si>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</si>
  <si>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</si>
  <si>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</si>
  <si>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</si>
  <si>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</si>
  <si>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</si>
  <si>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</si>
  <si>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</si>
  <si>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</si>
  <si>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</si>
  <si>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</si>
  <si>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</si>
  <si>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</si>
  <si>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</si>
  <si>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</si>
  <si>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</si>
  <si>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</si>
  <si>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</si>
  <si>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</si>
  <si>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</si>
  <si>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</si>
  <si>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</si>
  <si>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</si>
  <si>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</si>
  <si>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</si>
  <si>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</si>
  <si>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</si>
  <si>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</si>
  <si>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</si>
  <si>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</si>
  <si>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</si>
  <si>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</si>
  <si>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</si>
  <si>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</si>
  <si>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</si>
  <si>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</si>
  <si>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</si>
  <si>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</si>
  <si>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</si>
  <si>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</si>
  <si>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</si>
  <si>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</si>
  <si>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</si>
  <si>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</si>
  <si>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</si>
  <si>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</si>
  <si>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</si>
  <si>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</si>
  <si>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</si>
  <si>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</si>
  <si>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</si>
  <si>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</si>
  <si>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</si>
  <si>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</si>
  <si>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</si>
  <si>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</si>
  <si>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</si>
  <si>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</si>
  <si>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</si>
  <si>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</si>
  <si>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</si>
  <si>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</si>
  <si>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</si>
  <si>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</si>
  <si>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</si>
  <si>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</si>
  <si>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</si>
  <si>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</si>
  <si>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</si>
  <si>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</si>
  <si>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</si>
  <si>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</si>
  <si>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</si>
  <si>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</si>
  <si>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</si>
  <si>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</si>
  <si>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</si>
  <si>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</si>
  <si>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</si>
  <si>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</si>
  <si>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</si>
  <si>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</si>
  <si>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</si>
  <si>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</si>
  <si>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</si>
  <si>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</si>
  <si>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</si>
  <si>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</si>
  <si>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</si>
  <si>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</si>
  <si>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</si>
  <si>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</si>
  <si>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</si>
  <si>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</si>
  <si>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</si>
  <si>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</si>
  <si>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</si>
  <si>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</si>
  <si>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</si>
  <si>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</si>
  <si>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</si>
  <si>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</si>
  <si>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</si>
  <si>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</si>
  <si>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</si>
  <si>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</si>
  <si>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</si>
  <si>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</si>
  <si>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</si>
  <si>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</si>
  <si>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</si>
  <si>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</si>
  <si>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</si>
  <si>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</si>
  <si>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</si>
  <si>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</si>
  <si>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</si>
  <si>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</si>
  <si>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</si>
  <si>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</si>
  <si>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</si>
  <si>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</si>
  <si>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</si>
  <si>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</si>
  <si>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</si>
  <si>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</si>
  <si>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</si>
  <si>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</si>
  <si>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</si>
  <si>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</si>
  <si>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</si>
  <si>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</si>
  <si>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</si>
  <si>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</si>
  <si>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</si>
  <si>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</si>
  <si>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</si>
  <si>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</si>
  <si>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</si>
  <si>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</si>
  <si>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</si>
  <si>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</si>
  <si>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</si>
  <si>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</si>
  <si>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</si>
  <si>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</si>
  <si>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</si>
  <si>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</si>
  <si>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</si>
  <si>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</si>
  <si>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</si>
  <si>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</si>
  <si>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</si>
  <si>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</si>
  <si>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</si>
  <si>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</si>
  <si>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</si>
  <si>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</si>
  <si>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</si>
  <si>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</si>
  <si>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</si>
  <si>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</si>
  <si>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</si>
  <si>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</si>
  <si>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</si>
  <si>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</si>
  <si>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</si>
  <si>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</si>
  <si>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</si>
  <si>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</si>
  <si>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</si>
  <si>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</si>
  <si>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</si>
  <si>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</si>
  <si>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</si>
  <si>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</si>
  <si>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</si>
  <si>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</si>
  <si>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</si>
  <si>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</si>
  <si>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</si>
  <si>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</si>
  <si>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</si>
  <si>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</si>
  <si>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</si>
  <si>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</si>
  <si>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</si>
  <si>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</si>
  <si>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</si>
  <si>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</si>
  <si>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</si>
  <si>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</si>
  <si>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</si>
  <si>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</si>
  <si>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</si>
  <si>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</si>
  <si>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</si>
  <si>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</si>
  <si>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</si>
  <si>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</si>
  <si>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</si>
  <si>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</si>
  <si>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</si>
  <si>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</si>
  <si>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</si>
  <si>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</si>
  <si>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</si>
  <si>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</si>
  <si>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</si>
  <si>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</si>
  <si>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</si>
  <si>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</si>
  <si>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</si>
  <si>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</si>
  <si>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</si>
  <si>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</si>
  <si>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</si>
  <si>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</si>
  <si>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</si>
  <si>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</si>
  <si>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</si>
  <si>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</si>
  <si>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</si>
  <si>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</si>
  <si>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</si>
  <si>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</si>
  <si>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</si>
  <si>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</si>
  <si>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</si>
  <si>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</si>
  <si>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</si>
  <si>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</si>
  <si>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</si>
  <si>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</si>
  <si>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</si>
  <si>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</si>
  <si>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</si>
  <si>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</si>
  <si>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</si>
  <si>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</si>
  <si>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</si>
  <si>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</si>
  <si>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</si>
  <si>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</si>
  <si>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</si>
  <si>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</si>
  <si>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</si>
  <si>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</si>
  <si>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</si>
  <si>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</si>
  <si>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</si>
  <si>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</si>
  <si>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</si>
  <si>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</si>
  <si>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</si>
  <si>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</si>
  <si>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</si>
  <si>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</si>
  <si>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</si>
  <si>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</si>
  <si>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</si>
  <si>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</si>
  <si>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</si>
  <si>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</si>
  <si>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</si>
  <si>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</si>
  <si>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</si>
  <si>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</si>
  <si>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</si>
  <si>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</si>
  <si>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</si>
  <si>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</si>
  <si>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</si>
  <si>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</si>
  <si>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</si>
  <si>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</si>
  <si>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</si>
  <si>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</si>
  <si>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</si>
  <si>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</si>
  <si>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</si>
  <si>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</si>
  <si>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</si>
  <si>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</si>
  <si>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</si>
  <si>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</si>
  <si>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</si>
  <si>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</si>
  <si>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</si>
  <si>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</si>
  <si>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</si>
  <si>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</si>
  <si>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</si>
  <si>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</si>
  <si>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</si>
  <si>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</si>
  <si>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</si>
  <si>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</si>
  <si>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</si>
  <si>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</si>
  <si>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</si>
  <si>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</si>
  <si>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</si>
  <si>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</si>
  <si>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</si>
  <si>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</si>
  <si>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</si>
  <si>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</si>
  <si>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</si>
  <si>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</si>
  <si>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</si>
  <si>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</si>
  <si>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</si>
  <si>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</si>
  <si>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</si>
  <si>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</si>
  <si>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</si>
  <si>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</si>
  <si>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</si>
  <si>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</si>
  <si>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</si>
  <si>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</si>
  <si>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</si>
  <si>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</si>
  <si>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</si>
  <si>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</si>
  <si>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</si>
  <si>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</si>
  <si>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</si>
  <si>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</si>
  <si>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</si>
  <si>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</si>
  <si>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</si>
  <si>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</si>
  <si>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</si>
  <si>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</si>
  <si>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</si>
  <si>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</si>
  <si>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</si>
  <si>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</si>
  <si>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</si>
  <si>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</si>
  <si>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</si>
  <si>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</si>
  <si>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</si>
  <si>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</si>
  <si>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</si>
  <si>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</si>
  <si>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</si>
  <si>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</si>
  <si>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</si>
  <si>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</si>
  <si>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</si>
  <si>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</si>
  <si>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</si>
  <si>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</si>
  <si>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</si>
  <si>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</si>
  <si>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</si>
  <si>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</si>
  <si>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</si>
  <si>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</si>
  <si>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</si>
  <si>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</si>
  <si>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</si>
  <si>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</si>
  <si>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</si>
  <si>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</si>
  <si>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</si>
  <si>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</si>
  <si>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</si>
  <si>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</si>
  <si>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</si>
  <si>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</si>
  <si>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</si>
  <si>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</si>
  <si>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</si>
  <si>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</si>
  <si>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</si>
  <si>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</si>
  <si>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</si>
  <si>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</si>
  <si>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</si>
  <si>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</si>
  <si>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</si>
  <si>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</si>
  <si>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</si>
  <si>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</si>
  <si>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</si>
  <si>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</si>
  <si>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</si>
  <si>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</si>
  <si>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</si>
  <si>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</si>
  <si>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</si>
  <si>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</si>
  <si>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</si>
  <si>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</si>
  <si>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</si>
  <si>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</si>
  <si>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</si>
  <si>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</si>
  <si>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</si>
  <si>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</si>
  <si>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</si>
  <si>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</si>
  <si>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</si>
  <si>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</si>
  <si>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</si>
  <si>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</si>
  <si>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</si>
  <si>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</si>
  <si>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</si>
  <si>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</si>
  <si>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</si>
  <si>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</si>
  <si>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</si>
  <si>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</si>
  <si>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</si>
  <si>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</si>
  <si>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</si>
  <si>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</si>
  <si>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</si>
  <si>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</si>
  <si>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</si>
  <si>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</si>
  <si>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</si>
  <si>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</si>
  <si>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</si>
  <si>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</si>
  <si>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</si>
  <si>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</si>
  <si>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</si>
  <si>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</si>
  <si>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</si>
  <si>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</si>
  <si>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</si>
  <si>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</si>
  <si>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</si>
  <si>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</si>
  <si>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</si>
  <si>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</si>
  <si>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</si>
  <si>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</si>
  <si>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</si>
  <si>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</si>
  <si>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</si>
  <si>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</si>
  <si>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</si>
  <si>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</si>
  <si>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</si>
  <si>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</si>
  <si>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</si>
  <si>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</si>
  <si>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</si>
  <si>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</si>
  <si>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</si>
  <si>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</si>
  <si>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</si>
  <si>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</si>
  <si>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</si>
  <si>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</si>
  <si>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</si>
  <si>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</si>
  <si>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</si>
  <si>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</si>
  <si>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</si>
  <si>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</si>
  <si>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</si>
  <si>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</si>
  <si>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</si>
  <si>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</si>
  <si>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</si>
  <si>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</si>
  <si>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</si>
  <si>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</si>
  <si>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</si>
  <si>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</si>
  <si>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</si>
  <si>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</si>
  <si>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</si>
  <si>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</si>
  <si>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</si>
  <si>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</si>
  <si>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</si>
  <si>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</si>
  <si>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</si>
  <si>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</si>
  <si>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</si>
  <si>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</si>
  <si>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</si>
  <si>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</si>
  <si>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</si>
  <si>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</si>
  <si>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</si>
  <si>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</si>
  <si>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</si>
  <si>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</si>
  <si>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</si>
  <si>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</si>
  <si>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</si>
  <si>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</si>
  <si>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</si>
  <si>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</si>
  <si>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</si>
  <si>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</si>
  <si>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</si>
  <si>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</si>
  <si>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</si>
  <si>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</si>
  <si>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</si>
  <si>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</si>
  <si>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</si>
  <si>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</si>
  <si>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</si>
  <si>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</si>
  <si>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</si>
  <si>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</si>
  <si>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</si>
  <si>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</si>
  <si>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</si>
  <si>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</si>
  <si>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</si>
  <si>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</si>
  <si>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</si>
  <si>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</si>
  <si>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</si>
  <si>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</si>
  <si>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</si>
  <si>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</si>
  <si>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</si>
  <si>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</si>
  <si>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</si>
  <si>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</si>
  <si>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</si>
  <si>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</si>
  <si>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</si>
  <si>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</si>
  <si>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</si>
  <si>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</si>
  <si>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</si>
  <si>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</si>
  <si>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</si>
  <si>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</si>
  <si>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</si>
  <si>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</si>
  <si>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</si>
  <si>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</si>
  <si>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</si>
  <si>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</si>
  <si>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</si>
  <si>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</si>
  <si>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</si>
  <si>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</si>
  <si>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</si>
  <si>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</si>
  <si>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</si>
  <si>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</si>
  <si>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</si>
  <si>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</si>
  <si>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</si>
  <si>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</si>
  <si>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</si>
  <si>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</si>
  <si>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</si>
  <si>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</si>
  <si>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</si>
  <si>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</si>
  <si>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</si>
  <si>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</si>
  <si>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</si>
  <si>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</si>
  <si>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</si>
  <si>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</si>
  <si>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</si>
  <si>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</si>
  <si>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</si>
  <si>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</si>
  <si>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</si>
  <si>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</si>
  <si>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</si>
  <si>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</si>
  <si>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</si>
  <si>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</si>
  <si>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</si>
  <si>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</si>
  <si>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</si>
  <si>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</si>
  <si>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</si>
  <si>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</si>
  <si>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</si>
  <si>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</si>
  <si>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</si>
  <si>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</si>
  <si>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</si>
  <si>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</si>
  <si>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</si>
  <si>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</si>
  <si>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</si>
  <si>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</si>
  <si>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</si>
  <si>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</si>
  <si>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</si>
  <si>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</si>
  <si>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</si>
  <si>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</si>
  <si>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</si>
  <si>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</si>
  <si>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</si>
  <si>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</si>
  <si>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</si>
  <si>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</si>
  <si>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</si>
  <si>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</si>
  <si>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</si>
  <si>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</si>
  <si>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</si>
  <si>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</si>
  <si>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</si>
  <si>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</si>
  <si>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</si>
  <si>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</si>
  <si>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</si>
  <si>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</si>
  <si>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</si>
  <si>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</si>
  <si>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</si>
  <si>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</si>
  <si>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</si>
  <si>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</si>
  <si>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</si>
  <si>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</si>
  <si>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</si>
  <si>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</si>
  <si>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</si>
  <si>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</si>
  <si>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</si>
  <si>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</si>
  <si>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</si>
  <si>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</si>
  <si>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</si>
  <si>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</si>
  <si>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</si>
  <si>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</si>
  <si>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</si>
  <si>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</si>
  <si>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</si>
  <si>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</si>
  <si>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</si>
  <si>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</si>
  <si>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</si>
  <si>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</si>
  <si>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</si>
  <si>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</si>
  <si>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</si>
  <si>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</si>
  <si>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</si>
  <si>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</si>
  <si>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</si>
  <si>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</si>
  <si>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</si>
  <si>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</si>
  <si>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</si>
  <si>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</si>
  <si>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</si>
  <si>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</si>
  <si>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</si>
  <si>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</si>
  <si>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</si>
  <si>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</si>
  <si>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</si>
  <si>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</si>
  <si>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</si>
  <si>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</si>
  <si>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</si>
  <si>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</si>
  <si>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</si>
  <si>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</si>
  <si>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</si>
  <si>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</si>
  <si>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</si>
  <si>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</si>
  <si>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</si>
  <si>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</si>
  <si>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</si>
  <si>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</si>
  <si>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</si>
  <si>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</si>
  <si>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</si>
  <si>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</si>
  <si>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</si>
  <si>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</si>
  <si>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</si>
  <si>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</si>
  <si>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</si>
  <si>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</si>
  <si>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</si>
  <si>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</si>
  <si>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</si>
  <si>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</si>
  <si>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</si>
  <si>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</si>
  <si>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</si>
  <si>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</si>
  <si>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</si>
  <si>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</si>
  <si>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</si>
  <si>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</si>
  <si>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</si>
  <si>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</si>
  <si>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</si>
  <si>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</si>
  <si>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</si>
  <si>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</si>
  <si>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</si>
  <si>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</si>
  <si>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</si>
  <si>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</si>
  <si>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</si>
  <si>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</si>
  <si>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</si>
  <si>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</si>
  <si>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</si>
  <si>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</si>
  <si>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</si>
  <si>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</si>
  <si>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</si>
  <si>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</si>
  <si>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</si>
  <si>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</si>
  <si>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</si>
  <si>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</si>
  <si>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</si>
  <si>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</si>
  <si>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</si>
  <si>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</si>
  <si>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</si>
  <si>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</si>
  <si>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</si>
  <si>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</si>
  <si>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</si>
  <si>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</si>
  <si>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</si>
  <si>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</si>
  <si>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</si>
  <si>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</si>
  <si>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</si>
  <si>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</si>
  <si>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</si>
  <si>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</si>
  <si>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</si>
  <si>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</si>
  <si>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</si>
  <si>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</si>
  <si>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</si>
  <si>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</si>
  <si>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</si>
  <si>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</si>
  <si>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</si>
  <si>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</si>
  <si>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</si>
  <si>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</si>
  <si>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</si>
  <si>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</si>
  <si>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</si>
  <si>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</si>
  <si>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</si>
  <si>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</si>
  <si>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</si>
  <si>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</si>
  <si>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</si>
  <si>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</si>
  <si>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</si>
  <si>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</si>
  <si>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</si>
  <si>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</si>
  <si>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</si>
  <si>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</si>
  <si>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</si>
  <si>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</si>
  <si>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</si>
  <si>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</si>
  <si>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</si>
  <si>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</si>
  <si>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</si>
  <si>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</si>
  <si>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</si>
  <si>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</si>
  <si>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</si>
  <si>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</si>
  <si>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</si>
  <si>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</si>
  <si>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</si>
  <si>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</si>
  <si>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</si>
  <si>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</si>
  <si>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</si>
  <si>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</si>
  <si>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</si>
  <si>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</si>
  <si>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</si>
  <si>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</si>
  <si>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</si>
  <si>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</si>
  <si>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</si>
  <si>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</si>
  <si>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</si>
  <si>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</si>
  <si>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</si>
  <si>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</si>
  <si>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</si>
  <si>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</si>
  <si>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</si>
  <si>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</si>
  <si>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</si>
  <si>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</si>
  <si>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</si>
  <si>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</si>
  <si>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</si>
  <si>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</si>
  <si>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</si>
  <si>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</si>
  <si>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</si>
  <si>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</si>
  <si>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</si>
  <si>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</si>
  <si>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</si>
  <si>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</si>
  <si>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</si>
  <si>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</si>
  <si>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</si>
  <si>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</si>
  <si>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</si>
  <si>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</si>
  <si>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</si>
  <si>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</si>
  <si>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</si>
  <si>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</si>
  <si>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</si>
  <si>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</si>
  <si>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</si>
  <si>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</si>
  <si>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</si>
  <si>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</si>
  <si>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</si>
  <si>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</si>
  <si>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</si>
  <si>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</si>
  <si>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</si>
  <si>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</si>
  <si>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</si>
  <si>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</si>
  <si>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</si>
  <si>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</si>
  <si>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</si>
  <si>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</si>
  <si>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</si>
  <si>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</si>
  <si>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</si>
  <si>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</si>
  <si>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</si>
  <si>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</si>
  <si>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</si>
  <si>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</si>
  <si>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</si>
  <si>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</si>
  <si>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</si>
  <si>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</si>
  <si>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</si>
  <si>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</si>
  <si>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</si>
  <si>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</si>
  <si>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</si>
  <si>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</si>
  <si>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</si>
  <si>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</si>
  <si>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</si>
  <si>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</si>
  <si>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</si>
  <si>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</si>
  <si>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</si>
  <si>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</si>
  <si>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</si>
  <si>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</si>
  <si>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</si>
  <si>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</si>
  <si>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</si>
  <si>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</si>
  <si>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</si>
  <si>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</si>
  <si>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</si>
  <si>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</si>
  <si>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</si>
  <si>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</si>
  <si>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</si>
  <si>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</si>
  <si>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</si>
  <si>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</si>
  <si>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</si>
  <si>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</si>
  <si>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</si>
  <si>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</si>
  <si>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</si>
  <si>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</si>
  <si>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</si>
  <si>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</si>
  <si>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</si>
  <si>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</si>
  <si>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</si>
  <si>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</si>
  <si>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</si>
  <si>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</si>
  <si>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</si>
  <si>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</si>
  <si>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</si>
  <si>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</si>
  <si>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</si>
  <si>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</si>
  <si>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</si>
  <si>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</si>
  <si>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</si>
  <si>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</si>
  <si>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</si>
  <si>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</si>
  <si>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</si>
  <si>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</si>
  <si>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</si>
  <si>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</si>
  <si>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</si>
  <si>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</si>
  <si>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</si>
  <si>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</si>
  <si>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</si>
  <si>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</si>
  <si>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</si>
  <si>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</si>
  <si>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</si>
  <si>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</si>
  <si>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</si>
  <si>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</si>
  <si>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</si>
  <si>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</si>
  <si>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</si>
  <si>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</si>
  <si>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</si>
  <si>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</si>
  <si>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</si>
  <si>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</si>
  <si>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</si>
  <si>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</si>
  <si>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</si>
  <si>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</si>
  <si>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</si>
  <si>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</si>
  <si>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</si>
  <si>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</si>
  <si>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</si>
  <si>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</si>
  <si>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</si>
  <si>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</si>
  <si>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</si>
  <si>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</si>
  <si>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</si>
  <si>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</si>
  <si>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</si>
  <si>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</si>
  <si>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</si>
  <si>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</si>
  <si>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</si>
  <si>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</si>
  <si>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</si>
  <si>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</si>
  <si>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</si>
  <si>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</si>
  <si>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</si>
  <si>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</si>
  <si>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</si>
  <si>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</si>
  <si>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</si>
  <si>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</si>
  <si>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</si>
  <si>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</si>
  <si>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</si>
  <si>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</si>
  <si>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</si>
  <si>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</si>
  <si>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</si>
  <si>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</si>
  <si>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</si>
  <si>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</si>
  <si>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</si>
  <si>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</si>
  <si>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</si>
  <si>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</si>
  <si>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</si>
  <si>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</si>
  <si>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</si>
  <si>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</si>
  <si>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</si>
  <si>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</si>
  <si>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</si>
  <si>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</si>
  <si>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</si>
  <si>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</si>
  <si>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</si>
  <si>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</si>
  <si>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</si>
  <si>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</si>
  <si>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</si>
  <si>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</si>
  <si>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</si>
  <si>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</si>
  <si>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</si>
  <si>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</si>
  <si>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</si>
  <si>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</si>
  <si>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</si>
  <si>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</si>
  <si>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</si>
  <si>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</si>
  <si>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</si>
  <si>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</si>
  <si>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</si>
  <si>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</si>
  <si>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</si>
  <si>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</si>
  <si>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</si>
  <si>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</si>
  <si>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</si>
  <si>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</si>
  <si>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</si>
  <si>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</si>
  <si>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</si>
  <si>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</si>
  <si>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</si>
  <si>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</si>
  <si>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</si>
  <si>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</si>
  <si>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</si>
  <si>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</si>
  <si>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</si>
  <si>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</si>
  <si>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</si>
  <si>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</si>
  <si>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</si>
  <si>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</si>
  <si>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</si>
  <si>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</si>
  <si>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</si>
  <si>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</si>
  <si>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</si>
  <si>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</si>
  <si>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</si>
  <si>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</si>
  <si>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</si>
  <si>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</si>
  <si>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</si>
  <si>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</si>
  <si>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</si>
  <si>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</si>
  <si>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</si>
  <si>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</si>
  <si>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</si>
  <si>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</si>
  <si>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</si>
  <si>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</si>
  <si>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</si>
  <si>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</si>
  <si>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</si>
  <si>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</si>
  <si>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</si>
  <si>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</si>
  <si>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</si>
  <si>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</si>
  <si>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</si>
  <si>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</si>
  <si>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</si>
  <si>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</si>
  <si>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</si>
  <si>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</si>
  <si>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</si>
  <si>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</si>
  <si>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</si>
  <si>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</si>
  <si>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</si>
  <si>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</si>
  <si>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</si>
  <si>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</si>
  <si>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</si>
  <si>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</si>
  <si>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</si>
  <si>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</si>
  <si>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</si>
  <si>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</si>
  <si>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</si>
  <si>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</si>
  <si>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</si>
  <si>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</si>
  <si>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</si>
  <si>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</si>
  <si>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</si>
  <si>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</si>
  <si>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</si>
  <si>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</si>
  <si>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</si>
  <si>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</si>
  <si>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</si>
  <si>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</si>
  <si>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</si>
  <si>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</si>
  <si>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</si>
  <si>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</si>
  <si>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</si>
  <si>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</si>
  <si>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</si>
  <si>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</si>
  <si>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</si>
  <si>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</si>
  <si>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</si>
  <si>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</si>
  <si>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</si>
  <si>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</si>
  <si>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</si>
  <si>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</si>
  <si>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</si>
  <si>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</si>
  <si>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</si>
  <si>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</si>
  <si>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</si>
  <si>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</si>
  <si>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</si>
  <si>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</si>
  <si>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</si>
  <si>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</si>
  <si>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</si>
  <si>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</si>
  <si>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</si>
  <si>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</si>
  <si>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</si>
  <si>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</si>
  <si>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</si>
  <si>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</si>
  <si>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</si>
  <si>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</si>
  <si>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</si>
  <si>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</si>
  <si>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</si>
  <si>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</si>
  <si>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</si>
  <si>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</si>
  <si>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</si>
  <si>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</si>
  <si>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</si>
  <si>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</si>
  <si>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</si>
  <si>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</si>
  <si>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</si>
  <si>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</si>
  <si>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</si>
  <si>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</si>
  <si>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</si>
  <si>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</si>
  <si>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</si>
  <si>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</si>
  <si>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</si>
  <si>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</si>
  <si>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</si>
  <si>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</si>
  <si>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</si>
  <si>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</si>
  <si>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</si>
  <si>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</si>
  <si>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</si>
  <si>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</si>
  <si>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</si>
  <si>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</si>
  <si>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</si>
  <si>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</si>
  <si>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</si>
  <si>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</si>
  <si>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</si>
  <si>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</si>
  <si>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</si>
  <si>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</si>
  <si>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</si>
  <si>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</si>
  <si>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</si>
  <si>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</si>
  <si>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</si>
  <si>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</si>
  <si>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</si>
  <si>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</si>
  <si>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</si>
  <si>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</si>
  <si>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</si>
  <si>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</si>
  <si>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</si>
  <si>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</si>
  <si>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</si>
  <si>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</si>
  <si>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</si>
  <si>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</si>
  <si>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</si>
  <si>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</si>
  <si>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</si>
  <si>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</si>
  <si>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</si>
  <si>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</si>
  <si>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</si>
  <si>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</si>
  <si>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</si>
  <si>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</si>
  <si>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</si>
  <si>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</si>
  <si>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</si>
  <si>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</si>
  <si>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</si>
  <si>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</si>
  <si>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</si>
  <si>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</si>
  <si>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</si>
  <si>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</si>
  <si>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</si>
  <si>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</si>
  <si>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</si>
  <si>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</si>
  <si>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</si>
  <si>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</si>
  <si>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</si>
  <si>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</si>
  <si>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</si>
  <si>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</si>
  <si>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</si>
  <si>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</si>
  <si>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</si>
  <si>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</si>
  <si>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</si>
  <si>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</si>
  <si>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</si>
  <si>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</si>
  <si>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</si>
  <si>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</si>
  <si>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</si>
  <si>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</si>
  <si>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</si>
  <si>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</si>
  <si>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</si>
  <si>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</si>
  <si>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</si>
  <si>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</si>
  <si>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</si>
  <si>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</si>
  <si>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</si>
  <si>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</si>
  <si>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</si>
  <si>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</si>
  <si>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</si>
  <si>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</si>
  <si>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</si>
  <si>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</si>
  <si>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</si>
  <si>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</si>
  <si>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</si>
  <si>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</si>
  <si>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</si>
  <si>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</si>
  <si>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</si>
  <si>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</si>
  <si>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</si>
  <si>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</si>
  <si>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</si>
  <si>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</si>
  <si>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</si>
  <si>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</si>
  <si>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</si>
  <si>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</si>
  <si>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</si>
  <si>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</si>
  <si>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</si>
  <si>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</si>
  <si>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</si>
  <si>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</si>
  <si>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</si>
  <si>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</si>
  <si>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</si>
  <si>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</si>
  <si>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</si>
  <si>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</si>
  <si>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</si>
  <si>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</si>
  <si>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</si>
  <si>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</si>
  <si>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</si>
  <si>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</si>
  <si>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</si>
  <si>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</si>
  <si>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</si>
  <si>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</si>
  <si>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</si>
  <si>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</si>
  <si>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</si>
  <si>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</si>
  <si>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</si>
  <si>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</si>
  <si>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</si>
  <si>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</si>
  <si>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</si>
  <si>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</si>
  <si>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</si>
  <si>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</si>
  <si>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</si>
  <si>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</si>
  <si>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</si>
  <si>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</si>
  <si>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</si>
  <si>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</si>
  <si>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</si>
  <si>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</si>
  <si>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</si>
  <si>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</si>
  <si>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</si>
  <si>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</si>
  <si>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</si>
  <si>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</si>
  <si>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</si>
  <si>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</si>
  <si>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</si>
  <si>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</si>
  <si>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</si>
  <si>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</si>
  <si>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</si>
  <si>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</si>
  <si>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</si>
  <si>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</si>
  <si>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</si>
  <si>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</si>
  <si>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</si>
  <si>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</si>
  <si>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</si>
  <si>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</si>
  <si>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</si>
  <si>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</si>
  <si>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</si>
  <si>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</si>
  <si>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</si>
  <si>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</si>
  <si>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</si>
  <si>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</si>
  <si>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</si>
  <si>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</si>
  <si>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</si>
  <si>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</si>
  <si>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</si>
  <si>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</si>
  <si>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</si>
  <si>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</si>
  <si>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</si>
  <si>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</si>
  <si>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</si>
  <si>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</si>
  <si>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</si>
  <si>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</si>
  <si>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</si>
  <si>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</si>
  <si>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</si>
  <si>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</si>
  <si>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</si>
  <si>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</si>
  <si>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</si>
  <si>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</si>
  <si>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</si>
  <si>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</si>
  <si>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</si>
  <si>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</si>
  <si>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</si>
  <si>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</si>
  <si>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</si>
  <si>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</si>
  <si>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</si>
  <si>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</si>
  <si>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</si>
  <si>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</si>
  <si>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</si>
  <si>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</si>
  <si>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</si>
  <si>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</si>
  <si>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</si>
  <si>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</si>
  <si>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</si>
  <si>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</si>
  <si>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</si>
  <si>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</si>
  <si>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</si>
  <si>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</si>
  <si>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</si>
  <si>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</si>
  <si>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</si>
  <si>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</si>
  <si>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</si>
  <si>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</si>
  <si>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</si>
  <si>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</si>
  <si>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</si>
  <si>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</si>
  <si>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</si>
  <si>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</si>
  <si>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</si>
  <si>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</si>
  <si>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</si>
  <si>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</si>
  <si>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</si>
  <si>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</si>
  <si>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</si>
  <si>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</si>
  <si>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</si>
  <si>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</si>
  <si>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</si>
  <si>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</si>
  <si>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</si>
  <si>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</si>
  <si>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</si>
  <si>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</si>
  <si>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</si>
  <si>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</si>
  <si>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</si>
  <si>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</si>
  <si>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</si>
  <si>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</si>
  <si>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</si>
  <si>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</si>
  <si>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</si>
  <si>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</si>
  <si>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</si>
  <si>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</si>
  <si>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</si>
  <si>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</si>
  <si>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</si>
  <si>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</si>
  <si>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</si>
  <si>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</si>
  <si>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</si>
  <si>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</si>
  <si>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</si>
  <si>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</si>
  <si>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</si>
  <si>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</si>
  <si>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</si>
  <si>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</si>
  <si>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</si>
  <si>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</si>
  <si>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</si>
  <si>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</si>
  <si>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</si>
  <si>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</si>
  <si>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</si>
  <si>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</si>
  <si>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</si>
  <si>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</si>
  <si>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</si>
  <si>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</si>
  <si>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</si>
  <si>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</si>
  <si>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</si>
  <si>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</si>
  <si>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</si>
  <si>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</si>
  <si>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</si>
  <si>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</si>
  <si>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</si>
  <si>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</si>
  <si>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</si>
  <si>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</si>
  <si>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</si>
  <si>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</si>
  <si>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</si>
  <si>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</si>
  <si>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</si>
  <si>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</si>
  <si>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</si>
  <si>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</si>
  <si>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</si>
  <si>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</si>
  <si>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</si>
  <si>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</si>
  <si>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</si>
  <si>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</si>
  <si>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</si>
  <si>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</si>
  <si>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</si>
  <si>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</si>
  <si>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</si>
  <si>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</si>
  <si>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</si>
  <si>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</si>
  <si>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</si>
  <si>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</si>
  <si>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</si>
  <si>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</si>
  <si>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</si>
  <si>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</si>
  <si>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</si>
  <si>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</si>
  <si>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</si>
  <si>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</si>
  <si>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</si>
  <si>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</si>
  <si>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</si>
  <si>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</si>
  <si>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</si>
  <si>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</si>
  <si>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</si>
  <si>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</si>
  <si>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</si>
  <si>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</si>
  <si>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</si>
  <si>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</si>
  <si>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</si>
  <si>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</si>
  <si>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</si>
  <si>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</si>
  <si>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</si>
  <si>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</si>
  <si>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</si>
  <si>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</si>
  <si>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</si>
  <si>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</si>
  <si>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</si>
  <si>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</si>
  <si>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</si>
  <si>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</si>
  <si>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</si>
  <si>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</si>
  <si>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</si>
  <si>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</si>
  <si>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</si>
  <si>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</si>
  <si>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</si>
  <si>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</si>
  <si>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</si>
  <si>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</si>
  <si>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</si>
  <si>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</si>
  <si>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</si>
  <si>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</si>
  <si>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</si>
  <si>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</si>
  <si>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</si>
  <si>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</si>
  <si>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</si>
  <si>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</si>
  <si>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</si>
  <si>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</si>
  <si>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</si>
  <si>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</si>
  <si>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</si>
  <si>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</si>
  <si>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</si>
  <si>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</si>
  <si>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</si>
  <si>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</si>
  <si>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</si>
  <si>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</si>
  <si>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</si>
  <si>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</si>
  <si>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</si>
  <si>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</si>
  <si>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</si>
  <si>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</si>
  <si>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</si>
  <si>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</si>
  <si>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</si>
  <si>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</si>
  <si>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</si>
  <si>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</si>
  <si>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</si>
  <si>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</si>
  <si>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</si>
  <si>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</si>
  <si>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</si>
  <si>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</si>
  <si>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</si>
  <si>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</si>
  <si>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</si>
  <si>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</si>
  <si>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</si>
  <si>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</si>
  <si>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</si>
  <si>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</si>
  <si>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</si>
  <si>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</si>
  <si>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</si>
  <si>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</si>
  <si>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</si>
  <si>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</si>
  <si>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</si>
  <si>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</si>
  <si>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</si>
  <si>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</si>
  <si>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</si>
  <si>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</si>
  <si>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</si>
  <si>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</si>
  <si>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</si>
  <si>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</si>
  <si>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</si>
  <si>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</si>
  <si>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</si>
  <si>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</si>
  <si>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</si>
  <si>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</si>
  <si>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</si>
  <si>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</si>
  <si>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</si>
  <si>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</si>
  <si>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</si>
  <si>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</si>
  <si>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</si>
  <si>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</si>
  <si>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</si>
  <si>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</si>
  <si>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</si>
  <si>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</si>
  <si>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</si>
  <si>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</si>
  <si>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</si>
  <si>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</si>
  <si>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</si>
  <si>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</si>
  <si>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</si>
  <si>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</si>
  <si>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</si>
  <si>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</si>
  <si>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</si>
  <si>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</si>
  <si>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</si>
  <si>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</si>
  <si>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</si>
  <si>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</si>
  <si>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</si>
  <si>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</si>
  <si>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</si>
  <si>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</si>
  <si>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</si>
  <si>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</si>
  <si>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</si>
  <si>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</si>
  <si>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</si>
  <si>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</si>
  <si>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</si>
  <si>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</si>
  <si>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</si>
  <si>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</si>
  <si>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</si>
  <si>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</si>
  <si>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</si>
  <si>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</si>
  <si>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</si>
  <si>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</si>
  <si>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</si>
  <si>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</si>
  <si>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</si>
  <si>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</si>
  <si>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</si>
  <si>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</si>
  <si>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</si>
  <si>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</si>
  <si>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</si>
  <si>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</si>
  <si>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</si>
  <si>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</si>
  <si>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</si>
  <si>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</si>
  <si>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</si>
  <si>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</si>
  <si>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</si>
  <si>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</si>
  <si>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</si>
  <si>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</si>
  <si>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</si>
  <si>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</si>
  <si>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</si>
  <si>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</si>
  <si>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</si>
  <si>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</si>
  <si>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</si>
  <si>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</si>
  <si>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</si>
  <si>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</si>
  <si>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</si>
  <si>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</si>
  <si>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</si>
  <si>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</si>
  <si>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</si>
  <si>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</si>
  <si>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</si>
  <si>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</si>
  <si>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</si>
  <si>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</si>
  <si>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</si>
  <si>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</si>
  <si>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</si>
  <si>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</si>
  <si>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</si>
  <si>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</si>
  <si>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</si>
  <si>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</si>
  <si>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</si>
  <si>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</si>
  <si>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</si>
  <si>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</si>
  <si>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</si>
  <si>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</si>
  <si>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</si>
  <si>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</si>
  <si>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</si>
  <si>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</si>
  <si>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</si>
  <si>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</si>
  <si>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</si>
  <si>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</si>
  <si>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</si>
  <si>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</si>
  <si>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</si>
  <si>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</si>
  <si>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</si>
  <si>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</si>
  <si>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</si>
  <si>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</si>
  <si>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</si>
  <si>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</si>
  <si>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</si>
  <si>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</si>
  <si>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</si>
  <si>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</si>
  <si>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</si>
  <si>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</si>
  <si>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</si>
  <si>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</si>
  <si>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</si>
  <si>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</si>
  <si>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</si>
  <si>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</si>
  <si>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</si>
  <si>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</si>
  <si>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</si>
  <si>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</si>
  <si>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</si>
  <si>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</si>
  <si>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</si>
  <si>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</si>
  <si>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</si>
  <si>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</si>
  <si>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</si>
  <si>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</si>
  <si>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</si>
  <si>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</si>
  <si>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</si>
  <si>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</si>
  <si>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</si>
  <si>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</si>
  <si>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</si>
  <si>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</si>
  <si>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</si>
  <si>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</si>
  <si>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</si>
  <si>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</si>
  <si>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</si>
  <si>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</si>
  <si>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</si>
  <si>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</si>
  <si>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</si>
  <si>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</si>
  <si>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</si>
  <si>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</si>
  <si>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</si>
  <si>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</si>
  <si>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</si>
  <si>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</si>
  <si>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</si>
  <si>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</si>
  <si>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</si>
  <si>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</si>
  <si>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</si>
  <si>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</si>
  <si>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</si>
  <si>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</si>
  <si>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</si>
  <si>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</si>
  <si>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</si>
  <si>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</si>
  <si>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</si>
  <si>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</si>
  <si>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</si>
  <si>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</si>
  <si>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</si>
  <si>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</si>
  <si>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</si>
  <si>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</si>
  <si>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</si>
  <si>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</si>
  <si>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</si>
  <si>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</si>
  <si>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</si>
  <si>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</si>
  <si>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</si>
  <si>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</si>
  <si>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</si>
  <si>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</si>
  <si>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</si>
  <si>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</si>
  <si>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</si>
  <si>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</si>
  <si>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</si>
  <si>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</si>
  <si>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</si>
  <si>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</si>
  <si>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</si>
  <si>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</si>
  <si>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</si>
  <si>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</si>
  <si>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</si>
  <si>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</si>
  <si>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</si>
  <si>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</si>
  <si>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</si>
  <si>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</si>
  <si>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</si>
  <si>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</si>
  <si>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</si>
  <si>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</si>
  <si>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</si>
  <si>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</si>
  <si>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</si>
  <si>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</si>
  <si>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</si>
  <si>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</si>
  <si>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</si>
  <si>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</si>
  <si>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</si>
  <si>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</si>
  <si>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</si>
  <si>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</si>
  <si>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</si>
  <si>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</si>
  <si>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</si>
  <si>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</si>
  <si>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</si>
  <si>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</si>
  <si>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</si>
  <si>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</si>
  <si>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</si>
  <si>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</si>
  <si>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</si>
  <si>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</si>
  <si>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</si>
  <si>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</si>
  <si>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</si>
  <si>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</si>
  <si>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</si>
  <si>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</si>
  <si>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</si>
  <si>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</si>
  <si>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</si>
  <si>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</si>
  <si>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</si>
  <si>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</si>
  <si>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</si>
  <si>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</si>
  <si>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</si>
  <si>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</si>
  <si>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</si>
  <si>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</si>
  <si>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</si>
  <si>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</si>
  <si>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</si>
  <si>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</si>
  <si>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</si>
  <si>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</si>
  <si>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</si>
  <si>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</si>
  <si>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</si>
  <si>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</si>
  <si>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</si>
  <si>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</si>
  <si>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</si>
  <si>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</si>
  <si>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</si>
  <si>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</si>
  <si>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</si>
  <si>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</si>
  <si>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</si>
  <si>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</si>
  <si>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</si>
  <si>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</si>
  <si>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</si>
  <si>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</si>
  <si>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</si>
  <si>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</si>
  <si>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</si>
  <si>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</si>
  <si>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</si>
  <si>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</si>
  <si>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</si>
  <si>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</si>
  <si>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</si>
  <si>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</si>
  <si>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</si>
  <si>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</si>
  <si>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</si>
  <si>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</si>
  <si>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</si>
  <si>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</si>
  <si>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</si>
  <si>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</si>
  <si>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</si>
  <si>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</si>
  <si>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</si>
  <si>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</si>
  <si>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</si>
  <si>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</si>
  <si>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</si>
  <si>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</si>
  <si>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</si>
  <si>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</si>
  <si>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</si>
  <si>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</si>
  <si>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</si>
  <si>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</si>
  <si>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</si>
  <si>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</si>
  <si>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</si>
  <si>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</si>
  <si>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</si>
  <si>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</si>
  <si>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</si>
  <si>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</si>
  <si>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</si>
  <si>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</si>
  <si>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</si>
  <si>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</si>
  <si>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</si>
  <si>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</si>
  <si>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</si>
  <si>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</si>
  <si>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</si>
  <si>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</si>
  <si>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</si>
  <si>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</si>
  <si>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</si>
  <si>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</si>
  <si>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</si>
  <si>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</si>
  <si>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</si>
  <si>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</si>
  <si>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</si>
  <si>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</si>
  <si>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</si>
  <si>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</si>
  <si>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</si>
  <si>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</si>
  <si>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</si>
  <si>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</si>
  <si>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</si>
  <si>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</si>
  <si>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</si>
  <si>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</si>
  <si>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</si>
  <si>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</si>
  <si>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</si>
  <si>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</si>
  <si>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</si>
  <si>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</si>
  <si>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</si>
  <si>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</si>
  <si>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</si>
  <si>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</si>
  <si>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</si>
  <si>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</si>
  <si>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</si>
  <si>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</si>
  <si>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</si>
  <si>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</si>
  <si>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</si>
  <si>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</si>
  <si>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</si>
  <si>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</si>
  <si>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</si>
  <si>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</si>
  <si>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</si>
  <si>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</si>
  <si>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</si>
  <si>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</si>
  <si>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</si>
  <si>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</si>
  <si>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</si>
  <si>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</si>
  <si>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</si>
  <si>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</si>
  <si>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</si>
  <si>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</si>
  <si>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</si>
  <si>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</si>
  <si>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</si>
  <si>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</si>
  <si>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</si>
  <si>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</si>
  <si>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</si>
  <si>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</si>
  <si>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</si>
  <si>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</si>
  <si>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</si>
  <si>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</si>
  <si>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</si>
  <si>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</si>
  <si>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</si>
  <si>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</si>
  <si>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</si>
  <si>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</si>
  <si>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</si>
  <si>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</si>
  <si>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</si>
  <si>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</si>
  <si>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</si>
  <si>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</si>
  <si>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</si>
  <si>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</si>
  <si>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</si>
  <si>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</si>
  <si>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</si>
  <si>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</si>
  <si>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</si>
  <si>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</si>
  <si>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</si>
  <si>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</si>
  <si>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</si>
  <si>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</si>
  <si>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</si>
  <si>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</si>
  <si>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</si>
  <si>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</si>
  <si>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</si>
  <si>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</si>
  <si>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</si>
  <si>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</si>
  <si>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</si>
  <si>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</si>
  <si>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</si>
  <si>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</si>
  <si>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</si>
  <si>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</si>
  <si>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</si>
  <si>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</si>
  <si>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</si>
  <si>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</si>
  <si>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</si>
  <si>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</si>
  <si>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</si>
  <si>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</si>
  <si>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</si>
  <si>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</si>
  <si>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</si>
  <si>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</si>
  <si>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</si>
  <si>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</si>
  <si>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</si>
  <si>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</si>
  <si>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</si>
  <si>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</si>
  <si>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</si>
  <si>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</si>
  <si>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</si>
  <si>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</si>
  <si>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</si>
  <si>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</si>
  <si>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</si>
  <si>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</si>
  <si>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</si>
  <si>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</si>
  <si>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</si>
  <si>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</si>
  <si>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</si>
  <si>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</si>
  <si>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</si>
  <si>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</si>
  <si>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</si>
  <si>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</si>
  <si>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</si>
  <si>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</si>
  <si>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</si>
  <si>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</si>
  <si>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</si>
  <si>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</si>
  <si>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</si>
  <si>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</si>
  <si>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</si>
  <si>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</si>
  <si>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</si>
  <si>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</si>
  <si>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</si>
  <si>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</si>
  <si>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</si>
  <si>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</si>
  <si>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</si>
  <si>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</si>
  <si>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</si>
  <si>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</si>
  <si>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</si>
  <si>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</si>
  <si>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</si>
  <si>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</si>
  <si>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</si>
  <si>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</si>
  <si>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</si>
  <si>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</si>
  <si>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</si>
  <si>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</si>
  <si>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</si>
  <si>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</si>
  <si>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</si>
  <si>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</si>
  <si>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</si>
  <si>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</si>
  <si>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</si>
  <si>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</si>
  <si>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</si>
  <si>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</si>
  <si>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</si>
  <si>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</si>
  <si>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</si>
  <si>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</si>
  <si>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</si>
  <si>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</si>
  <si>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</si>
  <si>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</si>
  <si>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</si>
  <si>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</si>
  <si>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</si>
  <si>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</si>
  <si>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</si>
  <si>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</si>
  <si>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</si>
  <si>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</si>
  <si>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</si>
  <si>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</si>
  <si>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</si>
  <si>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</si>
  <si>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</si>
  <si>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</si>
  <si>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</si>
  <si>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</si>
  <si>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</si>
  <si>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</si>
  <si>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</si>
  <si>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</si>
  <si>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</si>
  <si>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</si>
  <si>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</si>
  <si>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</si>
  <si>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</si>
  <si>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</si>
  <si>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</si>
  <si>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</si>
  <si>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</si>
  <si>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</si>
  <si>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</si>
  <si>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</si>
  <si>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</si>
  <si>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</si>
  <si>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</si>
  <si>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</si>
  <si>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</si>
  <si>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</si>
  <si>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</si>
  <si>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</si>
  <si>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</si>
  <si>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</si>
  <si>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</si>
  <si>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</si>
  <si>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</si>
  <si>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</si>
  <si>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</si>
  <si>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</si>
  <si>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</si>
  <si>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</si>
  <si>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</si>
  <si>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</si>
  <si>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</si>
  <si>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</si>
  <si>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</si>
  <si>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</si>
  <si>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</si>
  <si>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</si>
  <si>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</si>
  <si>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</si>
  <si>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</si>
  <si>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</si>
  <si>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</si>
  <si>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</si>
  <si>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</si>
  <si>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</si>
  <si>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</si>
  <si>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</si>
  <si>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</si>
  <si>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</si>
  <si>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</si>
  <si>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</si>
  <si>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</si>
  <si>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</si>
  <si>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</si>
  <si>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</si>
  <si>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</si>
  <si>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</si>
  <si>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</si>
  <si>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</si>
  <si>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</si>
  <si>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</si>
  <si>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</si>
  <si>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</si>
  <si>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</si>
  <si>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</si>
  <si>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</si>
  <si>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</si>
  <si>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</si>
  <si>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</si>
  <si>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</si>
  <si>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</si>
  <si>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</si>
  <si>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</si>
  <si>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</si>
  <si>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</si>
  <si>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</si>
  <si>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</si>
  <si>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</si>
  <si>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</si>
  <si>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</si>
  <si>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</si>
  <si>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</si>
  <si>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</si>
  <si>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</si>
  <si>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</si>
  <si>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</si>
  <si>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</si>
  <si>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</si>
  <si>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</si>
  <si>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</si>
  <si>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</si>
  <si>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</si>
  <si>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</si>
  <si>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</si>
  <si>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</si>
  <si>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</si>
  <si>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</si>
  <si>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</si>
  <si>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</si>
  <si>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</si>
  <si>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</si>
  <si>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</si>
  <si>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</si>
  <si>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</si>
  <si>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</si>
  <si>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</si>
  <si>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</si>
  <si>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</si>
  <si>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</si>
  <si>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</si>
  <si>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</si>
  <si>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</si>
  <si>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</si>
  <si>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</si>
  <si>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</si>
  <si>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</si>
  <si>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</si>
  <si>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</si>
  <si>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</si>
  <si>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</si>
  <si>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</si>
  <si>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</si>
  <si>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</si>
  <si>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</si>
  <si>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</si>
  <si>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</si>
  <si>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</si>
  <si>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</si>
  <si>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</si>
  <si>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</si>
  <si>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</si>
  <si>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</si>
  <si>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</si>
  <si>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</si>
  <si>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</si>
  <si>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</si>
  <si>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</si>
  <si>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</si>
  <si>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</si>
  <si>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</si>
  <si>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</si>
  <si>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</si>
  <si>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</si>
  <si>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</si>
  <si>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</si>
  <si>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</si>
  <si>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</si>
  <si>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</si>
  <si>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</si>
  <si>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</si>
  <si>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</si>
  <si>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</si>
  <si>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</si>
  <si>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</si>
  <si>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</si>
  <si>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</si>
  <si>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</si>
  <si>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</si>
  <si>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</si>
  <si>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</si>
  <si>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</si>
  <si>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</si>
  <si>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</si>
  <si>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</si>
  <si>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</si>
  <si>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</si>
  <si>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</si>
  <si>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</si>
  <si>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</si>
  <si>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</si>
  <si>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</si>
  <si>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</si>
  <si>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</si>
  <si>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</si>
  <si>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</si>
  <si>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</si>
  <si>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</si>
  <si>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</si>
  <si>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</si>
  <si>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</si>
  <si>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</si>
  <si>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</si>
  <si>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</si>
  <si>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</si>
  <si>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</si>
  <si>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</si>
  <si>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</si>
  <si>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</si>
  <si>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</si>
  <si>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</si>
  <si>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</si>
  <si>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</si>
  <si>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</si>
  <si>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</si>
  <si>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</si>
  <si>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</si>
  <si>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</si>
  <si>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</si>
  <si>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</si>
  <si>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</si>
  <si>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</si>
  <si>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</si>
  <si>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</si>
  <si>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</si>
  <si>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</si>
  <si>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</si>
  <si>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</si>
  <si>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</si>
  <si>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</si>
  <si>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</si>
  <si>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</si>
  <si>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</si>
  <si>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</si>
  <si>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</si>
  <si>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</si>
  <si>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</si>
  <si>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</si>
  <si>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</si>
  <si>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</si>
  <si>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</si>
  <si>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</si>
  <si>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</si>
  <si>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</si>
  <si>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</si>
  <si>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</si>
  <si>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</si>
  <si>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</si>
  <si>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</si>
  <si>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</si>
  <si>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</si>
  <si>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</si>
  <si>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</si>
  <si>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</si>
  <si>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</si>
  <si>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</si>
  <si>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</si>
  <si>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</si>
  <si>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</si>
  <si>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</si>
  <si>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</si>
  <si>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</si>
  <si>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</si>
  <si>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</si>
  <si>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</si>
  <si>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</si>
  <si>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</si>
  <si>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</si>
  <si>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</si>
  <si>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</si>
  <si>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</si>
  <si>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</si>
  <si>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</si>
  <si>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</si>
  <si>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</si>
  <si>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</si>
  <si>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</si>
  <si>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</si>
  <si>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</si>
  <si>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</si>
  <si>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</si>
  <si>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</si>
  <si>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</si>
  <si>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</si>
  <si>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</si>
  <si>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</si>
  <si>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</si>
  <si>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</si>
  <si>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</si>
  <si>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</si>
  <si>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</si>
  <si>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</si>
  <si>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</si>
  <si>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</si>
  <si>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</si>
  <si>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</si>
  <si>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</si>
  <si>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</si>
  <si>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</si>
  <si>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</si>
  <si>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</si>
  <si>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</si>
  <si>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</si>
  <si>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</si>
  <si>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</si>
  <si>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</si>
  <si>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</si>
  <si>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</si>
  <si>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</si>
  <si>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</si>
  <si>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</si>
  <si>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</si>
  <si>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</si>
  <si>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</si>
  <si>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</si>
  <si>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</si>
  <si>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</si>
  <si>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</si>
  <si>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</si>
  <si>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</si>
  <si>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</si>
  <si>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</si>
  <si>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</si>
  <si>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</si>
  <si>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</si>
  <si>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</si>
  <si>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</si>
  <si>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</si>
  <si>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</si>
  <si>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</si>
  <si>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</si>
  <si>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</si>
  <si>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</si>
  <si>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</si>
  <si>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</si>
  <si>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</si>
  <si>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</si>
  <si>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</si>
  <si>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</si>
  <si>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</si>
  <si>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</si>
  <si>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</si>
  <si>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</si>
  <si>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</si>
  <si>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</si>
  <si>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</si>
  <si>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</si>
  <si>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</si>
  <si>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</si>
  <si>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</si>
  <si>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</si>
  <si>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</si>
  <si>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</si>
  <si>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</si>
  <si>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</si>
  <si>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</si>
  <si>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</si>
  <si>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</si>
  <si>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</si>
  <si>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</si>
  <si>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</si>
  <si>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</si>
  <si>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</si>
  <si>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</si>
  <si>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</si>
  <si>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</si>
  <si>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</si>
  <si>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</si>
  <si>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</si>
  <si>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</si>
  <si>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</si>
  <si>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</si>
  <si>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</si>
  <si>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</si>
  <si>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</si>
  <si>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</si>
  <si>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</si>
  <si>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</si>
  <si>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</si>
  <si>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</si>
  <si>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</si>
  <si>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</si>
  <si>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</si>
  <si>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</si>
  <si>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</si>
  <si>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</si>
  <si>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</si>
  <si>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</si>
  <si>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</si>
  <si>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</si>
  <si>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</si>
  <si>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</si>
  <si>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</si>
  <si>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</si>
  <si>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</si>
  <si>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</si>
  <si>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</si>
  <si>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</si>
  <si>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</si>
  <si>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</si>
  <si>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</si>
  <si>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</si>
  <si>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</si>
  <si>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</si>
  <si>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</si>
  <si>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</si>
  <si>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</si>
  <si>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</si>
  <si>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</si>
  <si>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</si>
  <si>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</si>
  <si>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</si>
  <si>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</si>
  <si>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</si>
  <si>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</si>
  <si>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</si>
  <si>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</si>
  <si>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</si>
  <si>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</si>
  <si>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</si>
  <si>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</si>
  <si>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</si>
  <si>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</si>
  <si>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</si>
  <si>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</si>
  <si>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</si>
  <si>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</si>
  <si>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</si>
  <si>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</si>
  <si>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</si>
  <si>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</si>
  <si>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</si>
  <si>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</si>
  <si>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</si>
  <si>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</si>
  <si>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</si>
  <si>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</si>
  <si>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</si>
  <si>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</si>
  <si>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</si>
  <si>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</si>
  <si>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</si>
  <si>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</si>
  <si>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</si>
  <si>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</si>
  <si>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</si>
  <si>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</si>
  <si>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</si>
  <si>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</si>
  <si>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</si>
  <si>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</si>
  <si>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</si>
  <si>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</si>
  <si>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</si>
  <si>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</si>
  <si>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</si>
  <si>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</si>
  <si>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</si>
  <si>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</si>
  <si>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</si>
  <si>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</si>
  <si>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</si>
  <si>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</si>
  <si>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</si>
  <si>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</si>
  <si>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</si>
  <si>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</si>
  <si>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</si>
  <si>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</si>
  <si>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</si>
  <si>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</si>
  <si>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</si>
  <si>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</si>
  <si>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</si>
  <si>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</si>
  <si>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</si>
  <si>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</si>
  <si>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</si>
  <si>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</si>
  <si>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</si>
  <si>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</si>
  <si>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</si>
  <si>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</si>
  <si>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</si>
  <si>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</si>
  <si>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</si>
  <si>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</si>
  <si>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</si>
  <si>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</si>
  <si>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</si>
  <si>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</si>
  <si>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</si>
  <si>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</si>
  <si>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</si>
  <si>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</si>
  <si>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</si>
  <si>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</si>
  <si>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</si>
  <si>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</si>
  <si>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</si>
  <si>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</si>
  <si>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</si>
  <si>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</si>
  <si>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</si>
  <si>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</si>
  <si>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</si>
  <si>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</si>
  <si>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</si>
  <si>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</si>
  <si>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</si>
  <si>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</si>
  <si>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</si>
  <si>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</si>
  <si>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</si>
  <si>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</si>
  <si>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</si>
  <si>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</si>
  <si>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</si>
  <si>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</si>
  <si>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</si>
  <si>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</si>
  <si>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</si>
  <si>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</si>
  <si>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</si>
  <si>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</si>
  <si>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</si>
  <si>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</si>
  <si>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</si>
  <si>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</si>
  <si>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</si>
  <si>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</si>
  <si>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</si>
  <si>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</si>
  <si>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</si>
  <si>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</si>
  <si>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</si>
  <si>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</si>
  <si>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</si>
  <si>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</si>
  <si>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</si>
  <si>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</si>
  <si>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</si>
  <si>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</si>
  <si>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</si>
  <si>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</si>
  <si>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</si>
  <si>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</si>
  <si>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</si>
  <si>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</si>
  <si>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</si>
  <si>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</si>
  <si>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</si>
  <si>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</si>
  <si>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</si>
  <si>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</si>
  <si>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</si>
  <si>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</si>
  <si>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</si>
  <si>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</si>
  <si>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</si>
  <si>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</si>
  <si>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</si>
  <si>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</si>
  <si>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</si>
  <si>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</si>
  <si>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</si>
  <si>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</si>
  <si>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</si>
  <si>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</si>
  <si>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</si>
  <si>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</si>
  <si>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</si>
  <si>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</si>
  <si>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</si>
  <si>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</si>
  <si>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</si>
  <si>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</si>
  <si>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</si>
  <si>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</si>
  <si>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</si>
  <si>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</si>
  <si>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</si>
  <si>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</si>
  <si>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</si>
  <si>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</si>
  <si>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</si>
  <si>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</si>
  <si>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</si>
  <si>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</si>
  <si>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</si>
  <si>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</si>
  <si>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</si>
  <si>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</si>
  <si>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</si>
  <si>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</si>
  <si>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</si>
  <si>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</si>
  <si>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</si>
  <si>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</si>
  <si>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</si>
  <si>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</si>
  <si>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</si>
  <si>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</si>
  <si>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</si>
  <si>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</si>
  <si>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</si>
  <si>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</si>
  <si>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</si>
  <si>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</si>
  <si>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</si>
  <si>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</si>
  <si>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</si>
  <si>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</si>
  <si>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</si>
  <si>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</si>
  <si>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</si>
  <si>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</si>
  <si>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</si>
  <si>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</si>
  <si>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</si>
  <si>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</si>
  <si>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</si>
  <si>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</si>
  <si>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</si>
  <si>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</si>
  <si>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</si>
  <si>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</si>
  <si>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</si>
  <si>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</si>
  <si>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</si>
  <si>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</si>
  <si>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</si>
  <si>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</si>
  <si>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</si>
  <si>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</si>
  <si>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</si>
  <si>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</si>
  <si>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</si>
  <si>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</si>
  <si>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</si>
  <si>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</si>
  <si>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</si>
  <si>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</si>
  <si>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</si>
  <si>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</si>
  <si>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</si>
  <si>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</si>
  <si>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</si>
  <si>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</si>
  <si>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</si>
  <si>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</si>
  <si>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</si>
  <si>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</si>
  <si>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</si>
  <si>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</si>
  <si>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</si>
  <si>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</si>
  <si>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</si>
  <si>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</si>
  <si>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</si>
  <si>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</si>
  <si>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</si>
  <si>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</si>
  <si>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</si>
  <si>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</si>
  <si>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</si>
  <si>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</si>
  <si>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</si>
  <si>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</si>
  <si>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</si>
  <si>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</si>
  <si>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</si>
  <si>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</si>
  <si>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</si>
  <si>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</si>
  <si>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</si>
  <si>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</si>
  <si>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</si>
  <si>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</si>
  <si>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</si>
  <si>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</si>
  <si>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</si>
  <si>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</si>
  <si>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</si>
  <si>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</si>
  <si>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</si>
  <si>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</si>
  <si>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</si>
  <si>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</si>
  <si>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</si>
  <si>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</si>
  <si>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</si>
  <si>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</si>
  <si>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</si>
  <si>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</si>
  <si>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</si>
  <si>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</si>
  <si>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</si>
  <si>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</si>
  <si>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</si>
  <si>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</si>
  <si>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</si>
  <si>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</si>
  <si>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</si>
  <si>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</si>
  <si>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</si>
  <si>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</si>
  <si>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</si>
  <si>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</si>
  <si>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</si>
  <si>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</si>
  <si>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</si>
  <si>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</si>
  <si>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</si>
  <si>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</si>
  <si>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</si>
  <si>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</si>
  <si>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</si>
  <si>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</si>
  <si>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</si>
  <si>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</si>
  <si>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</si>
  <si>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</si>
  <si>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</si>
  <si>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</si>
  <si>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</si>
  <si>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</si>
  <si>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</si>
  <si>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</si>
  <si>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</si>
  <si>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</si>
  <si>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</si>
  <si>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</si>
  <si>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</si>
  <si>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</si>
  <si>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</si>
  <si>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</si>
  <si>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</si>
  <si>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</si>
  <si>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</si>
  <si>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</si>
  <si>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</si>
  <si>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</si>
  <si>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</si>
  <si>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</si>
  <si>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</si>
  <si>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</si>
  <si>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</si>
  <si>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</si>
  <si>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</si>
  <si>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</si>
  <si>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</si>
  <si>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</si>
  <si>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</si>
  <si>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</si>
  <si>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</si>
  <si>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</si>
  <si>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</si>
  <si>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</si>
  <si>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</si>
  <si>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</si>
  <si>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</si>
  <si>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</si>
  <si>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</si>
  <si>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</si>
  <si>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</si>
  <si>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</si>
  <si>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</si>
  <si>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</si>
  <si>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</si>
  <si>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</si>
  <si>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</si>
  <si>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</si>
  <si>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</si>
  <si>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</si>
  <si>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</si>
  <si>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</si>
  <si>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</si>
  <si>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</si>
  <si>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</si>
  <si>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</si>
  <si>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</si>
  <si>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</si>
  <si>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</si>
  <si>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</si>
  <si>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</si>
  <si>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</si>
  <si>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</si>
  <si>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</si>
  <si>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</si>
  <si>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</si>
  <si>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</si>
  <si>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</si>
  <si>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</si>
  <si>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</si>
  <si>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</si>
  <si>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</si>
  <si>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</si>
  <si>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</si>
  <si>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</si>
  <si>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</si>
  <si>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</si>
  <si>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</si>
  <si>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</si>
  <si>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</si>
  <si>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</si>
  <si>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</si>
  <si>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</si>
  <si>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</si>
  <si>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</si>
  <si>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</si>
  <si>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</si>
  <si>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</si>
  <si>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</si>
  <si>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</si>
  <si>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</si>
  <si>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</si>
  <si>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</si>
  <si>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</si>
  <si>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</si>
  <si>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</si>
  <si>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</si>
  <si>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</si>
  <si>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</si>
  <si>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</si>
  <si>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</si>
  <si>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</si>
  <si>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</si>
  <si>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</si>
  <si>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</si>
  <si>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</si>
  <si>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</si>
  <si>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</si>
  <si>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</si>
  <si>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</si>
  <si>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</si>
  <si>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</si>
  <si>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</si>
  <si>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</si>
  <si>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</si>
  <si>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</si>
  <si>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</si>
  <si>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</si>
  <si>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</si>
  <si>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</si>
  <si>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</si>
  <si>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</si>
  <si>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</si>
  <si>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</si>
  <si>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</si>
  <si>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</si>
  <si>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</si>
  <si>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</si>
  <si>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</si>
  <si>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</si>
  <si>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</si>
  <si>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</si>
  <si>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</si>
  <si>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</si>
  <si>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</si>
  <si>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</si>
  <si>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</si>
  <si>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</si>
  <si>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</si>
  <si>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</si>
  <si>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</si>
  <si>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</si>
  <si>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</si>
  <si>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</si>
  <si>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</si>
  <si>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</si>
  <si>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</si>
  <si>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</si>
  <si>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</si>
  <si>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</si>
  <si>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</si>
  <si>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</si>
  <si>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</si>
  <si>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</si>
  <si>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</si>
  <si>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</si>
  <si>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</si>
  <si>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</si>
  <si>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</si>
  <si>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</si>
  <si>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</si>
  <si>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</si>
  <si>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</si>
  <si>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</si>
  <si>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</si>
  <si>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</si>
  <si>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</si>
  <si>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</si>
  <si>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</si>
  <si>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</si>
  <si>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</si>
  <si>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</si>
  <si>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</si>
  <si>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</si>
  <si>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</si>
  <si>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</si>
  <si>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</si>
  <si>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</si>
  <si>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</si>
  <si>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</si>
  <si>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</si>
  <si>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</si>
  <si>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</si>
  <si>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</si>
  <si>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</si>
  <si>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</si>
  <si>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</si>
  <si>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</si>
  <si>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</si>
  <si>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</si>
  <si>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</si>
  <si>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</si>
  <si>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</si>
  <si>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</si>
  <si>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</si>
  <si>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</si>
  <si>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</si>
  <si>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</si>
  <si>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</si>
  <si>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</si>
  <si>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</si>
  <si>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</si>
  <si>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</si>
  <si>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</si>
  <si>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</si>
  <si>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</si>
  <si>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</si>
  <si>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</si>
  <si>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</si>
  <si>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</si>
  <si>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</si>
  <si>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</si>
  <si>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</si>
  <si>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</si>
  <si>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</si>
  <si>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</si>
  <si>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</si>
  <si>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</si>
  <si>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</si>
  <si>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</si>
  <si>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</si>
  <si>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</si>
  <si>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</si>
  <si>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</si>
  <si>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</si>
  <si>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</si>
  <si>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</si>
  <si>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</si>
  <si>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</si>
  <si>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</si>
  <si>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</si>
  <si>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</si>
  <si>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</si>
  <si>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</si>
  <si>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</si>
  <si>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</si>
  <si>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</si>
  <si>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</si>
  <si>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</si>
  <si>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</si>
  <si>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</si>
  <si>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</si>
  <si>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</si>
  <si>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</si>
  <si>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</si>
  <si>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</si>
  <si>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</si>
  <si>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</si>
  <si>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</si>
  <si>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</si>
  <si>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</si>
  <si>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</si>
  <si>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</si>
  <si>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</si>
  <si>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</si>
  <si>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</si>
  <si>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</si>
  <si>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</si>
  <si>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</si>
  <si>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</si>
  <si>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</si>
  <si>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</si>
  <si>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</si>
  <si>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</si>
  <si>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</si>
  <si>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</si>
  <si>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</si>
  <si>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</si>
  <si>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</si>
  <si>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</si>
  <si>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</si>
  <si>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</si>
  <si>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</si>
  <si>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</si>
  <si>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</si>
  <si>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</si>
  <si>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</si>
  <si>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</si>
  <si>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</si>
  <si>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</si>
  <si>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</si>
  <si>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</si>
  <si>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</si>
  <si>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</si>
  <si>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</si>
  <si>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</si>
  <si>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</si>
  <si>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</si>
  <si>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</si>
  <si>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</si>
  <si>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</si>
  <si>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</si>
  <si>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</si>
  <si>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</si>
  <si>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</si>
  <si>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</si>
  <si>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</si>
  <si>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</si>
  <si>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</si>
  <si>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</si>
  <si>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</si>
  <si>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</si>
  <si>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</si>
  <si>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</si>
  <si>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</si>
  <si>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</si>
  <si>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</si>
  <si>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</si>
  <si>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</si>
  <si>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</si>
  <si>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</si>
  <si>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</si>
  <si>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</si>
  <si>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</si>
  <si>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</si>
  <si>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</si>
  <si>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</si>
  <si>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</si>
  <si>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</si>
  <si>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</si>
  <si>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</si>
  <si>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</si>
  <si>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</si>
  <si>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</si>
  <si>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</si>
  <si>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</si>
  <si>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</si>
  <si>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</si>
  <si>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</si>
  <si>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</si>
  <si>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</si>
  <si>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</si>
  <si>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</si>
  <si>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</si>
  <si>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</si>
  <si>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</si>
  <si>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</si>
  <si>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</si>
  <si>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</si>
  <si>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</si>
  <si>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</si>
  <si>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</si>
  <si>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</si>
  <si>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</si>
  <si>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</si>
  <si>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</si>
  <si>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</si>
  <si>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</si>
  <si>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</si>
  <si>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</si>
  <si>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</si>
  <si>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</si>
  <si>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</si>
  <si>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</si>
  <si>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</si>
  <si>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</si>
  <si>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</si>
  <si>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</si>
  <si>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</si>
  <si>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</si>
  <si>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</si>
  <si>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</si>
  <si>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</si>
  <si>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</si>
  <si>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</si>
  <si>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</si>
  <si>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</si>
  <si>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</si>
  <si>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</si>
  <si>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</si>
  <si>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</si>
  <si>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</si>
  <si>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</si>
  <si>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</si>
  <si>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</si>
  <si>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</si>
  <si>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</si>
  <si>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</si>
  <si>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</si>
  <si>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</si>
  <si>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</si>
  <si>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</si>
  <si>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</si>
  <si>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</si>
  <si>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</si>
  <si>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</si>
  <si>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</si>
  <si>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</si>
  <si>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</si>
  <si>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</si>
  <si>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</si>
  <si>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</si>
  <si>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</si>
  <si>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</si>
  <si>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</si>
  <si>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</si>
  <si>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</si>
  <si>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</si>
  <si>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</si>
  <si>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</si>
  <si>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</si>
  <si>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</si>
  <si>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</si>
  <si>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</si>
  <si>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</si>
  <si>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</si>
  <si>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</si>
  <si>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</si>
  <si>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</si>
  <si>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</si>
  <si>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</si>
  <si>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</si>
  <si>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</si>
  <si>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</si>
  <si>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</si>
  <si>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</si>
  <si>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</si>
  <si>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</si>
  <si>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</si>
  <si>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</si>
  <si>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</si>
  <si>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</si>
  <si>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</si>
  <si>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</si>
  <si>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</si>
  <si>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</si>
  <si>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</si>
  <si>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</si>
  <si>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</si>
  <si>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</si>
  <si>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</si>
  <si>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</si>
  <si>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</si>
  <si>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</si>
  <si>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</si>
  <si>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</si>
  <si>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</si>
  <si>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</si>
  <si>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</si>
  <si>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</si>
  <si>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</si>
  <si>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</si>
  <si>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</si>
  <si>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</si>
  <si>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</si>
  <si>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</si>
  <si>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</si>
  <si>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</si>
  <si>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</si>
  <si>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</si>
  <si>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</si>
  <si>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</si>
  <si>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</si>
  <si>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</si>
  <si>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</si>
  <si>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</si>
  <si>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</si>
  <si>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</si>
  <si>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</si>
  <si>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</si>
  <si>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</si>
  <si>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</si>
  <si>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</si>
  <si>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</si>
  <si>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</si>
  <si>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</si>
  <si>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</si>
  <si>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</si>
  <si>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</si>
  <si>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</si>
  <si>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</si>
  <si>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</si>
  <si>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</si>
  <si>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</si>
  <si>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</si>
  <si>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</si>
  <si>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</si>
  <si>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</si>
  <si>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</si>
  <si>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</si>
  <si>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</si>
  <si>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</si>
  <si>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</si>
  <si>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</si>
  <si>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</si>
  <si>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</si>
  <si>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</si>
  <si>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</si>
  <si>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</si>
  <si>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</si>
  <si>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</si>
  <si>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</si>
  <si>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</si>
  <si>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</si>
  <si>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</si>
  <si>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</si>
  <si>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</si>
  <si>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</si>
  <si>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</si>
  <si>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</si>
  <si>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</si>
  <si>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</si>
  <si>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</si>
  <si>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</si>
  <si>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</si>
  <si>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</si>
  <si>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</si>
  <si>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</si>
  <si>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</si>
  <si>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</si>
  <si>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</si>
  <si>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</si>
  <si>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</si>
  <si>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</si>
  <si>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</si>
  <si>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</si>
  <si>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</si>
  <si>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</si>
  <si>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</si>
  <si>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</si>
  <si>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</si>
  <si>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</si>
  <si>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</si>
  <si>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</si>
  <si>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</si>
  <si>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</si>
  <si>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</si>
  <si>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</si>
  <si>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</si>
  <si>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</si>
  <si>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</si>
  <si>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</si>
  <si>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</si>
  <si>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</si>
  <si>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</si>
  <si>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</si>
  <si>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</si>
  <si>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</si>
  <si>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</si>
  <si>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</si>
  <si>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</si>
  <si>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</si>
  <si>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</si>
  <si>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</si>
  <si>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</si>
  <si>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</si>
  <si>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</si>
  <si>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</si>
  <si>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</si>
  <si>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</si>
  <si>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</si>
  <si>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</si>
  <si>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</si>
  <si>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</si>
  <si>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</si>
  <si>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</si>
  <si>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</si>
  <si>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</si>
  <si>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</si>
  <si>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</si>
  <si>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</si>
  <si>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</si>
  <si>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</si>
  <si>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</si>
  <si>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</si>
  <si>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</si>
  <si>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</si>
  <si>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</si>
  <si>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</si>
  <si>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</si>
  <si>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</si>
  <si>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</si>
  <si>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</si>
  <si>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</si>
  <si>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</si>
  <si>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</si>
  <si>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</si>
  <si>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</si>
  <si>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</si>
  <si>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</si>
  <si>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</si>
  <si>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</si>
  <si>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</si>
  <si>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</si>
  <si>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</si>
  <si>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</si>
  <si>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</si>
  <si>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</si>
  <si>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</si>
  <si>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</si>
  <si>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</si>
  <si>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</si>
  <si>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</si>
  <si>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</si>
  <si>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</si>
  <si>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</si>
  <si>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</si>
  <si>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</si>
  <si>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</si>
  <si>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</si>
  <si>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</si>
  <si>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</si>
  <si>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</si>
  <si>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</si>
  <si>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</si>
  <si>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</si>
  <si>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</si>
  <si>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</si>
  <si>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</si>
  <si>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</si>
  <si>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</si>
  <si>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</si>
  <si>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</si>
  <si>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</si>
  <si>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</si>
  <si>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</si>
  <si>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</si>
  <si>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</si>
  <si>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</si>
  <si>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</si>
  <si>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</si>
  <si>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</si>
  <si>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</si>
  <si>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</si>
  <si>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</si>
  <si>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</si>
  <si>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</si>
  <si>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</si>
  <si>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</si>
  <si>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</si>
  <si>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</si>
  <si>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</si>
  <si>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</si>
  <si>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</si>
  <si>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</si>
  <si>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</si>
  <si>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</si>
  <si>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</si>
  <si>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</si>
  <si>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</si>
  <si>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</si>
  <si>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</si>
  <si>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</si>
  <si>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</si>
  <si>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</si>
  <si>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</si>
  <si>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</si>
  <si>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</si>
  <si>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</si>
  <si>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</si>
  <si>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</si>
  <si>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</si>
  <si>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</si>
  <si>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</si>
  <si>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</si>
  <si>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</si>
  <si>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</si>
  <si>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</si>
  <si>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</si>
  <si>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</si>
  <si>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</si>
  <si>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</si>
  <si>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</si>
  <si>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</si>
  <si>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</si>
  <si>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</si>
  <si>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</si>
  <si>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</si>
  <si>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</si>
  <si>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</si>
  <si>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</si>
  <si>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</si>
  <si>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</si>
  <si>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</si>
  <si>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</si>
  <si>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</si>
  <si>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</si>
  <si>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</si>
  <si>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</si>
  <si>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</si>
  <si>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</si>
  <si>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</si>
  <si>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</si>
  <si>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</si>
  <si>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</si>
  <si>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</si>
  <si>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</si>
  <si>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</si>
  <si>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</si>
  <si>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</si>
  <si>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</si>
  <si>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</si>
  <si>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</si>
  <si>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</si>
  <si>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</si>
  <si>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</si>
  <si>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</si>
  <si>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</si>
  <si>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</si>
  <si>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</si>
  <si>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</si>
  <si>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</si>
  <si>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</si>
  <si>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</si>
  <si>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</si>
  <si>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</si>
  <si>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</si>
  <si>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</si>
  <si>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</si>
  <si>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</si>
  <si>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</si>
  <si>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</si>
  <si>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</si>
  <si>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</si>
  <si>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</si>
  <si>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</si>
  <si>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</si>
  <si>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</si>
  <si>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</si>
  <si>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</si>
  <si>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</si>
  <si>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</si>
  <si>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</si>
  <si>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</si>
  <si>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</si>
  <si>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</si>
  <si>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</si>
  <si>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</si>
  <si>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</si>
  <si>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</si>
  <si>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</si>
  <si>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</si>
  <si>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</si>
  <si>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</si>
  <si>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</si>
  <si>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</si>
  <si>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</si>
  <si>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</si>
  <si>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</si>
  <si>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</si>
  <si>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</si>
  <si>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</si>
  <si>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</si>
  <si>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</si>
  <si>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</si>
  <si>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</si>
  <si>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</si>
  <si>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</si>
  <si>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</si>
  <si>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</si>
  <si>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</si>
  <si>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</si>
  <si>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</si>
  <si>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</si>
  <si>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</si>
  <si>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</si>
  <si>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</si>
  <si>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</si>
  <si>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</si>
  <si>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</si>
  <si>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</si>
  <si>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</si>
  <si>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</si>
  <si>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</si>
  <si>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</si>
  <si>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</si>
  <si>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</si>
  <si>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</si>
  <si>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</si>
  <si>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</si>
  <si>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</si>
  <si>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</si>
  <si>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</si>
  <si>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</si>
  <si>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</si>
  <si>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</si>
  <si>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</si>
  <si>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</si>
  <si>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</si>
  <si>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</si>
  <si>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</si>
  <si>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</si>
  <si>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</si>
  <si>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</si>
  <si>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</si>
  <si>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</si>
  <si>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</si>
  <si>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</si>
  <si>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</si>
  <si>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</si>
  <si>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</si>
  <si>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</si>
  <si>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</si>
  <si>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</si>
  <si>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</si>
  <si>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</si>
  <si>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</si>
  <si>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</si>
  <si>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</si>
  <si>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</si>
  <si>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</si>
  <si>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</si>
  <si>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</si>
  <si>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</si>
  <si>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</si>
  <si>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</si>
  <si>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</si>
  <si>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</si>
  <si>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</si>
  <si>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</si>
  <si>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</si>
  <si>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</si>
  <si>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</si>
  <si>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</si>
  <si>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</si>
  <si>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</si>
  <si>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</si>
  <si>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</si>
  <si>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</si>
  <si>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</si>
  <si>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</si>
  <si>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</si>
  <si>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</si>
  <si>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</si>
  <si>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</si>
  <si>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</si>
  <si>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</si>
  <si>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</si>
  <si>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</si>
  <si>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</si>
  <si>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</si>
  <si>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</si>
  <si>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</si>
  <si>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</si>
  <si>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</si>
  <si>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</si>
  <si>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</si>
  <si>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</si>
  <si>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</si>
  <si>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</si>
  <si>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</si>
  <si>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</si>
  <si>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</si>
  <si>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</si>
  <si>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</si>
  <si>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</si>
  <si>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</si>
  <si>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</si>
  <si>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</si>
  <si>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</si>
  <si>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</si>
  <si>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</si>
  <si>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</si>
  <si>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</si>
  <si>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</si>
  <si>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</si>
  <si>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</si>
  <si>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</si>
  <si>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</si>
  <si>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</si>
  <si>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</si>
  <si>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</si>
  <si>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</si>
  <si>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</si>
  <si>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</si>
  <si>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</si>
  <si>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</si>
  <si>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</si>
  <si>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</si>
  <si>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</si>
  <si>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</si>
  <si>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</si>
  <si>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</si>
  <si>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</si>
  <si>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</si>
  <si>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</si>
  <si>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</si>
  <si>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</si>
  <si>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</si>
  <si>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</si>
  <si>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</si>
  <si>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</si>
  <si>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</si>
  <si>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</si>
  <si>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</si>
  <si>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</si>
  <si>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</si>
  <si>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</si>
  <si>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</si>
  <si>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</si>
  <si>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</si>
  <si>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</si>
  <si>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</si>
  <si>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</si>
  <si>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</si>
  <si>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</si>
  <si>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</si>
  <si>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</si>
  <si>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</si>
  <si>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</si>
  <si>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</si>
  <si>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</si>
  <si>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</si>
  <si>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</si>
  <si>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</si>
  <si>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</si>
  <si>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</si>
  <si>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</si>
  <si>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</si>
  <si>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</si>
  <si>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</si>
  <si>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</si>
  <si>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</si>
  <si>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</si>
  <si>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</si>
  <si>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</si>
  <si>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</si>
  <si>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</si>
  <si>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</si>
  <si>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</si>
  <si>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</si>
  <si>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</si>
  <si>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</si>
  <si>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</si>
  <si>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</si>
  <si>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</si>
  <si>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</si>
  <si>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</si>
  <si>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</si>
  <si>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</si>
  <si>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</si>
  <si>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</si>
  <si>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</si>
  <si>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</si>
  <si>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</si>
  <si>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</si>
  <si>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</si>
  <si>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</si>
  <si>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</si>
  <si>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</si>
  <si>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</si>
  <si>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</si>
  <si>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</si>
  <si>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</si>
  <si>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</si>
  <si>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</si>
  <si>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</si>
  <si>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</si>
  <si>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</si>
  <si>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</si>
  <si>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</si>
  <si>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</si>
  <si>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</si>
  <si>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</si>
  <si>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</si>
  <si>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</si>
  <si>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</si>
  <si>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</si>
  <si>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</si>
  <si>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</si>
  <si>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</si>
  <si>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</si>
  <si>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</si>
  <si>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</si>
  <si>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</si>
  <si>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</si>
  <si>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</si>
  <si>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</si>
  <si>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</si>
  <si>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</si>
  <si>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</si>
  <si>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</si>
  <si>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</si>
  <si>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</si>
  <si>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</si>
  <si>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</si>
  <si>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</si>
  <si>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</si>
  <si>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</si>
  <si>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</si>
  <si>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</si>
  <si>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</si>
  <si>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</si>
  <si>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</si>
  <si>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</si>
  <si>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</si>
  <si>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</si>
  <si>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</si>
  <si>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</si>
  <si>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</si>
  <si>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</si>
  <si>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</si>
  <si>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</si>
  <si>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</si>
  <si>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</si>
  <si>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</si>
  <si>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</si>
  <si>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</si>
  <si>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</si>
  <si>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</si>
  <si>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</si>
  <si>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</si>
  <si>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</si>
  <si>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</si>
  <si>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</si>
  <si>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</si>
  <si>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</si>
  <si>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</si>
  <si>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</si>
  <si>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</si>
  <si>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</si>
  <si>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</si>
  <si>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</si>
  <si>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</si>
  <si>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</si>
  <si>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</si>
  <si>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</si>
  <si>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</si>
  <si>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</si>
  <si>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</si>
  <si>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</si>
  <si>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</si>
  <si>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</si>
  <si>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</si>
  <si>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</si>
  <si>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</si>
  <si>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</si>
  <si>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</si>
  <si>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</si>
  <si>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</si>
  <si>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</si>
  <si>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</si>
  <si>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</si>
  <si>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</si>
  <si>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</si>
  <si>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</si>
  <si>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</si>
  <si>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</si>
  <si>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</si>
  <si>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</si>
  <si>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</si>
  <si>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</si>
  <si>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</si>
  <si>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</si>
  <si>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</si>
  <si>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</si>
  <si>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</si>
  <si>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</si>
  <si>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</si>
  <si>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</si>
  <si>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</si>
  <si>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</si>
  <si>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</si>
  <si>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</si>
  <si>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</si>
  <si>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</si>
  <si>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</si>
  <si>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</si>
  <si>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</si>
  <si>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</si>
  <si>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</si>
  <si>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</si>
  <si>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</si>
  <si>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</si>
  <si>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</si>
  <si>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</si>
  <si>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</si>
  <si>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</si>
  <si>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</si>
  <si>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</si>
  <si>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</si>
  <si>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</si>
  <si>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</si>
  <si>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</si>
  <si>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</si>
  <si>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</si>
  <si>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</si>
  <si>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</si>
  <si>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</si>
  <si>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</si>
  <si>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</si>
  <si>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</si>
  <si>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</si>
  <si>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</si>
  <si>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</si>
  <si>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</si>
  <si>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</si>
  <si>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</si>
  <si>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</si>
  <si>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</si>
  <si>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</si>
  <si>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</si>
  <si>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</si>
  <si>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</si>
  <si>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</si>
  <si>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</si>
  <si>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</si>
  <si>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</si>
  <si>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</si>
  <si>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</si>
  <si>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</si>
  <si>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</si>
  <si>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</si>
  <si>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</si>
  <si>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</si>
  <si>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</si>
  <si>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</si>
  <si>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</si>
  <si>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</si>
  <si>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</si>
  <si>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</si>
  <si>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</si>
  <si>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</si>
  <si>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</si>
  <si>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</si>
  <si>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</si>
  <si>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</si>
  <si>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</si>
  <si>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</si>
  <si>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</si>
  <si>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</si>
  <si>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</si>
  <si>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</si>
  <si>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</si>
  <si>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</si>
  <si>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</si>
  <si>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</si>
  <si>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</si>
  <si>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</si>
  <si>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</si>
  <si>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</si>
  <si>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</si>
  <si>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</si>
  <si>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</si>
  <si>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</si>
  <si>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</si>
  <si>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</si>
  <si>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</si>
  <si>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</si>
  <si>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</si>
  <si>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</si>
  <si>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</si>
  <si>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</si>
  <si>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</si>
  <si>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</si>
  <si>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</si>
  <si>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</si>
  <si>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</si>
  <si>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</si>
  <si>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</si>
  <si>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</si>
  <si>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</si>
  <si>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</si>
  <si>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</si>
  <si>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</si>
  <si>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</si>
  <si>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</si>
  <si>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</si>
  <si>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</si>
  <si>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</si>
  <si>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</si>
  <si>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</si>
  <si>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</si>
  <si>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</si>
  <si>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</si>
  <si>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</si>
  <si>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</si>
  <si>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</si>
  <si>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</si>
  <si>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</si>
  <si>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</si>
  <si>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</si>
  <si>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</si>
  <si>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</si>
  <si>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</si>
  <si>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</si>
  <si>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</si>
  <si>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</si>
  <si>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</si>
  <si>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</si>
  <si>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</si>
  <si>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</si>
  <si>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</si>
  <si>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</si>
  <si>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</si>
  <si>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</si>
  <si>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</si>
  <si>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</si>
  <si>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</si>
  <si>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</si>
  <si>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</si>
  <si>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</si>
  <si>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</si>
  <si>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</si>
  <si>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</si>
  <si>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</si>
  <si>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</si>
  <si>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</si>
  <si>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</si>
  <si>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</si>
  <si>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</si>
  <si>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</si>
  <si>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</si>
  <si>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</si>
  <si>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</si>
  <si>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</si>
  <si>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</si>
  <si>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</si>
  <si>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</si>
  <si>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</si>
  <si>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</si>
  <si>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</si>
  <si>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</si>
  <si>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</si>
  <si>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</si>
  <si>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</si>
  <si>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</si>
  <si>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</si>
  <si>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</si>
  <si>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</si>
  <si>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</si>
  <si>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</si>
  <si>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</si>
  <si>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</si>
  <si>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</si>
  <si>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</si>
  <si>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</si>
  <si>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</si>
  <si>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</si>
  <si>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</si>
  <si>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</si>
  <si>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</si>
  <si>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</si>
  <si>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</si>
  <si>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</si>
  <si>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</si>
  <si>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</si>
  <si>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</si>
  <si>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</si>
  <si>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</si>
  <si>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</si>
  <si>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</si>
  <si>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</si>
  <si>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</si>
  <si>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</si>
  <si>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</si>
  <si>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</si>
  <si>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</si>
  <si>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</si>
  <si>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</si>
  <si>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</si>
  <si>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</si>
  <si>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</si>
  <si>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</si>
  <si>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</si>
  <si>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</si>
  <si>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</si>
  <si>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</si>
  <si>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</si>
  <si>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</si>
  <si>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</si>
  <si>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</si>
  <si>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</si>
  <si>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</si>
  <si>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</si>
  <si>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</si>
  <si>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</si>
  <si>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</si>
  <si>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</si>
  <si>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</si>
  <si>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</si>
  <si>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</si>
  <si>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</si>
  <si>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</si>
  <si>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</si>
  <si>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</si>
  <si>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</si>
  <si>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</si>
  <si>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</si>
  <si>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</si>
  <si>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</si>
  <si>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</si>
  <si>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</si>
  <si>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</si>
  <si>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</si>
  <si>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</si>
  <si>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</si>
  <si>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</si>
  <si>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</si>
  <si>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</si>
  <si>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</si>
  <si>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</si>
  <si>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</si>
  <si>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</si>
  <si>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</si>
  <si>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</si>
  <si>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</si>
  <si>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</si>
  <si>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</si>
  <si>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</si>
  <si>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</si>
  <si>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</si>
  <si>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</si>
  <si>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</si>
  <si>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</si>
  <si>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</si>
  <si>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</si>
  <si>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</si>
  <si>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</si>
  <si>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</si>
  <si>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</si>
  <si>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</si>
  <si>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</si>
  <si>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</si>
  <si>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</si>
  <si>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</si>
  <si>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</si>
  <si>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</si>
  <si>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</si>
  <si>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</si>
  <si>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</si>
  <si>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</si>
  <si>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</si>
  <si>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</si>
  <si>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</si>
  <si>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</si>
  <si>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</si>
  <si>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</si>
  <si>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</si>
  <si>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</si>
  <si>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</si>
  <si>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</si>
  <si>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</si>
  <si>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</si>
  <si>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</si>
  <si>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</si>
  <si>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</si>
  <si>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</si>
  <si>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</si>
  <si>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</si>
  <si>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</si>
  <si>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</si>
  <si>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</si>
  <si>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</si>
  <si>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</si>
  <si>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</si>
  <si>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</si>
  <si>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</si>
  <si>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</si>
  <si>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</si>
  <si>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</si>
  <si>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</si>
  <si>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</si>
  <si>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</si>
  <si>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</si>
  <si>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</si>
  <si>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</si>
  <si>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</si>
  <si>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</si>
  <si>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</si>
  <si>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</si>
  <si>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</si>
  <si>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</si>
  <si>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</si>
  <si>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</si>
  <si>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</si>
  <si>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</si>
  <si>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</si>
  <si>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</si>
  <si>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</si>
  <si>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</si>
  <si>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</si>
  <si>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</si>
  <si>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</si>
  <si>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</si>
  <si>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</si>
  <si>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</si>
  <si>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</si>
  <si>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</si>
  <si>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</si>
  <si>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</si>
  <si>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</si>
  <si>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</si>
  <si>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</si>
  <si>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</si>
  <si>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</si>
  <si>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</si>
  <si>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</si>
  <si>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</si>
  <si>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</si>
  <si>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</si>
  <si>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</si>
  <si>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</si>
  <si>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</si>
  <si>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</si>
  <si>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</si>
  <si>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</si>
  <si>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</si>
  <si>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</si>
  <si>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</si>
  <si>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</si>
  <si>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</si>
  <si>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</si>
  <si>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</si>
  <si>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</si>
  <si>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</si>
  <si>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</si>
  <si>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</si>
  <si>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</si>
  <si>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</si>
  <si>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</si>
  <si>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</si>
  <si>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</si>
  <si>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</si>
  <si>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</si>
  <si>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</si>
  <si>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</si>
  <si>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</si>
  <si>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</si>
  <si>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</si>
  <si>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</si>
  <si>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</si>
  <si>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</si>
  <si>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</si>
  <si>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</si>
  <si>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</si>
  <si>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</si>
  <si>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</si>
  <si>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</si>
  <si>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</si>
  <si>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</si>
  <si>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</si>
  <si>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</si>
  <si>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</si>
  <si>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</si>
  <si>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</si>
  <si>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</si>
  <si>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</si>
  <si>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</si>
  <si>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</si>
  <si>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</si>
  <si>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</si>
  <si>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</si>
  <si>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</si>
  <si>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</si>
  <si>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</si>
  <si>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</si>
  <si>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</si>
  <si>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</si>
  <si>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</si>
  <si>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</si>
  <si>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</si>
  <si>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</si>
  <si>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</si>
  <si>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</si>
  <si>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</si>
  <si>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</si>
  <si>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</si>
  <si>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</si>
  <si>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</si>
  <si>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</si>
  <si>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</si>
  <si>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</si>
  <si>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</si>
  <si>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</si>
  <si>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</si>
  <si>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</si>
  <si>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</si>
  <si>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</si>
  <si>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</si>
  <si>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</si>
  <si>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</si>
  <si>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</si>
  <si>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</si>
  <si>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</si>
  <si>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</si>
  <si>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</si>
  <si>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</si>
  <si>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</si>
  <si>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</si>
  <si>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</si>
  <si>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</si>
  <si>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</si>
  <si>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</si>
  <si>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</si>
  <si>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</si>
  <si>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</si>
  <si>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</si>
  <si>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</si>
  <si>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</si>
  <si>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</si>
  <si>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</si>
  <si>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</si>
  <si>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</si>
  <si>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</si>
  <si>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</si>
  <si>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</si>
  <si>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</si>
  <si>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</si>
  <si>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</si>
  <si>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</si>
  <si>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</si>
  <si>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</si>
  <si>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</si>
  <si>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</si>
  <si>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</si>
  <si>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</si>
  <si>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</si>
  <si>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</si>
  <si>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</si>
  <si>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</si>
  <si>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</si>
  <si>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</si>
  <si>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</si>
  <si>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</si>
  <si>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</si>
  <si>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</si>
  <si>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</si>
  <si>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</si>
  <si>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</si>
  <si>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</si>
  <si>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</si>
  <si>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</si>
  <si>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</si>
  <si>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</si>
  <si>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</si>
  <si>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</si>
  <si>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</si>
  <si>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</si>
  <si>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</si>
  <si>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</si>
  <si>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</si>
  <si>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</si>
  <si>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</si>
  <si>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</si>
  <si>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</si>
  <si>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</si>
  <si>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</si>
  <si>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</si>
  <si>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</si>
  <si>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</si>
  <si>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</si>
  <si>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</si>
  <si>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</si>
  <si>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</si>
  <si>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</si>
  <si>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</si>
  <si>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</si>
  <si>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</si>
  <si>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</si>
  <si>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</si>
  <si>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</si>
  <si>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</si>
  <si>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</si>
  <si>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</si>
  <si>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</si>
  <si>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</si>
  <si>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</si>
  <si>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</si>
  <si>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</si>
  <si>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</si>
  <si>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</si>
  <si>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</si>
  <si>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</si>
  <si>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</si>
  <si>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</si>
  <si>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</si>
  <si>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</si>
  <si>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</si>
  <si>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</si>
  <si>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</si>
  <si>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</si>
  <si>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</si>
  <si>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</si>
  <si>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</si>
  <si>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</si>
  <si>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</si>
  <si>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</si>
  <si>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</si>
  <si>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</si>
  <si>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</si>
  <si>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</si>
  <si>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</si>
  <si>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</si>
  <si>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</si>
  <si>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</si>
  <si>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</si>
  <si>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</si>
  <si>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</si>
  <si>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</si>
  <si>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</si>
  <si>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</si>
  <si>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</si>
  <si>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</si>
  <si>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</si>
  <si>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</si>
  <si>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</si>
  <si>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</si>
  <si>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</si>
  <si>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</si>
  <si>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</si>
  <si>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</si>
  <si>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</si>
  <si>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</si>
  <si>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</si>
  <si>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</si>
  <si>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</si>
  <si>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</si>
  <si>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</si>
  <si>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</si>
  <si>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</si>
  <si>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</si>
  <si>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</si>
  <si>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</si>
  <si>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</si>
  <si>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</si>
  <si>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</si>
  <si>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</si>
  <si>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</si>
  <si>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</si>
  <si>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</si>
  <si>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</si>
  <si>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</si>
  <si>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</si>
  <si>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</si>
  <si>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</si>
  <si>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</si>
  <si>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</si>
  <si>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</si>
  <si>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</si>
  <si>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</si>
  <si>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</si>
  <si>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</si>
  <si>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</si>
  <si>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</si>
  <si>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</si>
  <si>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</si>
  <si>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</si>
  <si>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</si>
  <si>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</si>
  <si>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</si>
  <si>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</si>
  <si>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</si>
  <si>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</si>
  <si>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</si>
  <si>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</si>
  <si>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</si>
  <si>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</si>
  <si>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</si>
  <si>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</si>
  <si>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</si>
  <si>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</si>
  <si>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</si>
  <si>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</si>
  <si>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</si>
  <si>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</si>
  <si>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</si>
  <si>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</si>
  <si>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</si>
  <si>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</si>
  <si>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</si>
  <si>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</si>
  <si>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</si>
  <si>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</si>
  <si>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</si>
  <si>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</si>
  <si>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</si>
  <si>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</si>
  <si>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</si>
  <si>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</si>
  <si>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</si>
  <si>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</si>
  <si>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</si>
  <si>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</si>
  <si>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</si>
  <si>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</si>
  <si>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</si>
  <si>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</si>
  <si>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</si>
  <si>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</si>
  <si>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</si>
  <si>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</si>
  <si>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</si>
  <si>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</si>
  <si>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</si>
  <si>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</si>
  <si>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</si>
  <si>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</si>
  <si>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</si>
  <si>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</si>
  <si>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</si>
  <si>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</si>
  <si>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</si>
  <si>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</si>
  <si>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</si>
  <si>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</si>
  <si>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</si>
  <si>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</si>
  <si>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</si>
  <si>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</si>
  <si>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</si>
  <si>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</si>
  <si>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</si>
  <si>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</si>
  <si>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</si>
  <si>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</si>
  <si>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</si>
  <si>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</si>
  <si>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</si>
  <si>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</si>
  <si>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</si>
  <si>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</si>
  <si>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</si>
  <si>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</si>
  <si>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</si>
  <si>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</si>
  <si>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</si>
  <si>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</si>
  <si>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</si>
  <si>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</si>
  <si>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</si>
  <si>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</si>
  <si>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</si>
  <si>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</si>
  <si>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</si>
  <si>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</si>
  <si>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</si>
  <si>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</si>
  <si>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</si>
  <si>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</si>
  <si>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</si>
  <si>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</si>
  <si>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</si>
  <si>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</si>
  <si>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</si>
  <si>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</si>
  <si>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</si>
  <si>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</si>
  <si>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</si>
  <si>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</si>
  <si>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</si>
  <si>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</si>
  <si>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</si>
  <si>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</si>
  <si>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</si>
  <si>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</si>
  <si>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</si>
  <si>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</si>
  <si>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</si>
  <si>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</si>
  <si>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</si>
  <si>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</si>
  <si>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</si>
  <si>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</si>
  <si>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</si>
  <si>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</si>
  <si>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</si>
  <si>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</si>
  <si>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</si>
  <si>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</si>
  <si>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</si>
  <si>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</si>
  <si>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</si>
  <si>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</si>
  <si>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</si>
  <si>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</si>
  <si>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</si>
  <si>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</si>
  <si>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</si>
  <si>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</si>
  <si>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</si>
  <si>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</si>
  <si>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</si>
  <si>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</si>
  <si>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</si>
  <si>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</si>
  <si>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</si>
  <si>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</si>
  <si>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</si>
  <si>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</si>
  <si>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</si>
  <si>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</si>
  <si>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</si>
  <si>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</si>
  <si>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</si>
  <si>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</si>
  <si>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</si>
  <si>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</si>
  <si>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</si>
  <si>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</si>
  <si>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</si>
  <si>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</si>
  <si>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</si>
  <si>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</si>
  <si>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</si>
  <si>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</si>
  <si>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</si>
  <si>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</si>
  <si>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</si>
  <si>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</si>
  <si>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</si>
  <si>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</si>
  <si>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</si>
  <si>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</si>
  <si>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</si>
  <si>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</si>
  <si>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</si>
  <si>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</si>
  <si>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</si>
  <si>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</si>
  <si>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</si>
  <si>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</si>
  <si>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</si>
  <si>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</si>
  <si>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</si>
  <si>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</si>
  <si>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</si>
  <si>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</si>
  <si>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</si>
  <si>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</si>
  <si>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</si>
  <si>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</si>
  <si>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</si>
  <si>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</si>
  <si>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</si>
  <si>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</si>
  <si>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</si>
  <si>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</si>
  <si>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</si>
  <si>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</si>
  <si>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</si>
  <si>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</si>
  <si>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</si>
  <si>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</si>
  <si>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</si>
  <si>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</si>
  <si>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</si>
  <si>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</si>
  <si>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</si>
  <si>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</si>
  <si>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</si>
  <si>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</si>
  <si>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</si>
  <si>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</si>
  <si>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</si>
  <si>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</si>
  <si>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</si>
  <si>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</si>
  <si>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</si>
  <si>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</si>
  <si>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</si>
  <si>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</si>
  <si>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</si>
  <si>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</si>
  <si>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</si>
  <si>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</si>
  <si>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</si>
  <si>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</si>
  <si>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</si>
  <si>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</si>
  <si>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</si>
  <si>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</si>
  <si>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</si>
  <si>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</si>
  <si>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</si>
  <si>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</si>
  <si>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</si>
  <si>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</si>
  <si>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</si>
  <si>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</si>
  <si>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</si>
  <si>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</si>
  <si>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</si>
  <si>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</si>
  <si>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</si>
  <si>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</si>
  <si>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</si>
  <si>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</si>
  <si>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</si>
  <si>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</si>
  <si>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</si>
  <si>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</si>
  <si>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</si>
  <si>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</si>
  <si>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</si>
  <si>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</si>
  <si>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</si>
  <si>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</si>
  <si>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</si>
  <si>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</si>
  <si>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</si>
  <si>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</si>
  <si>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</si>
  <si>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</si>
  <si>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</si>
  <si>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</si>
  <si>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</si>
  <si>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</si>
  <si>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</si>
  <si>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</si>
  <si>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</si>
  <si>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</si>
  <si>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</si>
  <si>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</si>
  <si>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</si>
  <si>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</si>
  <si>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</si>
  <si>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</si>
  <si>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</si>
  <si>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</si>
  <si>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</si>
  <si>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</si>
  <si>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</si>
  <si>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</si>
  <si>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</si>
  <si>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</si>
  <si>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</si>
  <si>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</si>
  <si>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</si>
  <si>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</si>
  <si>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</si>
  <si>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</si>
  <si>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</si>
  <si>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</si>
  <si>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</si>
  <si>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</si>
  <si>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</si>
  <si>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</si>
  <si>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</si>
  <si>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</si>
  <si>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</si>
  <si>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</si>
  <si>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</si>
  <si>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</si>
  <si>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</si>
  <si>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</si>
  <si>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</si>
  <si>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</si>
  <si>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</si>
  <si>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</si>
  <si>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</si>
  <si>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</si>
  <si>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</si>
  <si>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</si>
  <si>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</si>
  <si>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</si>
  <si>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</si>
  <si>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</si>
  <si>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</si>
  <si>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</si>
  <si>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</si>
  <si>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</si>
  <si>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</si>
  <si>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</si>
  <si>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</si>
  <si>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</si>
  <si>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</si>
  <si>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</si>
  <si>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</si>
  <si>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</si>
  <si>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</si>
  <si>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</si>
  <si>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</si>
  <si>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</si>
  <si>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</si>
  <si>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</si>
  <si>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</si>
  <si>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</si>
  <si>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</si>
  <si>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</si>
  <si>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</si>
  <si>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</si>
  <si>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</si>
  <si>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</si>
  <si>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</si>
  <si>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</si>
  <si>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</si>
  <si>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</si>
  <si>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</si>
  <si>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</si>
  <si>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</si>
  <si>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</si>
  <si>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</si>
  <si>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</si>
  <si>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</si>
  <si>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</si>
  <si>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</si>
  <si>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</si>
  <si>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</si>
  <si>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</si>
  <si>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</si>
  <si>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</si>
  <si>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</si>
  <si>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</si>
  <si>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</si>
  <si>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</si>
  <si>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</si>
  <si>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</si>
  <si>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</si>
  <si>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</si>
  <si>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</si>
  <si>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</si>
  <si>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</si>
  <si>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</si>
  <si>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</si>
  <si>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</si>
  <si>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</si>
  <si>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</si>
  <si>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</si>
  <si>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</si>
  <si>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</si>
  <si>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</si>
  <si>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</si>
  <si>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</si>
  <si>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</si>
  <si>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</si>
  <si>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</si>
  <si>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</si>
  <si>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</si>
  <si>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</si>
  <si>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</si>
  <si>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</si>
  <si>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</si>
  <si>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</si>
  <si>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</si>
  <si>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</si>
  <si>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</si>
  <si>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</si>
  <si>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</si>
  <si>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</si>
  <si>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</si>
  <si>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</si>
  <si>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</si>
  <si>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</si>
  <si>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</si>
  <si>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</si>
  <si>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</si>
  <si>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</si>
  <si>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</si>
  <si>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</si>
  <si>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</si>
  <si>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</si>
  <si>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</si>
  <si>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</si>
  <si>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</si>
  <si>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</si>
  <si>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</si>
  <si>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</si>
  <si>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</si>
  <si>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</si>
  <si>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</si>
  <si>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</si>
  <si>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</si>
  <si>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</si>
  <si>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</si>
  <si>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</si>
  <si>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</si>
  <si>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</si>
  <si>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</si>
  <si>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</si>
  <si>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</si>
  <si>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</si>
  <si>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</si>
  <si>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</si>
  <si>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</si>
  <si>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</si>
  <si>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</si>
  <si>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</si>
  <si>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</si>
  <si>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</si>
  <si>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</si>
  <si>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</si>
  <si>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</si>
  <si>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</si>
  <si>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</si>
  <si>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</si>
  <si>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</si>
  <si>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</si>
  <si>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</si>
  <si>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</si>
  <si>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</si>
  <si>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</si>
  <si>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</si>
  <si>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</si>
  <si>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</si>
  <si>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</si>
  <si>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</si>
  <si>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</si>
  <si>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</si>
  <si>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</si>
  <si>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</si>
  <si>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</si>
  <si>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</si>
  <si>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</si>
  <si>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</si>
  <si>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</si>
  <si>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</si>
  <si>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</si>
  <si>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</si>
  <si>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</si>
  <si>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</si>
  <si>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</si>
  <si>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</si>
  <si>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</si>
  <si>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</si>
  <si>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</si>
  <si>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</si>
  <si>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</si>
  <si>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</si>
  <si>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</si>
  <si>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</si>
  <si>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</si>
  <si>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</si>
  <si>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</si>
  <si>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</si>
  <si>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</si>
  <si>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</si>
  <si>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</si>
  <si>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</si>
  <si>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</si>
  <si>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</si>
  <si>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</si>
  <si>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</si>
  <si>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</si>
  <si>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</si>
  <si>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</si>
  <si>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</si>
  <si>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</si>
  <si>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</si>
  <si>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</si>
  <si>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</si>
  <si>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</si>
  <si>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</si>
  <si>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</si>
  <si>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</si>
  <si>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</si>
  <si>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</si>
  <si>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</si>
  <si>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</si>
  <si>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</si>
  <si>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</si>
  <si>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</si>
  <si>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</si>
  <si>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</si>
  <si>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</si>
  <si>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</si>
  <si>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</si>
  <si>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</si>
  <si>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</si>
  <si>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</si>
  <si>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</si>
  <si>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</si>
  <si>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</si>
  <si>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</si>
  <si>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</si>
  <si>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</si>
  <si>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</si>
  <si>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</si>
  <si>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</si>
  <si>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</si>
  <si>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</si>
  <si>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</si>
  <si>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</si>
  <si>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</si>
  <si>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</si>
  <si>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</si>
  <si>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</si>
  <si>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</si>
  <si>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</si>
  <si>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</si>
  <si>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</si>
  <si>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</si>
  <si>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</si>
  <si>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</si>
  <si>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</si>
  <si>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</si>
  <si>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</si>
  <si>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</si>
  <si>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</si>
  <si>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</si>
  <si>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</si>
  <si>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</si>
  <si>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</si>
  <si>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</si>
  <si>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</si>
  <si>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</si>
  <si>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</si>
  <si>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</si>
  <si>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</si>
  <si>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</si>
  <si>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</si>
  <si>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</si>
  <si>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</si>
  <si>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</si>
  <si>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</si>
  <si>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</si>
  <si>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</si>
  <si>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</si>
  <si>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</si>
  <si>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</si>
  <si>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</si>
  <si>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</si>
  <si>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</si>
  <si>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</si>
  <si>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</si>
  <si>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</si>
  <si>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</si>
  <si>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</si>
  <si>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</si>
  <si>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</si>
  <si>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</si>
  <si>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</si>
  <si>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</si>
  <si>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</si>
  <si>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</si>
  <si>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</si>
  <si>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</si>
  <si>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</si>
  <si>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</si>
  <si>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</si>
  <si>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</si>
  <si>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</si>
  <si>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</si>
  <si>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</si>
  <si>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</si>
  <si>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</si>
  <si>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</si>
  <si>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</si>
  <si>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</si>
  <si>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</si>
  <si>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</si>
  <si>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</si>
  <si>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</si>
  <si>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</si>
  <si>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</si>
  <si>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</si>
  <si>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</si>
  <si>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</si>
  <si>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</si>
  <si>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</si>
  <si>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</si>
  <si>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</si>
  <si>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</si>
  <si>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</si>
  <si>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</si>
  <si>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</si>
  <si>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</si>
  <si>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</si>
  <si>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</si>
  <si>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</si>
  <si>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</si>
  <si>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</si>
  <si>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</si>
  <si>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</si>
  <si>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</si>
  <si>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</si>
  <si>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</si>
  <si>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</si>
  <si>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</si>
  <si>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</si>
  <si>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</si>
  <si>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</si>
  <si>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</si>
  <si>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</si>
  <si>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</si>
  <si>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</si>
  <si>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</si>
  <si>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</si>
  <si>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</si>
  <si>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</si>
  <si>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</si>
  <si>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</si>
  <si>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</si>
  <si>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</si>
  <si>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</si>
  <si>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</si>
  <si>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</si>
  <si>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</si>
  <si>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</si>
  <si>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</si>
  <si>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</si>
  <si>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</si>
  <si>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</si>
  <si>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</si>
  <si>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</si>
  <si>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</si>
  <si>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</si>
  <si>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</si>
  <si>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</si>
  <si>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</si>
  <si>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</si>
  <si>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</si>
  <si>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</si>
  <si>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</si>
  <si>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</si>
  <si>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</si>
  <si>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</si>
  <si>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</si>
  <si>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</si>
  <si>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</si>
  <si>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</si>
  <si>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</si>
  <si>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</si>
  <si>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</si>
  <si>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</si>
  <si>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</si>
  <si>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</si>
  <si>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</si>
  <si>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</si>
  <si>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</si>
  <si>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</si>
  <si>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</si>
  <si>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</si>
  <si>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</si>
  <si>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</si>
  <si>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</si>
  <si>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</si>
  <si>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</si>
  <si>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</si>
  <si>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</si>
  <si>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</si>
  <si>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</si>
  <si>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</si>
  <si>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</si>
  <si>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</si>
  <si>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</si>
  <si>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</si>
  <si>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</si>
  <si>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</si>
  <si>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</si>
  <si>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</si>
  <si>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</si>
  <si>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</si>
  <si>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</si>
  <si>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</si>
  <si>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</si>
  <si>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</si>
  <si>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</si>
  <si>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</si>
  <si>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</si>
  <si>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</si>
  <si>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</si>
  <si>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</si>
  <si>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</si>
  <si>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</si>
  <si>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</si>
  <si>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</si>
  <si>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</si>
  <si>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</si>
  <si>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</si>
  <si>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</si>
  <si>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</si>
  <si>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</si>
  <si>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</si>
  <si>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</si>
  <si>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</si>
  <si>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</si>
  <si>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</si>
  <si>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</si>
  <si>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</si>
  <si>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</si>
  <si>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</si>
  <si>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</si>
  <si>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</si>
  <si>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</si>
  <si>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</si>
  <si>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</si>
  <si>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</si>
  <si>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</si>
  <si>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</si>
  <si>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</si>
  <si>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</si>
  <si>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</si>
  <si>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</si>
  <si>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</si>
  <si>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</si>
  <si>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</si>
  <si>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</si>
  <si>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</si>
  <si>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</si>
  <si>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</si>
  <si>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</si>
  <si>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</si>
  <si>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</si>
  <si>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</si>
  <si>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</si>
  <si>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</si>
  <si>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</si>
  <si>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</si>
  <si>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</si>
  <si>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</si>
  <si>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</si>
  <si>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</si>
  <si>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</si>
  <si>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</si>
  <si>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</si>
  <si>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</si>
  <si>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</si>
  <si>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</si>
  <si>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</si>
  <si>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</si>
  <si>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</si>
  <si>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</si>
  <si>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</si>
  <si>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</si>
  <si>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</si>
  <si>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</si>
  <si>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</si>
  <si>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</si>
  <si>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</si>
  <si>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</si>
  <si>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</si>
  <si>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</si>
  <si>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</si>
  <si>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</si>
  <si>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</si>
  <si>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</si>
  <si>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</si>
  <si>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</si>
  <si>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</si>
  <si>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</si>
  <si>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</si>
  <si>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</si>
  <si>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</si>
  <si>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</si>
  <si>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</si>
  <si>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</si>
  <si>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</si>
  <si>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</si>
  <si>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</si>
  <si>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</si>
  <si>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</si>
  <si>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</si>
  <si>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</si>
  <si>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</si>
  <si>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</si>
  <si>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</si>
  <si>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</si>
  <si>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</si>
  <si>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</si>
  <si>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</si>
  <si>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</si>
  <si>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</si>
  <si>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</si>
  <si>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</si>
  <si>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</si>
  <si>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</si>
  <si>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</si>
  <si>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</si>
  <si>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</si>
  <si>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</si>
  <si>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</si>
  <si>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</si>
  <si>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</si>
  <si>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</si>
  <si>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</si>
  <si>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</si>
  <si>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</si>
  <si>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</si>
  <si>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</si>
  <si>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</si>
  <si>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</si>
  <si>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</si>
  <si>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</si>
  <si>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</si>
  <si>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</si>
  <si>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</si>
  <si>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</si>
  <si>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</si>
  <si>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</si>
  <si>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</si>
  <si>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</si>
  <si>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</si>
  <si>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</si>
  <si>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</si>
  <si>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</si>
  <si>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</si>
  <si>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</si>
  <si>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</si>
  <si>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</si>
  <si>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</si>
  <si>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</si>
  <si>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</si>
  <si>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</si>
  <si>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</si>
  <si>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</si>
  <si>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</si>
  <si>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</si>
  <si>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</si>
  <si>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</si>
  <si>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</si>
  <si>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</si>
  <si>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</si>
  <si>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</si>
  <si>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</si>
  <si>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</si>
  <si>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</si>
  <si>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</si>
  <si>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</si>
  <si>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</si>
  <si>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</si>
  <si>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</si>
  <si>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</si>
  <si>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</si>
  <si>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</si>
  <si>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</si>
  <si>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</si>
  <si>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</si>
  <si>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</si>
  <si>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</si>
  <si>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</si>
  <si>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</si>
  <si>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</si>
  <si>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</si>
  <si>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</si>
  <si>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</si>
  <si>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</si>
  <si>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</si>
  <si>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</si>
  <si>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</si>
  <si>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</si>
  <si>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</si>
  <si>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</si>
  <si>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</si>
  <si>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</si>
  <si>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</si>
  <si>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</si>
  <si>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</si>
  <si>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</si>
  <si>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</si>
  <si>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</si>
  <si>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</si>
  <si>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</si>
  <si>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</si>
  <si>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</si>
  <si>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</si>
  <si>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</si>
  <si>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</si>
  <si>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</si>
  <si>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</si>
  <si>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</si>
  <si>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</si>
  <si>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</si>
  <si>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</si>
  <si>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</si>
  <si>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</si>
  <si>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</si>
  <si>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</si>
  <si>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</si>
  <si>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</si>
  <si>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</si>
  <si>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</si>
  <si>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</si>
  <si>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</si>
  <si>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</si>
  <si>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</si>
  <si>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</si>
  <si>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</si>
  <si>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</si>
  <si>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</si>
  <si>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</si>
  <si>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</si>
  <si>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</si>
  <si>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</si>
  <si>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</si>
  <si>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</si>
  <si>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</si>
  <si>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</si>
  <si>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</si>
  <si>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</si>
  <si>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</si>
  <si>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</si>
  <si>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</si>
  <si>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</si>
  <si>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</si>
  <si>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</si>
  <si>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</si>
  <si>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</si>
  <si>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</si>
  <si>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</si>
  <si>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</si>
  <si>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</si>
  <si>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</si>
  <si>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</si>
  <si>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</si>
  <si>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</si>
  <si>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</si>
  <si>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</si>
  <si>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</si>
  <si>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</si>
  <si>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</si>
  <si>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</si>
  <si>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</si>
  <si>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</si>
  <si>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</si>
  <si>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</si>
  <si>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</si>
  <si>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</si>
  <si>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</si>
  <si>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</si>
  <si>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</si>
  <si>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</si>
  <si>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</si>
  <si>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</si>
  <si>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</si>
  <si>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</si>
  <si>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</si>
  <si>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</si>
  <si>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</si>
  <si>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</si>
  <si>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</si>
  <si>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</si>
  <si>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</si>
  <si>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</si>
  <si>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</si>
  <si>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</si>
  <si>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</si>
  <si>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</si>
  <si>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</si>
  <si>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</si>
  <si>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</si>
  <si>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</si>
  <si>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</si>
  <si>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</si>
  <si>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</si>
  <si>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</si>
  <si>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</si>
  <si>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</si>
  <si>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</si>
  <si>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</si>
  <si>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</si>
  <si>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</si>
  <si>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</si>
  <si>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</si>
  <si>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</si>
  <si>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</si>
  <si>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</si>
  <si>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</si>
  <si>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</si>
  <si>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</si>
  <si>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</si>
  <si>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</si>
  <si>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</si>
  <si>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</si>
  <si>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</si>
  <si>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</si>
  <si>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</si>
  <si>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</si>
  <si>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</si>
  <si>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</si>
  <si>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</si>
  <si>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</si>
  <si>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</si>
  <si>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</si>
  <si>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</si>
  <si>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</si>
  <si>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</si>
  <si>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</si>
  <si>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</si>
  <si>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</si>
  <si>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</si>
  <si>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</si>
  <si>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</si>
  <si>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</si>
  <si>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</si>
  <si>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</si>
  <si>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</si>
  <si>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</si>
  <si>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</si>
  <si>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</si>
  <si>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</si>
  <si>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</si>
  <si>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</si>
  <si>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</si>
  <si>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</si>
  <si>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</si>
  <si>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</si>
  <si>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</si>
  <si>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</si>
  <si>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</si>
  <si>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</si>
  <si>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</si>
  <si>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</si>
  <si>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</si>
  <si>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</si>
  <si>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</si>
  <si>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</si>
  <si>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</si>
  <si>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</si>
  <si>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</si>
  <si>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</si>
  <si>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</si>
  <si>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</si>
  <si>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</si>
  <si>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</si>
  <si>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</si>
  <si>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</si>
  <si>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</si>
  <si>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</si>
  <si>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</si>
  <si>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</si>
  <si>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</si>
  <si>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</si>
  <si>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</si>
  <si>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</si>
  <si>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</si>
  <si>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</si>
  <si>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</si>
  <si>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</si>
  <si>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</si>
  <si>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</si>
  <si>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</si>
  <si>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</si>
  <si>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</si>
  <si>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</si>
  <si>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</si>
  <si>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</si>
  <si>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</si>
  <si>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</si>
  <si>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</si>
  <si>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</si>
  <si>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</si>
  <si>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</si>
  <si>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</si>
  <si>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</si>
  <si>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</si>
  <si>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</si>
  <si>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</si>
  <si>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</si>
  <si>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</si>
  <si>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</si>
  <si>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</si>
  <si>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</si>
  <si>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</si>
  <si>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</si>
  <si>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</si>
  <si>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</si>
  <si>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</si>
  <si>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</si>
  <si>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</si>
  <si>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</si>
  <si>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</si>
  <si>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</si>
  <si>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</si>
  <si>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</si>
  <si>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</si>
  <si>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</si>
  <si>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</si>
  <si>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</si>
  <si>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</si>
  <si>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</si>
  <si>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</si>
  <si>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</si>
  <si>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</si>
  <si>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</si>
  <si>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</si>
  <si>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</si>
  <si>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</si>
  <si>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</si>
  <si>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</si>
  <si>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</si>
  <si>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</si>
  <si>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</si>
  <si>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</si>
  <si>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</si>
  <si>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</si>
  <si>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</si>
  <si>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</si>
  <si>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</si>
  <si>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</si>
  <si>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</si>
  <si>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</si>
  <si>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</si>
  <si>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</si>
  <si>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</si>
  <si>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</si>
  <si>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</si>
  <si>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</si>
  <si>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</si>
  <si>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</si>
  <si>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</si>
  <si>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</si>
  <si>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</si>
  <si>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</si>
  <si>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</si>
  <si>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</si>
  <si>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</si>
  <si>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</si>
  <si>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</si>
  <si>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</si>
  <si>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</si>
  <si>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</si>
  <si>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</si>
  <si>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</si>
  <si>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</si>
  <si>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</si>
  <si>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</si>
  <si>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</si>
  <si>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</si>
  <si>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</si>
  <si>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</si>
  <si>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</si>
  <si>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</si>
  <si>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</si>
  <si>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</si>
  <si>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</si>
  <si>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</si>
  <si>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</si>
  <si>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</si>
  <si>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</si>
  <si>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</si>
  <si>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</si>
  <si>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</si>
  <si>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</si>
  <si>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</si>
  <si>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</si>
  <si>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</si>
  <si>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</si>
  <si>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</si>
  <si>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</si>
  <si>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</si>
  <si>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</si>
  <si>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</si>
  <si>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</si>
  <si>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</si>
  <si>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</si>
  <si>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</si>
  <si>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</si>
  <si>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</si>
  <si>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</si>
  <si>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</si>
  <si>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</si>
  <si>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</si>
  <si>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</si>
  <si>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</si>
  <si>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</si>
  <si>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</si>
  <si>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</si>
  <si>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</si>
  <si>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</si>
  <si>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</si>
  <si>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</si>
  <si>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</si>
  <si>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</si>
  <si>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</si>
  <si>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</si>
  <si>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</si>
  <si>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</si>
  <si>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</si>
  <si>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</si>
  <si>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</si>
  <si>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</si>
  <si>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</si>
  <si>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</si>
  <si>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</si>
  <si>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</si>
  <si>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</si>
  <si>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</si>
  <si>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</si>
  <si>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</si>
  <si>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</si>
  <si>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</si>
  <si>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</si>
  <si>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</si>
  <si>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</si>
  <si>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</si>
  <si>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</si>
  <si>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</si>
  <si>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</si>
  <si>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</si>
  <si>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</si>
  <si>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</si>
  <si>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</si>
  <si>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</si>
  <si>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</si>
  <si>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</si>
  <si>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</si>
  <si>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</si>
  <si>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</si>
  <si>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</si>
  <si>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</si>
  <si>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</si>
  <si>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</si>
  <si>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</si>
  <si>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</si>
  <si>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</si>
  <si>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</si>
  <si>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</si>
  <si>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</si>
  <si>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</si>
  <si>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</si>
  <si>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</si>
  <si>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</si>
  <si>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</si>
  <si>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</si>
  <si>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</si>
  <si>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</si>
  <si>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</si>
  <si>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</si>
  <si>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</si>
  <si>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</si>
  <si>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</si>
  <si>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</si>
  <si>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</si>
  <si>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</si>
  <si>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</si>
  <si>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</si>
  <si>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</si>
  <si>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</si>
  <si>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</si>
  <si>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</si>
  <si>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</si>
  <si>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</si>
  <si>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</si>
  <si>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</si>
  <si>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</si>
  <si>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</si>
  <si>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</si>
  <si>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</si>
  <si>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</si>
  <si>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</si>
  <si>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</si>
  <si>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</si>
  <si>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</si>
  <si>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</si>
  <si>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</si>
  <si>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</si>
  <si>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</si>
  <si>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</si>
  <si>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</si>
  <si>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</si>
  <si>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</si>
  <si>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</si>
  <si>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</si>
  <si>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</si>
  <si>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</si>
  <si>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</si>
  <si>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</si>
  <si>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</si>
  <si>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</si>
  <si>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</si>
  <si>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</si>
  <si>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</si>
  <si>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</si>
  <si>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</si>
  <si>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</si>
  <si>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</si>
  <si>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</si>
  <si>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</si>
  <si>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</si>
  <si>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</si>
  <si>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</si>
  <si>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</si>
  <si>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</si>
  <si>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</si>
  <si>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</si>
  <si>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</si>
  <si>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</si>
  <si>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</si>
  <si>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</si>
  <si>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</si>
  <si>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</si>
  <si>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</si>
  <si>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</si>
  <si>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</si>
  <si>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</si>
  <si>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</si>
  <si>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</si>
  <si>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</si>
  <si>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</si>
  <si>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</si>
  <si>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</si>
  <si>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</si>
  <si>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</si>
  <si>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</si>
  <si>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</si>
  <si>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</si>
  <si>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</si>
  <si>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</si>
  <si>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</si>
  <si>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</si>
  <si>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</si>
  <si>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</si>
  <si>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</si>
  <si>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</si>
  <si>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</si>
  <si>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</si>
  <si>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Category_and_Sub-Category</t>
  </si>
  <si>
    <t>Percent_Funded</t>
  </si>
  <si>
    <t>Average_Donation</t>
  </si>
  <si>
    <t>Parent_Category</t>
  </si>
  <si>
    <t>Sub_Category</t>
  </si>
  <si>
    <t>Date_Created_Conversion</t>
  </si>
  <si>
    <t>Date_Ended_Conversion</t>
  </si>
  <si>
    <t>outcome_failed</t>
  </si>
  <si>
    <t>outcome_success</t>
  </si>
  <si>
    <t>backers_count_success</t>
  </si>
  <si>
    <t>backers_count_failed</t>
  </si>
  <si>
    <t>Number of Backers</t>
  </si>
  <si>
    <t>Mean</t>
  </si>
  <si>
    <t>Median</t>
  </si>
  <si>
    <t>Minimum</t>
  </si>
  <si>
    <t>Maximum</t>
  </si>
  <si>
    <t>Variance</t>
  </si>
  <si>
    <t>Standard Deviation</t>
  </si>
  <si>
    <t>Successful_Campaigns</t>
  </si>
  <si>
    <t>Failed_Campaigns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</si>
</sst>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2" applyNumberFormat="1" applyFont="1"/>
    <xf numFmtId="0" fontId="1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A-1049-B1AE-D5939EF097D2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5E-8849-89CB-20BB167E2B22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5E-8849-89CB-20BB167E2B22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5E-8849-89CB-20BB167E2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895903"/>
        <c:axId val="1523512783"/>
      </c:barChart>
      <c:catAx>
        <c:axId val="15228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512783"/>
        <c:crosses val="autoZero"/>
        <c:auto val="1"/>
        <c:lblAlgn val="ctr"/>
        <c:lblOffset val="100"/>
        <c:noMultiLvlLbl val="0"/>
      </c:catAx>
      <c:valAx>
        <c:axId val="152351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8959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[KickstartMyChart.xlsx]Pivot_SubCategory!PivotTable1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7-414D-AEC9-4FFD1E6837E4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B7-414D-AEC9-4FFD1E6837E4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B7-414D-AEC9-4FFD1E6837E4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B7-414D-AEC9-4FFD1E68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611567"/>
        <c:axId val="1095614351"/>
      </c:barChart>
      <c:catAx>
        <c:axId val="10956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14351"/>
        <c:crosses val="autoZero"/>
        <c:auto val="1"/>
        <c:lblAlgn val="ctr"/>
        <c:lblOffset val="100"/>
        <c:noMultiLvlLbl val="0"/>
      </c:catAx>
      <c:valAx>
        <c:axId val="109561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[KickstartMyChart.xlsx]Pivot_Dates!PivotTable2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4-8649-BA49-B7F96D8E6220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24-8649-BA49-B7F96D8E6220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24-8649-BA49-B7F96D8E6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01647"/>
        <c:axId val="1096662719"/>
      </c:lineChart>
      <c:catAx>
        <c:axId val="113040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662719"/>
        <c:crosses val="autoZero"/>
        <c:auto val="1"/>
        <c:lblAlgn val="ctr"/>
        <c:lblOffset val="100"/>
        <c:noMultiLvlLbl val="0"/>
      </c:catAx>
      <c:valAx>
        <c:axId val="109666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40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Pivot_Goal!$F$2:$F$13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0-B44D-9604-6622A00A385C}"/>
            </c:ext>
          </c:extLst>
        </c:ser>
        <c:ser>
          <c:idx val="1"/>
          <c:order val="1"/>
          <c:tx>
            <c:strRef>
              <c:f>Pivot_Goal!$G$1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Pivot_Goal!$G$2:$G$13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0-B44D-9604-6622A00A385C}"/>
            </c:ext>
          </c:extLst>
        </c:ser>
        <c:ser>
          <c:idx val="2"/>
          <c:order val="2"/>
          <c:tx>
            <c:strRef>
              <c:f>Pivot_Goal!$H$1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Pivot_Goal!$H$2:$H$13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0-B44D-9604-6622A00A3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043104"/>
        <c:axId val="578044784"/>
      </c:lineChart>
      <c:catAx>
        <c:axId val="57804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4784"/>
        <c:crosses val="autoZero"/>
        <c:auto val="1"/>
        <c:lblAlgn val="ctr"/>
        <c:lblOffset val="100"/>
        <c:noMultiLvlLbl val="0"/>
      </c:catAx>
      <c:valAx>
        <c:axId val="5780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219130</xdr:colOff>
      <xdr:row>1</xdr:row>
      <xdr:rowOff>150071</xdr:rowOff>
    </xdr:from>
    <xdr:to>
      <xdr:col>12</xdr:col>
      <xdr:colOff>681475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2B381-E4F6-7B46-9CA6-45A90E3A5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4</xdr:row>
      <xdr:rowOff>38100</xdr:rowOff>
    </xdr:from>
    <xdr:to>
      <xdr:col>19</xdr:col>
      <xdr:colOff>529166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5D9B6-CCE6-A249-827A-A0AE773F7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2</xdr:row>
      <xdr:rowOff>63500</xdr:rowOff>
    </xdr:from>
    <xdr:to>
      <xdr:col>12</xdr:col>
      <xdr:colOff>469900</xdr:colOff>
      <xdr:row>27</xdr:row>
      <xdr:rowOff>17780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0DA86-EFA7-7344-9FFF-A25A5CA3A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0</xdr:rowOff>
    </xdr:from>
    <xdr:to>
      <xdr:col>8</xdr:col>
      <xdr:colOff>800100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23916-266F-AF47-AB03-899BAE31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0.608932754629" createdVersion="6" refreshedVersion="6" minRefreshableVersion="3" recordCount="4114" xr:uid="{E92920C4-703F-6D4F-8869-C1AD9FCEF7E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3.466639351849" createdVersion="6" refreshedVersion="6" minRefreshableVersion="3" recordCount="4114" xr:uid="{6F08FADE-F6E1-D348-96CA-FDCE0FEE41FD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  <fieldGroup par="23" base="19">
        <rangePr groupBy="months" startDate="2009-08-10T12:26:00" endDate="2017-05-03T12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2:26:00" endDate="2017-05-03T12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2:26:00" endDate="2017-05-03T12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8DE51-02C9-7848-99BA-F9B1E0EF3B9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89283-F5F5-4149-91FA-C96AC570C174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A28E5-0325-134B-919D-64DFDB134F6F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zoomScale="70" zoomScaleNormal="70" workbookViewId="0">
      <pane ySplit="1" topLeftCell="A4020" activePane="bottomLeft" state="frozen"/>
      <selection activeCell="B1" sqref="B1"/>
      <selection pane="bottomLeft" activeCell="G4106" sqref="G4106"/>
    </sheetView>
  </sheetViews>
  <sheetFormatPr baseColWidth="10" defaultColWidth="8.83203125" defaultRowHeight="15"/>
  <cols>
    <col min="1" max="1" width="8.83203125" customWidth="1"/>
    <col min="2" max="2" width="38.5" style="3" customWidth="1"/>
    <col min="3" max="3" width="40.33203125" style="3" customWidth="1"/>
    <col min="4" max="4" width="13.3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.33203125" customWidth="1"/>
    <col min="17" max="17" width="19.1640625" customWidth="1"/>
    <col min="18" max="18" width="19.5" customWidth="1"/>
    <col min="19" max="19" width="29" customWidth="1"/>
    <col min="20" max="20" width="26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8394</v>
      </c>
      <c r="O1" s="1" t="s">
        <v>8395</v>
      </c>
      <c r="P1" s="1" t="s">
        <v>8396</v>
      </c>
      <c r="Q1" s="1" t="s">
        <v>8397</v>
      </c>
      <c r="R1" s="1" t="s">
        <v>8398</v>
      </c>
      <c r="S1" s="1" t="s">
        <v>8399</v>
      </c>
      <c r="T1" s="1" t="s">
        <v>8400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(E2/D2)*100</f>
        <v>136.85882352941178</v>
      </c>
      <c r="P2">
        <f t="shared" ref="P2:P65" si="1">E2/L2</f>
        <v>63.917582417582416</v>
      </c>
      <c r="Q2" t="str">
        <f t="shared" ref="Q2:Q65" si="2">LEFT(N2, SEARCH("/",N2,1)-1)</f>
        <v>film &amp; video</v>
      </c>
      <c r="R2" t="str">
        <f t="shared" ref="R2:R65" si="3">RIGHT(N2, LEN(N2) - SEARCH("/", N2))</f>
        <v>television</v>
      </c>
      <c r="S2" s="10">
        <f>(((J2/60)/60)/24)+DATE(1970,1,1)+(-7/24)</f>
        <v>42176.715405092596</v>
      </c>
      <c r="T2" s="11">
        <f>(((I2/60)/60)/24)+DATE(1970,1,1)+(-7/24)</f>
        <v>42207.833333333336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142.60827250608273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ref="S3:S66" si="4">(((J3/60)/60)/24)+DATE(1970,1,1)+(-7/24)</f>
        <v>42766.308831018519</v>
      </c>
      <c r="T3" s="11">
        <f t="shared" ref="T3:T66" si="5">(((I3/60)/60)/24)+DATE(1970,1,1)+(-7/24)</f>
        <v>42796.308831018519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42405.410682870373</v>
      </c>
      <c r="T4" s="11">
        <f t="shared" si="5"/>
        <v>42415.410682870373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41828.223460648151</v>
      </c>
      <c r="T5" s="11">
        <f t="shared" si="5"/>
        <v>41858.223460648151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42327.542581018519</v>
      </c>
      <c r="T6" s="11">
        <f t="shared" si="5"/>
        <v>42357.542581018519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42563.641284722224</v>
      </c>
      <c r="T7" s="11">
        <f t="shared" si="5"/>
        <v>42579.940972222226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41793.780671296299</v>
      </c>
      <c r="T8" s="11">
        <f t="shared" si="5"/>
        <v>41803.780671296299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42515.755405092597</v>
      </c>
      <c r="T9" s="11">
        <f t="shared" si="5"/>
        <v>42555.755405092597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42468.652916666666</v>
      </c>
      <c r="T10" s="11">
        <f t="shared" si="5"/>
        <v>42475.583333333336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42446.811851851853</v>
      </c>
      <c r="T11" s="11">
        <f t="shared" si="5"/>
        <v>42476.811851851853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41779.776377314818</v>
      </c>
      <c r="T12" s="11">
        <f t="shared" si="5"/>
        <v>41814.776377314818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42572.486828703702</v>
      </c>
      <c r="T13" s="11">
        <f t="shared" si="5"/>
        <v>42603.833333333336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41791.421585648153</v>
      </c>
      <c r="T14" s="11">
        <f t="shared" si="5"/>
        <v>41835.833333333336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42508.385520833333</v>
      </c>
      <c r="T15" s="11">
        <f t="shared" si="5"/>
        <v>42544.560416666667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41807.734814814816</v>
      </c>
      <c r="T16" s="11">
        <f t="shared" si="5"/>
        <v>41833.290972222225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42256.100208333337</v>
      </c>
      <c r="T17" s="11">
        <f t="shared" si="5"/>
        <v>42274.551388888889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41760.50475694445</v>
      </c>
      <c r="T18" s="11">
        <f t="shared" si="5"/>
        <v>41805.9375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41917.440069444448</v>
      </c>
      <c r="T19" s="11">
        <f t="shared" si="5"/>
        <v>41947.481736111113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41869.250648148154</v>
      </c>
      <c r="T20" s="11">
        <f t="shared" si="5"/>
        <v>41899.250648148154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42175.524699074078</v>
      </c>
      <c r="T21" s="11">
        <f t="shared" si="5"/>
        <v>42205.524699074078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42200.466574074082</v>
      </c>
      <c r="T22" s="11">
        <f t="shared" si="5"/>
        <v>42260.466574074082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41878.335520833338</v>
      </c>
      <c r="T23" s="11">
        <f t="shared" si="5"/>
        <v>41908.335520833338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41989.619675925926</v>
      </c>
      <c r="T24" s="11">
        <f t="shared" si="5"/>
        <v>42005.040972222225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42097.487280092595</v>
      </c>
      <c r="T25" s="11">
        <f t="shared" si="5"/>
        <v>42124.347222222226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42229.528506944444</v>
      </c>
      <c r="T26" s="11">
        <f t="shared" si="5"/>
        <v>42262.527083333342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42317.733344907414</v>
      </c>
      <c r="T27" s="11">
        <f t="shared" si="5"/>
        <v>42377.733344907414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41828.22388888889</v>
      </c>
      <c r="T28" s="11">
        <f t="shared" si="5"/>
        <v>41868.22388888889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41928.873067129629</v>
      </c>
      <c r="T29" s="11">
        <f t="shared" si="5"/>
        <v>41958.9147337963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42324.672268518516</v>
      </c>
      <c r="T30" s="11">
        <f t="shared" si="5"/>
        <v>42354.672268518516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41812.381574074076</v>
      </c>
      <c r="T31" s="11">
        <f t="shared" si="5"/>
        <v>41842.381574074076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41842.001331018524</v>
      </c>
      <c r="T32" s="11">
        <f t="shared" si="5"/>
        <v>41872.001331018524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42376.500393518516</v>
      </c>
      <c r="T33" s="11">
        <f t="shared" si="5"/>
        <v>42394.500393518516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42461.335844907408</v>
      </c>
      <c r="T34" s="11">
        <f t="shared" si="5"/>
        <v>42502.874305555561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42286.36922453704</v>
      </c>
      <c r="T35" s="11">
        <f t="shared" si="5"/>
        <v>42316.410891203712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41841.030104166668</v>
      </c>
      <c r="T36" s="11">
        <f t="shared" si="5"/>
        <v>41856.030104166668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42098.000162037039</v>
      </c>
      <c r="T37" s="11">
        <f t="shared" si="5"/>
        <v>42121.708333333336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42068.015335648153</v>
      </c>
      <c r="T38" s="11">
        <f t="shared" si="5"/>
        <v>42097.973668981482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42032.401377314818</v>
      </c>
      <c r="T39" s="11">
        <f t="shared" si="5"/>
        <v>42062.401377314818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41374.765555555554</v>
      </c>
      <c r="T40" s="11">
        <f t="shared" si="5"/>
        <v>41404.765555555554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41753.755416666667</v>
      </c>
      <c r="T41" s="11">
        <f t="shared" si="5"/>
        <v>41784.665972222225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41788.922314814816</v>
      </c>
      <c r="T42" s="11">
        <f t="shared" si="5"/>
        <v>41808.875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41887.277245370373</v>
      </c>
      <c r="T43" s="11">
        <f t="shared" si="5"/>
        <v>41917.277245370373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41971.34752314815</v>
      </c>
      <c r="T44" s="11">
        <f t="shared" si="5"/>
        <v>42001.34752314815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41802.49868055556</v>
      </c>
      <c r="T45" s="11">
        <f t="shared" si="5"/>
        <v>41832.708333333336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41873.80714120371</v>
      </c>
      <c r="T46" s="11">
        <f t="shared" si="5"/>
        <v>41918.80714120371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42457.33225694445</v>
      </c>
      <c r="T47" s="11">
        <f t="shared" si="5"/>
        <v>42487.33225694445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42323.673310185193</v>
      </c>
      <c r="T48" s="11">
        <f t="shared" si="5"/>
        <v>42353.673310185193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41932.527858796297</v>
      </c>
      <c r="T49" s="11">
        <f t="shared" si="5"/>
        <v>41992.569525462961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42033.225231481483</v>
      </c>
      <c r="T50" s="11">
        <f t="shared" si="5"/>
        <v>42064.208333333336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42270.884780092594</v>
      </c>
      <c r="T51" s="11">
        <f t="shared" si="5"/>
        <v>42300.884780092594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41995.461319444446</v>
      </c>
      <c r="T52" s="11">
        <f t="shared" si="5"/>
        <v>42034.416666666664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42196.637002314819</v>
      </c>
      <c r="T53" s="11">
        <f t="shared" si="5"/>
        <v>42226.637002314819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41807.410254629634</v>
      </c>
      <c r="T54" s="11">
        <f t="shared" si="5"/>
        <v>41837.410254629634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41719.257465277777</v>
      </c>
      <c r="T55" s="11">
        <f t="shared" si="5"/>
        <v>41733.625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42333.421539351853</v>
      </c>
      <c r="T56" s="11">
        <f t="shared" si="5"/>
        <v>42363.421539351853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42496.677268518521</v>
      </c>
      <c r="T57" s="11">
        <f t="shared" si="5"/>
        <v>42517.677268518521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42149.257222222222</v>
      </c>
      <c r="T58" s="11">
        <f t="shared" si="5"/>
        <v>42163.375000000007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42089.541226851856</v>
      </c>
      <c r="T59" s="11">
        <f t="shared" si="5"/>
        <v>42119.541226851856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41932.453379629631</v>
      </c>
      <c r="T60" s="11">
        <f t="shared" si="5"/>
        <v>41962.495046296295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42229.944166666675</v>
      </c>
      <c r="T61" s="11">
        <f t="shared" si="5"/>
        <v>42261.583333333336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41701.610150462962</v>
      </c>
      <c r="T62" s="11">
        <f t="shared" si="5"/>
        <v>41720.708333333336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41409.522650462968</v>
      </c>
      <c r="T63" s="11">
        <f t="shared" si="5"/>
        <v>41431.522650462968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41311.507847222223</v>
      </c>
      <c r="T64" s="11">
        <f t="shared" si="5"/>
        <v>41336.507847222223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41612.620520833334</v>
      </c>
      <c r="T65" s="11">
        <f t="shared" si="5"/>
        <v>41635.915972222225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(E66/D66)*100</f>
        <v>173.33333333333334</v>
      </c>
      <c r="P66">
        <f t="shared" ref="P66:P129" si="7">E66/L66</f>
        <v>86.666666666666671</v>
      </c>
      <c r="Q66" t="str">
        <f t="shared" ref="Q66:Q129" si="8">LEFT(N66, SEARCH("/",N66,1)-1)</f>
        <v>film &amp; video</v>
      </c>
      <c r="R66" t="str">
        <f t="shared" ref="R66:R129" si="9">RIGHT(N66, LEN(N66) - SEARCH("/", N66))</f>
        <v>shorts</v>
      </c>
      <c r="S66" s="10">
        <f t="shared" si="4"/>
        <v>41432.726631944446</v>
      </c>
      <c r="T66" s="11">
        <f t="shared" si="5"/>
        <v>41462.726631944446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107.52857142857141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ref="S67:S130" si="10">(((J67/60)/60)/24)+DATE(1970,1,1)+(-7/24)</f>
        <v>41835.52956018519</v>
      </c>
      <c r="T67" s="11">
        <f t="shared" ref="T67:T130" si="11">(((I67/60)/60)/24)+DATE(1970,1,1)+(-7/24)</f>
        <v>41861.957638888889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42539.55810185185</v>
      </c>
      <c r="T68" s="11">
        <f t="shared" si="11"/>
        <v>42569.55810185185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41075.291712962964</v>
      </c>
      <c r="T69" s="11">
        <f t="shared" si="11"/>
        <v>41105.291712962964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41663.277673611112</v>
      </c>
      <c r="T70" s="11">
        <f t="shared" si="11"/>
        <v>41693.277673611112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40785.89612268519</v>
      </c>
      <c r="T71" s="11">
        <f t="shared" si="11"/>
        <v>40817.999305555561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40730.604687500003</v>
      </c>
      <c r="T72" s="11">
        <f t="shared" si="11"/>
        <v>40790.604687500003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40996.979826388888</v>
      </c>
      <c r="T73" s="11">
        <f t="shared" si="11"/>
        <v>41056.979826388888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41207.718530092592</v>
      </c>
      <c r="T74" s="11">
        <f t="shared" si="11"/>
        <v>41227.708333333336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40587.465092592596</v>
      </c>
      <c r="T75" s="11">
        <f t="shared" si="11"/>
        <v>40665.874305555561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42360.195543981485</v>
      </c>
      <c r="T76" s="11">
        <f t="shared" si="11"/>
        <v>42390.195543981485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41356.917500000003</v>
      </c>
      <c r="T77" s="11">
        <f t="shared" si="11"/>
        <v>41386.917500000003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40844.399976851855</v>
      </c>
      <c r="T78" s="11">
        <f t="shared" si="11"/>
        <v>40904.441643518519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40996.853206018524</v>
      </c>
      <c r="T79" s="11">
        <f t="shared" si="11"/>
        <v>41049.832638888889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42604.43890046297</v>
      </c>
      <c r="T80" s="11">
        <f t="shared" si="11"/>
        <v>42614.43890046297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41724.484872685185</v>
      </c>
      <c r="T81" s="11">
        <f t="shared" si="11"/>
        <v>41754.484872685185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41582.792314814818</v>
      </c>
      <c r="T82" s="11">
        <f t="shared" si="11"/>
        <v>41617.792314814818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41099.867210648154</v>
      </c>
      <c r="T83" s="11">
        <f t="shared" si="11"/>
        <v>41103.834722222222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40795.528483796297</v>
      </c>
      <c r="T84" s="11">
        <f t="shared" si="11"/>
        <v>40825.528483796297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42042.323946759258</v>
      </c>
      <c r="T85" s="11">
        <f t="shared" si="11"/>
        <v>42057.187500000007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40648.466273148151</v>
      </c>
      <c r="T86" s="11">
        <f t="shared" si="11"/>
        <v>40678.466273148151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40778.833761574075</v>
      </c>
      <c r="T87" s="11">
        <f t="shared" si="11"/>
        <v>40808.833761574075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42291.264409722229</v>
      </c>
      <c r="T88" s="11">
        <f t="shared" si="11"/>
        <v>42365.306076388886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40322.247719907406</v>
      </c>
      <c r="T89" s="11">
        <f t="shared" si="11"/>
        <v>40331.778472222228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41786.367256944446</v>
      </c>
      <c r="T90" s="11">
        <f t="shared" si="11"/>
        <v>41812.367256944446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41402.460555555561</v>
      </c>
      <c r="T91" s="11">
        <f t="shared" si="11"/>
        <v>41427.460555555561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40706.005775462967</v>
      </c>
      <c r="T92" s="11">
        <f t="shared" si="11"/>
        <v>40736.005775462967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40619.110694444447</v>
      </c>
      <c r="T93" s="11">
        <f t="shared" si="11"/>
        <v>40680.110694444447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42720.907210648154</v>
      </c>
      <c r="T94" s="11">
        <f t="shared" si="11"/>
        <v>42767.041666666664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41065.566400462965</v>
      </c>
      <c r="T95" s="11">
        <f t="shared" si="11"/>
        <v>41093.583333333336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41716.426180555558</v>
      </c>
      <c r="T96" s="11">
        <f t="shared" si="11"/>
        <v>41736.426180555558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40934.713437500002</v>
      </c>
      <c r="T97" s="11">
        <f t="shared" si="11"/>
        <v>40964.713437500002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40324.370844907411</v>
      </c>
      <c r="T98" s="11">
        <f t="shared" si="11"/>
        <v>40390.833333333336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40705.843541666669</v>
      </c>
      <c r="T99" s="11">
        <f t="shared" si="11"/>
        <v>40735.843541666669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41214.503171296295</v>
      </c>
      <c r="T100" s="11">
        <f t="shared" si="11"/>
        <v>41250.6875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41631.61109953704</v>
      </c>
      <c r="T101" s="11">
        <f t="shared" si="11"/>
        <v>41661.61109953704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41197.461643518523</v>
      </c>
      <c r="T102" s="11">
        <f t="shared" si="11"/>
        <v>41217.503310185188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41274.485069444447</v>
      </c>
      <c r="T103" s="11">
        <f t="shared" si="11"/>
        <v>41298.485069444447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40504.839502314819</v>
      </c>
      <c r="T104" s="11">
        <f t="shared" si="11"/>
        <v>40534.839502314819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41682.514236111114</v>
      </c>
      <c r="T105" s="11">
        <f t="shared" si="11"/>
        <v>41705.514236111114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40612.403541666667</v>
      </c>
      <c r="T106" s="11">
        <f t="shared" si="11"/>
        <v>40635.75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42485.43310185185</v>
      </c>
      <c r="T107" s="11">
        <f t="shared" si="11"/>
        <v>42503.708333333336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40987.484965277785</v>
      </c>
      <c r="T108" s="11">
        <f t="shared" si="11"/>
        <v>41001.484965277785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40635.690821759265</v>
      </c>
      <c r="T109" s="11">
        <f t="shared" si="11"/>
        <v>40657.690821759265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41365.321412037039</v>
      </c>
      <c r="T110" s="11">
        <f t="shared" si="11"/>
        <v>41425.321412037039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40569.734143518523</v>
      </c>
      <c r="T111" s="11">
        <f t="shared" si="11"/>
        <v>40599.734143518523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41557.65802083334</v>
      </c>
      <c r="T112" s="11">
        <f t="shared" si="11"/>
        <v>41591.957638888889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42125.041516203702</v>
      </c>
      <c r="T113" s="11">
        <f t="shared" si="11"/>
        <v>42155.041516203702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41717.75136574074</v>
      </c>
      <c r="T114" s="11">
        <f t="shared" si="11"/>
        <v>41741.791666666672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40753.46675925926</v>
      </c>
      <c r="T115" s="11">
        <f t="shared" si="11"/>
        <v>40761.333333333336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40860.982500000006</v>
      </c>
      <c r="T116" s="11">
        <f t="shared" si="11"/>
        <v>40920.982500000006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40918.447268518517</v>
      </c>
      <c r="T117" s="11">
        <f t="shared" si="11"/>
        <v>40943.447268518517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40595.205497685187</v>
      </c>
      <c r="T118" s="11">
        <f t="shared" si="11"/>
        <v>40641.163831018523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40248.543333333335</v>
      </c>
      <c r="T119" s="11">
        <f t="shared" si="11"/>
        <v>40338.5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40722.761990740742</v>
      </c>
      <c r="T120" s="11">
        <f t="shared" si="11"/>
        <v>40752.761990740742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40738.777615740742</v>
      </c>
      <c r="T121" s="11">
        <f t="shared" si="11"/>
        <v>40768.666666666672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42615.758182870377</v>
      </c>
      <c r="T122" s="11">
        <f t="shared" si="11"/>
        <v>42645.758182870377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42096.413310185184</v>
      </c>
      <c r="T123" s="11">
        <f t="shared" si="11"/>
        <v>42112.136111111111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42593.140127314815</v>
      </c>
      <c r="T124" s="11">
        <f t="shared" si="11"/>
        <v>42653.140127314815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41904.490324074075</v>
      </c>
      <c r="T125" s="11">
        <f t="shared" si="11"/>
        <v>41940.625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42114.637060185189</v>
      </c>
      <c r="T126" s="11">
        <f t="shared" si="11"/>
        <v>42139.637060185189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42709.702314814822</v>
      </c>
      <c r="T127" s="11">
        <f t="shared" si="11"/>
        <v>42769.702314814822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42135.297881944447</v>
      </c>
      <c r="T128" s="11">
        <f t="shared" si="11"/>
        <v>42165.791666666664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42067.332650462966</v>
      </c>
      <c r="T129" s="11">
        <f t="shared" si="11"/>
        <v>42097.290983796302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(E130/D130)*100</f>
        <v>1.867</v>
      </c>
      <c r="P130">
        <f t="shared" ref="P130:P193" si="13">E130/L130</f>
        <v>311.16666666666669</v>
      </c>
      <c r="Q130" t="str">
        <f t="shared" ref="Q130:Q193" si="14">LEFT(N130, SEARCH("/",N130,1)-1)</f>
        <v>film &amp; video</v>
      </c>
      <c r="R130" t="str">
        <f t="shared" ref="R130:R193" si="15">RIGHT(N130, LEN(N130) - SEARCH("/", N130))</f>
        <v>science fiction</v>
      </c>
      <c r="S130" s="10">
        <f t="shared" si="10"/>
        <v>42627.936261574076</v>
      </c>
      <c r="T130" s="11">
        <f t="shared" si="11"/>
        <v>42662.936261574076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ref="S131:S194" si="16">(((J131/60)/60)/24)+DATE(1970,1,1)+(-7/24)</f>
        <v>41882.645636574074</v>
      </c>
      <c r="T131" s="11">
        <f t="shared" ref="T131:T194" si="17">(((I131/60)/60)/24)+DATE(1970,1,1)+(-7/24)</f>
        <v>41942.645636574074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41778.623749999999</v>
      </c>
      <c r="T132" s="11">
        <f t="shared" si="17"/>
        <v>41806.552777777782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42541.545844907414</v>
      </c>
      <c r="T133" s="11">
        <f t="shared" si="17"/>
        <v>42556.708333333336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41905.520914351851</v>
      </c>
      <c r="T134" s="11">
        <f t="shared" si="17"/>
        <v>41950.562581018523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42491.516018518516</v>
      </c>
      <c r="T135" s="11">
        <f t="shared" si="17"/>
        <v>42521.438194444447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42221.618263888893</v>
      </c>
      <c r="T136" s="11">
        <f t="shared" si="17"/>
        <v>42251.416666666664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41788.090243055558</v>
      </c>
      <c r="T137" s="11">
        <f t="shared" si="17"/>
        <v>41821.5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42096.118449074078</v>
      </c>
      <c r="T138" s="11">
        <f t="shared" si="17"/>
        <v>42140.136111111111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42239.282326388893</v>
      </c>
      <c r="T139" s="11">
        <f t="shared" si="17"/>
        <v>42289.282326388893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42185.965752314813</v>
      </c>
      <c r="T140" s="11">
        <f t="shared" si="17"/>
        <v>42216.915972222225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42187.629305555558</v>
      </c>
      <c r="T141" s="11">
        <f t="shared" si="17"/>
        <v>42197.629305555558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42052.906620370377</v>
      </c>
      <c r="T142" s="11">
        <f t="shared" si="17"/>
        <v>42082.864953703705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42109.861377314817</v>
      </c>
      <c r="T143" s="11">
        <f t="shared" si="17"/>
        <v>42154.861377314817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41938.601597222223</v>
      </c>
      <c r="T144" s="11">
        <f t="shared" si="17"/>
        <v>41959.643263888887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42558.77247685186</v>
      </c>
      <c r="T145" s="11">
        <f t="shared" si="17"/>
        <v>42615.954861111117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42047.470740740748</v>
      </c>
      <c r="T146" s="11">
        <f t="shared" si="17"/>
        <v>42107.429074074076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42200.250601851854</v>
      </c>
      <c r="T147" s="11">
        <f t="shared" si="17"/>
        <v>42227.250601851854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42692.72451388889</v>
      </c>
      <c r="T148" s="11">
        <f t="shared" si="17"/>
        <v>42752.72451388889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41969.476157407415</v>
      </c>
      <c r="T149" s="11">
        <f t="shared" si="17"/>
        <v>42012.470833333333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42396.99</v>
      </c>
      <c r="T150" s="11">
        <f t="shared" si="17"/>
        <v>42426.99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41967.880439814813</v>
      </c>
      <c r="T151" s="11">
        <f t="shared" si="17"/>
        <v>41998.041666666664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42089.870162037041</v>
      </c>
      <c r="T152" s="11">
        <f t="shared" si="17"/>
        <v>42149.870162037041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42113.259155092594</v>
      </c>
      <c r="T153" s="11">
        <f t="shared" si="17"/>
        <v>42173.259155092594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41874.785879629635</v>
      </c>
      <c r="T154" s="11">
        <f t="shared" si="17"/>
        <v>41904.785879629635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41933.294490740744</v>
      </c>
      <c r="T155" s="11">
        <f t="shared" si="17"/>
        <v>41975.336157407415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42115.255729166667</v>
      </c>
      <c r="T156" s="11">
        <f t="shared" si="17"/>
        <v>42158.255729166667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42168.267766203709</v>
      </c>
      <c r="T157" s="11">
        <f t="shared" si="17"/>
        <v>42208.267766203709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41793.833287037043</v>
      </c>
      <c r="T158" s="11">
        <f t="shared" si="17"/>
        <v>41853.833287037043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42396.620046296295</v>
      </c>
      <c r="T159" s="11">
        <f t="shared" si="17"/>
        <v>42426.620046296295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41903.785046296296</v>
      </c>
      <c r="T160" s="11">
        <f t="shared" si="17"/>
        <v>41933.785046296296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42514.142881944448</v>
      </c>
      <c r="T161" s="11">
        <f t="shared" si="17"/>
        <v>42554.142881944448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42171.621423611119</v>
      </c>
      <c r="T162" s="11">
        <f t="shared" si="17"/>
        <v>42231.621423611119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41792.395775462966</v>
      </c>
      <c r="T163" s="11">
        <f t="shared" si="17"/>
        <v>41822.395775462966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41834.835138888891</v>
      </c>
      <c r="T164" s="11">
        <f t="shared" si="17"/>
        <v>41867.695833333339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42243.669606481482</v>
      </c>
      <c r="T165" s="11">
        <f t="shared" si="17"/>
        <v>42277.708333333336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41841.471076388894</v>
      </c>
      <c r="T166" s="11">
        <f t="shared" si="17"/>
        <v>41901.471076388894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42351.367175925923</v>
      </c>
      <c r="T167" s="11">
        <f t="shared" si="17"/>
        <v>42381.367175925923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42720.784282407411</v>
      </c>
      <c r="T168" s="11">
        <f t="shared" si="17"/>
        <v>42750.784282407411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42160.635821759257</v>
      </c>
      <c r="T169" s="11">
        <f t="shared" si="17"/>
        <v>42220.635821759257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42052.543634259266</v>
      </c>
      <c r="T170" s="11">
        <f t="shared" si="17"/>
        <v>42082.501967592594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41900.213645833333</v>
      </c>
      <c r="T171" s="11">
        <f t="shared" si="17"/>
        <v>41930.213645833333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42216.686145833337</v>
      </c>
      <c r="T172" s="11">
        <f t="shared" si="17"/>
        <v>42245.936111111114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42533.889050925929</v>
      </c>
      <c r="T173" s="11">
        <f t="shared" si="17"/>
        <v>42593.889050925929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42047.103275462963</v>
      </c>
      <c r="T174" s="11">
        <f t="shared" si="17"/>
        <v>42082.061608796292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42033.281342592592</v>
      </c>
      <c r="T175" s="11">
        <f t="shared" si="17"/>
        <v>42063.281342592592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42072.467314814821</v>
      </c>
      <c r="T176" s="11">
        <f t="shared" si="17"/>
        <v>42132.467314814821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41855.486238425925</v>
      </c>
      <c r="T177" s="11">
        <f t="shared" si="17"/>
        <v>41880.486238425925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42191.532395833339</v>
      </c>
      <c r="T178" s="11">
        <f t="shared" si="17"/>
        <v>42221.532395833339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42069.756087962967</v>
      </c>
      <c r="T179" s="11">
        <f t="shared" si="17"/>
        <v>42086.714421296296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42304.663715277777</v>
      </c>
      <c r="T180" s="11">
        <f t="shared" si="17"/>
        <v>42334.705381944448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42402.788831018523</v>
      </c>
      <c r="T181" s="11">
        <f t="shared" si="17"/>
        <v>42432.788831018523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42067.699571759258</v>
      </c>
      <c r="T182" s="11">
        <f t="shared" si="17"/>
        <v>42107.500000000007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42147.450173611112</v>
      </c>
      <c r="T183" s="11">
        <f t="shared" si="17"/>
        <v>42177.450173611112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42711.720277777778</v>
      </c>
      <c r="T184" s="11">
        <f t="shared" si="17"/>
        <v>42741.720277777778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41939.518634259264</v>
      </c>
      <c r="T185" s="11">
        <f t="shared" si="17"/>
        <v>41969.560300925928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41825.499560185192</v>
      </c>
      <c r="T186" s="11">
        <f t="shared" si="17"/>
        <v>41882.874305555561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42570.619664351856</v>
      </c>
      <c r="T187" s="11">
        <f t="shared" si="17"/>
        <v>42600.619664351856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42767.521226851859</v>
      </c>
      <c r="T188" s="11">
        <f t="shared" si="17"/>
        <v>42797.541666666664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42181.942789351851</v>
      </c>
      <c r="T189" s="11">
        <f t="shared" si="17"/>
        <v>42205.999305555561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41856.891377314816</v>
      </c>
      <c r="T190" s="11">
        <f t="shared" si="17"/>
        <v>41886.891377314816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42556.399039351854</v>
      </c>
      <c r="T191" s="11">
        <f t="shared" si="17"/>
        <v>42616.399039351854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42527.359328703707</v>
      </c>
      <c r="T192" s="11">
        <f t="shared" si="17"/>
        <v>42537.359328703707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42239.149745370371</v>
      </c>
      <c r="T193" s="11">
        <f t="shared" si="17"/>
        <v>42279.149745370371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(E194/D194)*100</f>
        <v>1.6999999999999999E-3</v>
      </c>
      <c r="P194">
        <f t="shared" ref="P194:P257" si="19">E194/L194</f>
        <v>5.666666666666667</v>
      </c>
      <c r="Q194" t="str">
        <f t="shared" ref="Q194:Q257" si="20">LEFT(N194, SEARCH("/",N194,1)-1)</f>
        <v>film &amp; video</v>
      </c>
      <c r="R194" t="str">
        <f t="shared" ref="R194:R257" si="21">RIGHT(N194, LEN(N194) - SEARCH("/", N194))</f>
        <v>drama</v>
      </c>
      <c r="S194" s="10">
        <f t="shared" si="16"/>
        <v>41899.500370370377</v>
      </c>
      <c r="T194" s="11">
        <f t="shared" si="17"/>
        <v>41929.500370370377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ref="S195:S258" si="22">(((J195/60)/60)/24)+DATE(1970,1,1)+(-7/24)</f>
        <v>41911.643125000002</v>
      </c>
      <c r="T195" s="11">
        <f t="shared" ref="T195:T258" si="23">(((I195/60)/60)/24)+DATE(1970,1,1)+(-7/24)</f>
        <v>41971.684791666667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42375.70521990741</v>
      </c>
      <c r="T196" s="11">
        <f t="shared" si="23"/>
        <v>42435.70521990741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42135.378842592596</v>
      </c>
      <c r="T197" s="11">
        <f t="shared" si="23"/>
        <v>42195.378842592596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42259.251134259262</v>
      </c>
      <c r="T198" s="11">
        <f t="shared" si="23"/>
        <v>42287.583333333336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42741.556712962971</v>
      </c>
      <c r="T199" s="11">
        <f t="shared" si="23"/>
        <v>42783.583333333336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41887.091689814821</v>
      </c>
      <c r="T200" s="11">
        <f t="shared" si="23"/>
        <v>41917.091689814821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42583.832199074073</v>
      </c>
      <c r="T201" s="11">
        <f t="shared" si="23"/>
        <v>42613.832199074073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41866.791701388895</v>
      </c>
      <c r="T202" s="11">
        <f t="shared" si="23"/>
        <v>41896.791701388895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42023.526956018519</v>
      </c>
      <c r="T203" s="11">
        <f t="shared" si="23"/>
        <v>42043.526956018519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42255.636157407411</v>
      </c>
      <c r="T204" s="11">
        <f t="shared" si="23"/>
        <v>42285.582638888889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41973.556296296294</v>
      </c>
      <c r="T205" s="11">
        <f t="shared" si="23"/>
        <v>42033.556296296294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42556.291701388887</v>
      </c>
      <c r="T206" s="11">
        <f t="shared" si="23"/>
        <v>42586.291701388887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42248.340532407405</v>
      </c>
      <c r="T207" s="11">
        <f t="shared" si="23"/>
        <v>42283.340532407405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42566.712766203702</v>
      </c>
      <c r="T208" s="11">
        <f t="shared" si="23"/>
        <v>42587.712766203702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41977.905532407407</v>
      </c>
      <c r="T209" s="11">
        <f t="shared" si="23"/>
        <v>42007.905532407407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41959.078321759262</v>
      </c>
      <c r="T210" s="11">
        <f t="shared" si="23"/>
        <v>41989.078321759262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42165.631192129636</v>
      </c>
      <c r="T211" s="11">
        <f t="shared" si="23"/>
        <v>42195.631192129636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42248.773055555554</v>
      </c>
      <c r="T212" s="11">
        <f t="shared" si="23"/>
        <v>42277.916666666664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42235.868252314824</v>
      </c>
      <c r="T213" s="11">
        <f t="shared" si="23"/>
        <v>42265.868252314824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42416.58935185185</v>
      </c>
      <c r="T214" s="11">
        <f t="shared" si="23"/>
        <v>42476.547685185193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42202.302627314821</v>
      </c>
      <c r="T215" s="11">
        <f t="shared" si="23"/>
        <v>42232.296307870369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42009.348946759266</v>
      </c>
      <c r="T216" s="11">
        <f t="shared" si="23"/>
        <v>42069.348946759266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42374.938449074078</v>
      </c>
      <c r="T217" s="11">
        <f t="shared" si="23"/>
        <v>42417.707638888889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42066.667094907411</v>
      </c>
      <c r="T218" s="11">
        <f t="shared" si="23"/>
        <v>42116.625428240739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41970.348946759266</v>
      </c>
      <c r="T219" s="11">
        <f t="shared" si="23"/>
        <v>42001.348946759266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42079.336678240747</v>
      </c>
      <c r="T220" s="11">
        <f t="shared" si="23"/>
        <v>42139.336678240747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42429.03501157408</v>
      </c>
      <c r="T221" s="11">
        <f t="shared" si="23"/>
        <v>42460.999305555561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42195.352199074077</v>
      </c>
      <c r="T222" s="11">
        <f t="shared" si="23"/>
        <v>42236.54583333333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42031.545879629637</v>
      </c>
      <c r="T223" s="11">
        <f t="shared" si="23"/>
        <v>42091.504212962966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42031.478217592594</v>
      </c>
      <c r="T224" s="11">
        <f t="shared" si="23"/>
        <v>42089.818749999999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42481.756365740745</v>
      </c>
      <c r="T225" s="11">
        <f t="shared" si="23"/>
        <v>42511.753472222226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42134.943587962967</v>
      </c>
      <c r="T226" s="11">
        <f t="shared" si="23"/>
        <v>42194.943587962967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42438.669606481482</v>
      </c>
      <c r="T227" s="11">
        <f t="shared" si="23"/>
        <v>42468.627939814818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42106.374351851853</v>
      </c>
      <c r="T228" s="11">
        <f t="shared" si="23"/>
        <v>42155.103472222225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42164.602326388893</v>
      </c>
      <c r="T229" s="11">
        <f t="shared" si="23"/>
        <v>42194.602326388893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42096.394733796296</v>
      </c>
      <c r="T230" s="11">
        <f t="shared" si="23"/>
        <v>42156.394733796296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42383.642326388894</v>
      </c>
      <c r="T231" s="11">
        <f t="shared" si="23"/>
        <v>42413.642326388894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42129.485543981478</v>
      </c>
      <c r="T232" s="11">
        <f t="shared" si="23"/>
        <v>42159.485543981478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42341.667256944449</v>
      </c>
      <c r="T233" s="11">
        <f t="shared" si="23"/>
        <v>42371.667256944449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42032.534097222226</v>
      </c>
      <c r="T234" s="11">
        <f t="shared" si="23"/>
        <v>42062.534097222226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42612.620046296295</v>
      </c>
      <c r="T235" s="11">
        <f t="shared" si="23"/>
        <v>42642.620046296295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42135.743738425932</v>
      </c>
      <c r="T236" s="11">
        <f t="shared" si="23"/>
        <v>42175.743738425932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42164.61686342593</v>
      </c>
      <c r="T237" s="11">
        <f t="shared" si="23"/>
        <v>42194.61686342593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42320.792812499996</v>
      </c>
      <c r="T238" s="11">
        <f t="shared" si="23"/>
        <v>42373.708333333336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42377.285520833335</v>
      </c>
      <c r="T239" s="11">
        <f t="shared" si="23"/>
        <v>42437.285520833335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42713.67083333333</v>
      </c>
      <c r="T240" s="11">
        <f t="shared" si="23"/>
        <v>42734.083333333336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42296.81863425926</v>
      </c>
      <c r="T241" s="11">
        <f t="shared" si="23"/>
        <v>42316.208333333336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41354.416793981487</v>
      </c>
      <c r="T242" s="11">
        <f t="shared" si="23"/>
        <v>41399.416793981487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41949.4062962963</v>
      </c>
      <c r="T243" s="11">
        <f t="shared" si="23"/>
        <v>41994.4062962963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40862.201273148152</v>
      </c>
      <c r="T244" s="11">
        <f t="shared" si="23"/>
        <v>40897.201273148152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41661.755833333336</v>
      </c>
      <c r="T245" s="11">
        <f t="shared" si="23"/>
        <v>41691.755833333336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40213.03193287037</v>
      </c>
      <c r="T246" s="11">
        <f t="shared" si="23"/>
        <v>40253.004166666666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41106.761400462965</v>
      </c>
      <c r="T247" s="11">
        <f t="shared" si="23"/>
        <v>41136.761400462965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40480.071817129632</v>
      </c>
      <c r="T248" s="11">
        <f t="shared" si="23"/>
        <v>40530.113483796296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40430.312662037039</v>
      </c>
      <c r="T249" s="11">
        <f t="shared" si="23"/>
        <v>40466.86041666667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40870.48274305556</v>
      </c>
      <c r="T250" s="11">
        <f t="shared" si="23"/>
        <v>40915.48274305556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40332.63217592593</v>
      </c>
      <c r="T251" s="11">
        <f t="shared" si="23"/>
        <v>40412.444444444445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41401.274201388893</v>
      </c>
      <c r="T252" s="11">
        <f t="shared" si="23"/>
        <v>41431.274201388893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41013.49590277778</v>
      </c>
      <c r="T253" s="11">
        <f t="shared" si="23"/>
        <v>41045.5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40266.371041666673</v>
      </c>
      <c r="T254" s="11">
        <f t="shared" si="23"/>
        <v>40329.874305555561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40924.359201388892</v>
      </c>
      <c r="T255" s="11">
        <f t="shared" si="23"/>
        <v>40954.359201388892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42263.660995370366</v>
      </c>
      <c r="T256" s="11">
        <f t="shared" si="23"/>
        <v>42293.791666666664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40588.234745370377</v>
      </c>
      <c r="T257" s="11">
        <f t="shared" si="23"/>
        <v>40618.193078703705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(E258/D258)*100</f>
        <v>139.1</v>
      </c>
      <c r="P258">
        <f t="shared" ref="P258:P321" si="25">E258/L258</f>
        <v>65.756363636363631</v>
      </c>
      <c r="Q258" t="str">
        <f t="shared" ref="Q258:Q321" si="26">LEFT(N258, SEARCH("/",N258,1)-1)</f>
        <v>film &amp; video</v>
      </c>
      <c r="R258" t="str">
        <f t="shared" ref="R258:R321" si="27">RIGHT(N258, LEN(N258) - SEARCH("/", N258))</f>
        <v>documentary</v>
      </c>
      <c r="S258" s="10">
        <f t="shared" si="22"/>
        <v>41319.477627314816</v>
      </c>
      <c r="T258" s="11">
        <f t="shared" si="23"/>
        <v>41349.477627314816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106.72648571428572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ref="S259:S322" si="28">(((J259/60)/60)/24)+DATE(1970,1,1)+(-7/24)</f>
        <v>42479.335208333338</v>
      </c>
      <c r="T259" s="11">
        <f t="shared" ref="T259:T322" si="29">(((I259/60)/60)/24)+DATE(1970,1,1)+(-7/24)</f>
        <v>42509.335208333338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40681.760023148148</v>
      </c>
      <c r="T260" s="11">
        <f t="shared" si="29"/>
        <v>40711.760023148148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42072.446400462963</v>
      </c>
      <c r="T261" s="11">
        <f t="shared" si="29"/>
        <v>42102.446400462963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40330.463877314818</v>
      </c>
      <c r="T262" s="11">
        <f t="shared" si="29"/>
        <v>40376.124305555561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41017.5937962963</v>
      </c>
      <c r="T263" s="11">
        <f t="shared" si="29"/>
        <v>41067.329861111117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40554.956342592595</v>
      </c>
      <c r="T264" s="11">
        <f t="shared" si="29"/>
        <v>40599.956342592595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41149.663124999999</v>
      </c>
      <c r="T265" s="11">
        <f t="shared" si="29"/>
        <v>41179.663124999999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41010.328645833339</v>
      </c>
      <c r="T266" s="11">
        <f t="shared" si="29"/>
        <v>41040.328645833339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40266.954050925924</v>
      </c>
      <c r="T267" s="11">
        <f t="shared" si="29"/>
        <v>40308.552777777782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40204.883182870377</v>
      </c>
      <c r="T268" s="11">
        <f t="shared" si="29"/>
        <v>40290.868750000001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41785.160868055558</v>
      </c>
      <c r="T269" s="11">
        <f t="shared" si="29"/>
        <v>41815.160868055558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40808.860856481486</v>
      </c>
      <c r="T270" s="11">
        <f t="shared" si="29"/>
        <v>40853.90252314815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42757.905347222222</v>
      </c>
      <c r="T271" s="11">
        <f t="shared" si="29"/>
        <v>42787.905347222222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40637.574884259258</v>
      </c>
      <c r="T272" s="11">
        <f t="shared" si="29"/>
        <v>40687.875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41611.808576388896</v>
      </c>
      <c r="T273" s="11">
        <f t="shared" si="29"/>
        <v>41641.041666666672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40235.60869212963</v>
      </c>
      <c r="T274" s="11">
        <f t="shared" si="29"/>
        <v>40296.492361111115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40697.206782407411</v>
      </c>
      <c r="T275" s="11">
        <f t="shared" si="29"/>
        <v>40727.206782407411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40969.620706018519</v>
      </c>
      <c r="T276" s="11">
        <f t="shared" si="29"/>
        <v>41003.999305555561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41192.740347222229</v>
      </c>
      <c r="T277" s="11">
        <f t="shared" si="29"/>
        <v>41222.782013888893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40966.790208333332</v>
      </c>
      <c r="T278" s="11">
        <f t="shared" si="29"/>
        <v>41026.748541666668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42117.599756944452</v>
      </c>
      <c r="T279" s="11">
        <f t="shared" si="29"/>
        <v>42147.599756944452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41163.749293981484</v>
      </c>
      <c r="T280" s="11">
        <f t="shared" si="29"/>
        <v>41193.749293981484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42758.952500000007</v>
      </c>
      <c r="T281" s="11">
        <f t="shared" si="29"/>
        <v>42792.792361111111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41744.299016203702</v>
      </c>
      <c r="T282" s="11">
        <f t="shared" si="29"/>
        <v>41789.299016203702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39949.871678240743</v>
      </c>
      <c r="T283" s="11">
        <f t="shared" si="29"/>
        <v>40035.518055555556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40194.628379629634</v>
      </c>
      <c r="T284" s="11">
        <f t="shared" si="29"/>
        <v>40231.625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40675.418333333335</v>
      </c>
      <c r="T285" s="11">
        <f t="shared" si="29"/>
        <v>40694.915972222225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40904.446527777778</v>
      </c>
      <c r="T286" s="11">
        <f t="shared" si="29"/>
        <v>40929.446527777778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41506.464444444449</v>
      </c>
      <c r="T287" s="11">
        <f t="shared" si="29"/>
        <v>41536.464444444449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41313.524583333332</v>
      </c>
      <c r="T288" s="11">
        <f t="shared" si="29"/>
        <v>41358.482916666668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41183.986319444448</v>
      </c>
      <c r="T289" s="11">
        <f t="shared" si="29"/>
        <v>41214.875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41050.877233796295</v>
      </c>
      <c r="T290" s="11">
        <f t="shared" si="29"/>
        <v>41085.877233796295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41550.16474537037</v>
      </c>
      <c r="T291" s="11">
        <f t="shared" si="29"/>
        <v>41580.16474537037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40526.077511574076</v>
      </c>
      <c r="T292" s="11">
        <f t="shared" si="29"/>
        <v>40576.040972222225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41376.477384259262</v>
      </c>
      <c r="T293" s="11">
        <f t="shared" si="29"/>
        <v>41394.709027777782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40812.511562500003</v>
      </c>
      <c r="T294" s="11">
        <f t="shared" si="29"/>
        <v>40844.874305555561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41719.376319444447</v>
      </c>
      <c r="T295" s="11">
        <f t="shared" si="29"/>
        <v>41749.376319444447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40342.792754629634</v>
      </c>
      <c r="T296" s="11">
        <f t="shared" si="29"/>
        <v>40378.375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41518.713067129633</v>
      </c>
      <c r="T297" s="11">
        <f t="shared" si="29"/>
        <v>41578.708333333336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41134.183831018519</v>
      </c>
      <c r="T298" s="11">
        <f t="shared" si="29"/>
        <v>41159.183831018519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42089.436354166675</v>
      </c>
      <c r="T299" s="11">
        <f t="shared" si="29"/>
        <v>42124.874305555561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41709.171851851854</v>
      </c>
      <c r="T300" s="11">
        <f t="shared" si="29"/>
        <v>41768.583333333336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40468.933564814819</v>
      </c>
      <c r="T301" s="11">
        <f t="shared" si="29"/>
        <v>40498.975231481483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40626.668263888889</v>
      </c>
      <c r="T302" s="11">
        <f t="shared" si="29"/>
        <v>40657.668263888889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41312.446006944447</v>
      </c>
      <c r="T303" s="11">
        <f t="shared" si="29"/>
        <v>41352.404340277782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40933.565254629633</v>
      </c>
      <c r="T304" s="11">
        <f t="shared" si="29"/>
        <v>40963.565254629633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41031.779467592598</v>
      </c>
      <c r="T305" s="11">
        <f t="shared" si="29"/>
        <v>41061.779467592598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41113.803206018521</v>
      </c>
      <c r="T306" s="11">
        <f t="shared" si="29"/>
        <v>41152.791666666672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40948.338530092595</v>
      </c>
      <c r="T307" s="11">
        <f t="shared" si="29"/>
        <v>40978.338530092595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41333.545520833337</v>
      </c>
      <c r="T308" s="11">
        <f t="shared" si="29"/>
        <v>41353.503854166673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41282.652789351851</v>
      </c>
      <c r="T309" s="11">
        <f t="shared" si="29"/>
        <v>41312.652789351851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40567.40289351852</v>
      </c>
      <c r="T310" s="11">
        <f t="shared" si="29"/>
        <v>40612.40289351852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41134.45988425926</v>
      </c>
      <c r="T311" s="11">
        <f t="shared" si="29"/>
        <v>41155.45988425926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40820.891469907408</v>
      </c>
      <c r="T312" s="11">
        <f t="shared" si="29"/>
        <v>40835.791666666672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40867.928148148152</v>
      </c>
      <c r="T313" s="11">
        <f t="shared" si="29"/>
        <v>40909.040972222225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41348.586018518523</v>
      </c>
      <c r="T314" s="11">
        <f t="shared" si="29"/>
        <v>41378.586018518523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40356.936273148152</v>
      </c>
      <c r="T315" s="11">
        <f t="shared" si="29"/>
        <v>40401.374305555561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41304.541527777779</v>
      </c>
      <c r="T316" s="11">
        <f t="shared" si="29"/>
        <v>41334.541527777779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41113.480717592596</v>
      </c>
      <c r="T317" s="11">
        <f t="shared" si="29"/>
        <v>41143.480717592596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41950.631909722222</v>
      </c>
      <c r="T318" s="11">
        <f t="shared" si="29"/>
        <v>41983.915972222225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41589.38521990741</v>
      </c>
      <c r="T319" s="11">
        <f t="shared" si="29"/>
        <v>41619.38521990741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41329.747118055559</v>
      </c>
      <c r="T320" s="11">
        <f t="shared" si="29"/>
        <v>41359.705451388894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40123.546631944446</v>
      </c>
      <c r="T321" s="11">
        <f t="shared" si="29"/>
        <v>40211.040972222225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(E322/D322)*100</f>
        <v>106.58000000000001</v>
      </c>
      <c r="P322">
        <f t="shared" ref="P322:P385" si="31">E322/L322</f>
        <v>134.91139240506328</v>
      </c>
      <c r="Q322" t="str">
        <f t="shared" ref="Q322:Q385" si="32">LEFT(N322, SEARCH("/",N322,1)-1)</f>
        <v>film &amp; video</v>
      </c>
      <c r="R322" t="str">
        <f t="shared" ref="R322:R385" si="33">RIGHT(N322, LEN(N322) - SEARCH("/", N322))</f>
        <v>documentary</v>
      </c>
      <c r="S322" s="10">
        <f t="shared" si="28"/>
        <v>42331.259641203702</v>
      </c>
      <c r="T322" s="11">
        <f t="shared" si="29"/>
        <v>42360.666666666664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102.66285714285715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ref="S323:S386" si="34">(((J323/60)/60)/24)+DATE(1970,1,1)+(-7/24)</f>
        <v>42647.15493055556</v>
      </c>
      <c r="T323" s="11">
        <f t="shared" ref="T323:T386" si="35">(((I323/60)/60)/24)+DATE(1970,1,1)+(-7/24)</f>
        <v>42682.196597222232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42473.278333333335</v>
      </c>
      <c r="T324" s="11">
        <f t="shared" si="35"/>
        <v>42503.278333333335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42697.029699074075</v>
      </c>
      <c r="T325" s="11">
        <f t="shared" si="35"/>
        <v>42725.040972222225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42184.334583333337</v>
      </c>
      <c r="T326" s="11">
        <f t="shared" si="35"/>
        <v>42217.334583333337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42688.896215277775</v>
      </c>
      <c r="T327" s="11">
        <f t="shared" si="35"/>
        <v>42723.896215277775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42775.023217592599</v>
      </c>
      <c r="T328" s="11">
        <f t="shared" si="35"/>
        <v>42808.664583333339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42057.94362268519</v>
      </c>
      <c r="T329" s="11">
        <f t="shared" si="35"/>
        <v>42085.041666666664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42278.654953703706</v>
      </c>
      <c r="T330" s="11">
        <f t="shared" si="35"/>
        <v>42308.875000000007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42291.175081018526</v>
      </c>
      <c r="T331" s="11">
        <f t="shared" si="35"/>
        <v>42314.875000000007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41379.224108796298</v>
      </c>
      <c r="T332" s="11">
        <f t="shared" si="35"/>
        <v>41410.874305555561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42507.28974537037</v>
      </c>
      <c r="T333" s="11">
        <f t="shared" si="35"/>
        <v>42538.28974537037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42263.388622685183</v>
      </c>
      <c r="T334" s="11">
        <f t="shared" si="35"/>
        <v>42305.041666666664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42437.34480324074</v>
      </c>
      <c r="T335" s="11">
        <f t="shared" si="35"/>
        <v>42467.303136574075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42101.390706018523</v>
      </c>
      <c r="T336" s="11">
        <f t="shared" si="35"/>
        <v>42139.500000000007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42101.445775462962</v>
      </c>
      <c r="T337" s="11">
        <f t="shared" si="35"/>
        <v>42132.625000000007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42291.304606481484</v>
      </c>
      <c r="T338" s="11">
        <f t="shared" si="35"/>
        <v>42321.346273148149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42046.836898148154</v>
      </c>
      <c r="T339" s="11">
        <f t="shared" si="35"/>
        <v>42076.795231481483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42559.464004629634</v>
      </c>
      <c r="T340" s="11">
        <f t="shared" si="35"/>
        <v>42615.750000000007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42093.46837962963</v>
      </c>
      <c r="T341" s="11">
        <f t="shared" si="35"/>
        <v>42123.46837962963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42772.37739583334</v>
      </c>
      <c r="T342" s="11">
        <f t="shared" si="35"/>
        <v>42802.583333333336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41894.587939814817</v>
      </c>
      <c r="T343" s="11">
        <f t="shared" si="35"/>
        <v>41912.874305555561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42459.489178240743</v>
      </c>
      <c r="T344" s="11">
        <f t="shared" si="35"/>
        <v>42489.489178240743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41926.446122685185</v>
      </c>
      <c r="T345" s="11">
        <f t="shared" si="35"/>
        <v>41956.833333333336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42111.679328703707</v>
      </c>
      <c r="T346" s="11">
        <f t="shared" si="35"/>
        <v>42155.805555555555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42114.652662037035</v>
      </c>
      <c r="T347" s="11">
        <f t="shared" si="35"/>
        <v>42144.652662037035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42261.208576388897</v>
      </c>
      <c r="T348" s="11">
        <f t="shared" si="35"/>
        <v>42291.208576388897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42292.20380787037</v>
      </c>
      <c r="T349" s="11">
        <f t="shared" si="35"/>
        <v>42322.245474537041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42207.295324074075</v>
      </c>
      <c r="T350" s="11">
        <f t="shared" si="35"/>
        <v>42237.295324074075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42760.207268518519</v>
      </c>
      <c r="T351" s="11">
        <f t="shared" si="35"/>
        <v>42790.207268518519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42585.774409722224</v>
      </c>
      <c r="T352" s="11">
        <f t="shared" si="35"/>
        <v>42623.874305555561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42427.673078703701</v>
      </c>
      <c r="T353" s="11">
        <f t="shared" si="35"/>
        <v>42467.631412037044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41889.875787037039</v>
      </c>
      <c r="T354" s="11">
        <f t="shared" si="35"/>
        <v>41919.875787037039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42297.500219907415</v>
      </c>
      <c r="T355" s="11">
        <f t="shared" si="35"/>
        <v>42327.541886574072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42438.536122685189</v>
      </c>
      <c r="T356" s="11">
        <f t="shared" si="35"/>
        <v>42468.494456018518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41943.002245370371</v>
      </c>
      <c r="T357" s="11">
        <f t="shared" si="35"/>
        <v>41974.043912037036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42415.511493055557</v>
      </c>
      <c r="T358" s="11">
        <f t="shared" si="35"/>
        <v>42445.469826388893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42077.930520833332</v>
      </c>
      <c r="T359" s="11">
        <f t="shared" si="35"/>
        <v>42117.930520833332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42507.568530092591</v>
      </c>
      <c r="T360" s="11">
        <f t="shared" si="35"/>
        <v>42536.333333333336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41934.778819444444</v>
      </c>
      <c r="T361" s="11">
        <f t="shared" si="35"/>
        <v>41956.925000000003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42163.606250000004</v>
      </c>
      <c r="T362" s="11">
        <f t="shared" si="35"/>
        <v>42207.84097222222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41935.709560185183</v>
      </c>
      <c r="T363" s="11">
        <f t="shared" si="35"/>
        <v>41965.751226851855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41836.91887731482</v>
      </c>
      <c r="T364" s="11">
        <f t="shared" si="35"/>
        <v>41858.708333333336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40255.452962962961</v>
      </c>
      <c r="T365" s="11">
        <f t="shared" si="35"/>
        <v>40300.515277777777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41780.567962962967</v>
      </c>
      <c r="T366" s="11">
        <f t="shared" si="35"/>
        <v>41810.874305555561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41668.314803240741</v>
      </c>
      <c r="T367" s="11">
        <f t="shared" si="35"/>
        <v>41698.314803240741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41019.50136574074</v>
      </c>
      <c r="T368" s="11">
        <f t="shared" si="35"/>
        <v>41049.50136574074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41355.285625000004</v>
      </c>
      <c r="T369" s="11">
        <f t="shared" si="35"/>
        <v>41394.915972222225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42043.31391203704</v>
      </c>
      <c r="T370" s="11">
        <f t="shared" si="35"/>
        <v>42078.272245370368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40893.260057870371</v>
      </c>
      <c r="T371" s="11">
        <f t="shared" si="35"/>
        <v>40923.260057870371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42711.503472222226</v>
      </c>
      <c r="T372" s="11">
        <f t="shared" si="35"/>
        <v>42741.503472222226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41261.476145833338</v>
      </c>
      <c r="T373" s="11">
        <f t="shared" si="35"/>
        <v>41306.476145833338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42425.285231481488</v>
      </c>
      <c r="T374" s="11">
        <f t="shared" si="35"/>
        <v>42465.375000000007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41078.620347222226</v>
      </c>
      <c r="T375" s="11">
        <f t="shared" si="35"/>
        <v>41108.620347222226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40757.597581018519</v>
      </c>
      <c r="T376" s="11">
        <f t="shared" si="35"/>
        <v>40802.597581018519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41657.693414351852</v>
      </c>
      <c r="T377" s="11">
        <f t="shared" si="35"/>
        <v>41699.429166666669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42576.161064814813</v>
      </c>
      <c r="T378" s="11">
        <f t="shared" si="35"/>
        <v>42607.161064814813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42291.959120370368</v>
      </c>
      <c r="T379" s="11">
        <f t="shared" si="35"/>
        <v>42322.000694444447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42370.280185185191</v>
      </c>
      <c r="T380" s="11">
        <f t="shared" si="35"/>
        <v>42394.702777777777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40987.396666666667</v>
      </c>
      <c r="T381" s="11">
        <f t="shared" si="35"/>
        <v>41032.396666666667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42367.428148148152</v>
      </c>
      <c r="T382" s="11">
        <f t="shared" si="35"/>
        <v>42392.428148148152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41085.406446759262</v>
      </c>
      <c r="T383" s="11">
        <f t="shared" si="35"/>
        <v>41119.916666666672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41144.41782407408</v>
      </c>
      <c r="T384" s="11">
        <f t="shared" si="35"/>
        <v>41158.41782407408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41754.825914351852</v>
      </c>
      <c r="T385" s="11">
        <f t="shared" si="35"/>
        <v>41777.825914351852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(E386/D386)*100</f>
        <v>112.105</v>
      </c>
      <c r="P386">
        <f t="shared" ref="P386:P449" si="37">E386/L386</f>
        <v>58.540469973890339</v>
      </c>
      <c r="Q386" t="str">
        <f t="shared" ref="Q386:Q449" si="38">LEFT(N386, SEARCH("/",N386,1)-1)</f>
        <v>film &amp; video</v>
      </c>
      <c r="R386" t="str">
        <f t="shared" ref="R386:R449" si="39">RIGHT(N386, LEN(N386) - SEARCH("/", N386))</f>
        <v>documentary</v>
      </c>
      <c r="S386" s="10">
        <f t="shared" si="34"/>
        <v>41980.490127314821</v>
      </c>
      <c r="T386" s="11">
        <f t="shared" si="35"/>
        <v>42010.490127314821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105.982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ref="S387:S450" si="40">(((J387/60)/60)/24)+DATE(1970,1,1)+(-7/24)</f>
        <v>41934.29283564815</v>
      </c>
      <c r="T387" s="11">
        <f t="shared" ref="T387:T450" si="41">(((I387/60)/60)/24)+DATE(1970,1,1)+(-7/24)</f>
        <v>41964.334502314821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42211.659618055557</v>
      </c>
      <c r="T388" s="11">
        <f t="shared" si="41"/>
        <v>42226.659618055557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42200.384930555556</v>
      </c>
      <c r="T389" s="11">
        <f t="shared" si="41"/>
        <v>42230.958333333336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42548.784490740749</v>
      </c>
      <c r="T390" s="11">
        <f t="shared" si="41"/>
        <v>42578.784490740749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41673.771412037036</v>
      </c>
      <c r="T391" s="11">
        <f t="shared" si="41"/>
        <v>41705.665972222225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42111.745046296295</v>
      </c>
      <c r="T392" s="11">
        <f t="shared" si="41"/>
        <v>42131.745046296295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40864.750590277785</v>
      </c>
      <c r="T393" s="11">
        <f t="shared" si="41"/>
        <v>40894.749305555561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40763.42559027778</v>
      </c>
      <c r="T394" s="11">
        <f t="shared" si="41"/>
        <v>40793.833333333336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41526.417268518519</v>
      </c>
      <c r="T395" s="11">
        <f t="shared" si="41"/>
        <v>41557.417268518519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42417.526412037041</v>
      </c>
      <c r="T396" s="11">
        <f t="shared" si="41"/>
        <v>42477.484745370377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40990.617592592593</v>
      </c>
      <c r="T397" s="11">
        <f t="shared" si="41"/>
        <v>41026.605555555558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41082.273217592592</v>
      </c>
      <c r="T398" s="11">
        <f t="shared" si="41"/>
        <v>41097.273217592592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40379.484768518523</v>
      </c>
      <c r="T399" s="11">
        <f t="shared" si="41"/>
        <v>40421.863888888889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42078.501458333332</v>
      </c>
      <c r="T400" s="11">
        <f t="shared" si="41"/>
        <v>42123.501458333332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42687.584108796298</v>
      </c>
      <c r="T401" s="11">
        <f t="shared" si="41"/>
        <v>42718.208333333336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41745.344293981485</v>
      </c>
      <c r="T402" s="11">
        <f t="shared" si="41"/>
        <v>41775.854166666672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40732.550578703704</v>
      </c>
      <c r="T403" s="11">
        <f t="shared" si="41"/>
        <v>40762.550578703704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42292.247881944444</v>
      </c>
      <c r="T404" s="11">
        <f t="shared" si="41"/>
        <v>42313.289548611116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40718.018993055557</v>
      </c>
      <c r="T405" s="11">
        <f t="shared" si="41"/>
        <v>40765.005555555559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41646.336365740746</v>
      </c>
      <c r="T406" s="11">
        <f t="shared" si="41"/>
        <v>41675.669444444444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41673.793275462966</v>
      </c>
      <c r="T407" s="11">
        <f t="shared" si="41"/>
        <v>41703.793275462966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40637.870798611111</v>
      </c>
      <c r="T408" s="11">
        <f t="shared" si="41"/>
        <v>40671.957638888889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40806.579282407409</v>
      </c>
      <c r="T409" s="11">
        <f t="shared" si="41"/>
        <v>40866.62094907408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41543.444328703707</v>
      </c>
      <c r="T410" s="11">
        <f t="shared" si="41"/>
        <v>41583.485995370371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42543.571111111109</v>
      </c>
      <c r="T411" s="11">
        <f t="shared" si="41"/>
        <v>42573.571111111109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42113.689780092602</v>
      </c>
      <c r="T412" s="11">
        <f t="shared" si="41"/>
        <v>42173.689780092602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41597.884305555555</v>
      </c>
      <c r="T413" s="11">
        <f t="shared" si="41"/>
        <v>41629.916666666672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41099.45113425926</v>
      </c>
      <c r="T414" s="11">
        <f t="shared" si="41"/>
        <v>41115.45113425926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41079.585775462961</v>
      </c>
      <c r="T415" s="11">
        <f t="shared" si="41"/>
        <v>41109.585775462961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41528.771585648152</v>
      </c>
      <c r="T416" s="11">
        <f t="shared" si="41"/>
        <v>41558.771585648152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41904.560208333336</v>
      </c>
      <c r="T417" s="11">
        <f t="shared" si="41"/>
        <v>41929.208333333336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41648.104525462964</v>
      </c>
      <c r="T418" s="11">
        <f t="shared" si="41"/>
        <v>41678.104525462964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41360.678935185191</v>
      </c>
      <c r="T419" s="11">
        <f t="shared" si="41"/>
        <v>41371.897916666669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42177.990706018521</v>
      </c>
      <c r="T420" s="11">
        <f t="shared" si="41"/>
        <v>42207.990706018521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41394.550775462965</v>
      </c>
      <c r="T421" s="11">
        <f t="shared" si="41"/>
        <v>41454.550775462965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41681.944803240745</v>
      </c>
      <c r="T422" s="11">
        <f t="shared" si="41"/>
        <v>41711.903136574074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42177.19972222222</v>
      </c>
      <c r="T423" s="11">
        <f t="shared" si="41"/>
        <v>42237.19972222222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41862.968715277777</v>
      </c>
      <c r="T424" s="11">
        <f t="shared" si="41"/>
        <v>41892.968715277777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41400.634606481486</v>
      </c>
      <c r="T425" s="11">
        <f t="shared" si="41"/>
        <v>41430.634606481486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40934.084479166668</v>
      </c>
      <c r="T426" s="11">
        <f t="shared" si="41"/>
        <v>40994.042812500003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42275.569490740738</v>
      </c>
      <c r="T427" s="11">
        <f t="shared" si="41"/>
        <v>42335.611157407409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42400.420300925929</v>
      </c>
      <c r="T428" s="11">
        <f t="shared" si="41"/>
        <v>42430.420300925929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42285.617361111108</v>
      </c>
      <c r="T429" s="11">
        <f t="shared" si="41"/>
        <v>42299.499305555561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41778.475057870375</v>
      </c>
      <c r="T430" s="11">
        <f t="shared" si="41"/>
        <v>41806.625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40070.609745370377</v>
      </c>
      <c r="T431" s="11">
        <f t="shared" si="41"/>
        <v>40143.915972222225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41512.81559027778</v>
      </c>
      <c r="T432" s="11">
        <f t="shared" si="41"/>
        <v>41527.81559027778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42526.579664351848</v>
      </c>
      <c r="T433" s="11">
        <f t="shared" si="41"/>
        <v>42556.579664351848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42238.434965277782</v>
      </c>
      <c r="T434" s="11">
        <f t="shared" si="41"/>
        <v>42298.434965277782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42228.338217592602</v>
      </c>
      <c r="T435" s="11">
        <f t="shared" si="41"/>
        <v>42288.338217592602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41576.542847222227</v>
      </c>
      <c r="T436" s="11">
        <f t="shared" si="41"/>
        <v>41609.584513888891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41500.455787037041</v>
      </c>
      <c r="T437" s="11">
        <f t="shared" si="41"/>
        <v>41530.455787037041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41456.070752314816</v>
      </c>
      <c r="T438" s="11">
        <f t="shared" si="41"/>
        <v>41486.070752314816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42591.026921296296</v>
      </c>
      <c r="T439" s="11">
        <f t="shared" si="41"/>
        <v>42651.026921296296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42295.9694212963</v>
      </c>
      <c r="T440" s="11">
        <f t="shared" si="41"/>
        <v>42326.011087962965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41919.47011574074</v>
      </c>
      <c r="T441" s="11">
        <f t="shared" si="41"/>
        <v>41929.47011574074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42423.69390046296</v>
      </c>
      <c r="T442" s="11">
        <f t="shared" si="41"/>
        <v>42453.652233796303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41550.502268518518</v>
      </c>
      <c r="T443" s="11">
        <f t="shared" si="41"/>
        <v>41580.502268518518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42024.597025462965</v>
      </c>
      <c r="T444" s="11">
        <f t="shared" si="41"/>
        <v>42054.597025462965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41649.723391203705</v>
      </c>
      <c r="T445" s="11">
        <f t="shared" si="41"/>
        <v>41679.723391203705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40894.615289351852</v>
      </c>
      <c r="T446" s="11">
        <f t="shared" si="41"/>
        <v>40954.615289351852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42130.043692129628</v>
      </c>
      <c r="T447" s="11">
        <f t="shared" si="41"/>
        <v>42145.043692129628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42036.791898148149</v>
      </c>
      <c r="T448" s="11">
        <f t="shared" si="41"/>
        <v>42066.791898148149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41331.263460648152</v>
      </c>
      <c r="T449" s="11">
        <f t="shared" si="41"/>
        <v>41356.22179398148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2">(E450/D450)*100</f>
        <v>3.2804000000000002</v>
      </c>
      <c r="P450">
        <f t="shared" ref="P450:P513" si="43">E450/L450</f>
        <v>20.502500000000001</v>
      </c>
      <c r="Q450" t="str">
        <f t="shared" ref="Q450:Q513" si="44">LEFT(N450, SEARCH("/",N450,1)-1)</f>
        <v>film &amp; video</v>
      </c>
      <c r="R450" t="str">
        <f t="shared" ref="R450:R513" si="45">RIGHT(N450, LEN(N450) - SEARCH("/", N450))</f>
        <v>animation</v>
      </c>
      <c r="S450" s="10">
        <f t="shared" si="40"/>
        <v>41753.466377314813</v>
      </c>
      <c r="T450" s="11">
        <f t="shared" si="41"/>
        <v>41773.466377314813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2"/>
        <v>2.25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ref="S451:S514" si="46">(((J451/60)/60)/24)+DATE(1970,1,1)+(-7/24)</f>
        <v>41534.276446759264</v>
      </c>
      <c r="T451" s="11">
        <f t="shared" ref="T451:T514" si="47">(((I451/60)/60)/24)+DATE(1970,1,1)+(-7/24)</f>
        <v>41564.276446759264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41654.655092592591</v>
      </c>
      <c r="T452" s="11">
        <f t="shared" si="47"/>
        <v>41684.655092592591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41634.423506944448</v>
      </c>
      <c r="T453" s="11">
        <f t="shared" si="47"/>
        <v>41664.423506944448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42107.412210648145</v>
      </c>
      <c r="T454" s="11">
        <f t="shared" si="47"/>
        <v>42137.412210648145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42038.533321759263</v>
      </c>
      <c r="T455" s="11">
        <f t="shared" si="47"/>
        <v>42054.533321759263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41938.42559027778</v>
      </c>
      <c r="T456" s="11">
        <f t="shared" si="47"/>
        <v>41969.259722222225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40970.710902777777</v>
      </c>
      <c r="T457" s="11">
        <f t="shared" si="47"/>
        <v>41015.729861111111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41547.402789351851</v>
      </c>
      <c r="T458" s="11">
        <f t="shared" si="47"/>
        <v>41568.874305555561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41837.475833333338</v>
      </c>
      <c r="T459" s="11">
        <f t="shared" si="47"/>
        <v>41867.475833333338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41378.408101851855</v>
      </c>
      <c r="T460" s="11">
        <f t="shared" si="47"/>
        <v>41408.408101851855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40800.348692129635</v>
      </c>
      <c r="T461" s="11">
        <f t="shared" si="47"/>
        <v>40860.3903587963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41759.250868055555</v>
      </c>
      <c r="T462" s="11">
        <f t="shared" si="47"/>
        <v>41790.875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41407.555173611116</v>
      </c>
      <c r="T463" s="11">
        <f t="shared" si="47"/>
        <v>41427.555173611116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40704.834965277783</v>
      </c>
      <c r="T464" s="11">
        <f t="shared" si="47"/>
        <v>40764.834965277783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40750.418437500004</v>
      </c>
      <c r="T465" s="11">
        <f t="shared" si="47"/>
        <v>40810.418437500004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42488.557118055563</v>
      </c>
      <c r="T466" s="11">
        <f t="shared" si="47"/>
        <v>42508.557118055563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41800.828402777777</v>
      </c>
      <c r="T467" s="11">
        <f t="shared" si="47"/>
        <v>41816.828402777777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41129.65120370371</v>
      </c>
      <c r="T468" s="11">
        <f t="shared" si="47"/>
        <v>41159.65120370371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41135.388125000005</v>
      </c>
      <c r="T469" s="11">
        <f t="shared" si="47"/>
        <v>41180.388125000005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41040.875960648147</v>
      </c>
      <c r="T470" s="11">
        <f t="shared" si="47"/>
        <v>41100.868807870371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41827.698194444449</v>
      </c>
      <c r="T471" s="11">
        <f t="shared" si="47"/>
        <v>41887.698194444449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41604.876030092593</v>
      </c>
      <c r="T472" s="11">
        <f t="shared" si="47"/>
        <v>41654.875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41703.430312500001</v>
      </c>
      <c r="T473" s="11">
        <f t="shared" si="47"/>
        <v>41748.388645833336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41844.630995370375</v>
      </c>
      <c r="T474" s="11">
        <f t="shared" si="47"/>
        <v>41874.630995370375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41869.406469907408</v>
      </c>
      <c r="T475" s="11">
        <f t="shared" si="47"/>
        <v>41899.406469907408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42753.03737268519</v>
      </c>
      <c r="T476" s="11">
        <f t="shared" si="47"/>
        <v>42783.03737268519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42099.794479166674</v>
      </c>
      <c r="T477" s="11">
        <f t="shared" si="47"/>
        <v>42129.794479166674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41757.683344907411</v>
      </c>
      <c r="T478" s="11">
        <f t="shared" si="47"/>
        <v>41792.874305555561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40987.543217592596</v>
      </c>
      <c r="T479" s="11">
        <f t="shared" si="47"/>
        <v>41047.543217592596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42065.619317129633</v>
      </c>
      <c r="T480" s="11">
        <f t="shared" si="47"/>
        <v>42095.577650462968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41904.116145833337</v>
      </c>
      <c r="T481" s="11">
        <f t="shared" si="47"/>
        <v>41964.157812500001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41465.208506944444</v>
      </c>
      <c r="T482" s="11">
        <f t="shared" si="47"/>
        <v>41495.208506944444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41162.380659722221</v>
      </c>
      <c r="T483" s="11">
        <f t="shared" si="47"/>
        <v>41192.380659722221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42447.605208333342</v>
      </c>
      <c r="T484" s="11">
        <f t="shared" si="47"/>
        <v>42474.31527777778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41242.90592592593</v>
      </c>
      <c r="T485" s="11">
        <f t="shared" si="47"/>
        <v>41302.90592592593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42272.647824074076</v>
      </c>
      <c r="T486" s="11">
        <f t="shared" si="47"/>
        <v>42313.689490740748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41381.214108796295</v>
      </c>
      <c r="T487" s="11">
        <f t="shared" si="47"/>
        <v>41411.214108796295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41761.650914351856</v>
      </c>
      <c r="T488" s="11">
        <f t="shared" si="47"/>
        <v>41791.650914351856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42669.303171296298</v>
      </c>
      <c r="T489" s="11">
        <f t="shared" si="47"/>
        <v>42729.344837962963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42713.762731481482</v>
      </c>
      <c r="T490" s="11">
        <f t="shared" si="47"/>
        <v>42743.762731481482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40882.19</v>
      </c>
      <c r="T491" s="11">
        <f t="shared" si="47"/>
        <v>40913.189583333333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41113.676909722228</v>
      </c>
      <c r="T492" s="11">
        <f t="shared" si="47"/>
        <v>41143.676909722228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42366.690960648157</v>
      </c>
      <c r="T493" s="11">
        <f t="shared" si="47"/>
        <v>42396.690960648157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42595.743402777785</v>
      </c>
      <c r="T494" s="11">
        <f t="shared" si="47"/>
        <v>42655.743402777785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42114.434467592589</v>
      </c>
      <c r="T495" s="11">
        <f t="shared" si="47"/>
        <v>42144.434467592589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41799.538946759261</v>
      </c>
      <c r="T496" s="11">
        <f t="shared" si="47"/>
        <v>41822.833333333336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42171.535937500004</v>
      </c>
      <c r="T497" s="11">
        <f t="shared" si="47"/>
        <v>42201.535937500004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41620.639745370376</v>
      </c>
      <c r="T498" s="11">
        <f t="shared" si="47"/>
        <v>41680.639745370376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41944.746122685188</v>
      </c>
      <c r="T499" s="11">
        <f t="shared" si="47"/>
        <v>41997.916666666664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40858.47047453704</v>
      </c>
      <c r="T500" s="11">
        <f t="shared" si="47"/>
        <v>40900.47047453704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40043.603796296295</v>
      </c>
      <c r="T501" s="11">
        <f t="shared" si="47"/>
        <v>40098.582638888889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40247.594340277785</v>
      </c>
      <c r="T502" s="11">
        <f t="shared" si="47"/>
        <v>40306.636111111111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40702.942719907413</v>
      </c>
      <c r="T503" s="11">
        <f t="shared" si="47"/>
        <v>40732.942719907413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40956.261863425927</v>
      </c>
      <c r="T504" s="11">
        <f t="shared" si="47"/>
        <v>40986.220196759263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41991.234988425924</v>
      </c>
      <c r="T505" s="11">
        <f t="shared" si="47"/>
        <v>42021.234988425924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40949.691979166666</v>
      </c>
      <c r="T506" s="11">
        <f t="shared" si="47"/>
        <v>41009.650312500002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42317.806550925925</v>
      </c>
      <c r="T507" s="11">
        <f t="shared" si="47"/>
        <v>42362.806550925925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41466.260648148149</v>
      </c>
      <c r="T508" s="11">
        <f t="shared" si="47"/>
        <v>41496.260648148149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41156.667326388888</v>
      </c>
      <c r="T509" s="11">
        <f t="shared" si="47"/>
        <v>41201.667326388888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40994.732650462967</v>
      </c>
      <c r="T510" s="11">
        <f t="shared" si="47"/>
        <v>41054.301388888889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42153.339930555558</v>
      </c>
      <c r="T511" s="11">
        <f t="shared" si="47"/>
        <v>42183.339930555558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42399.884710648148</v>
      </c>
      <c r="T512" s="11">
        <f t="shared" si="47"/>
        <v>42429.884710648148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41340.011365740742</v>
      </c>
      <c r="T513" s="11">
        <f t="shared" si="47"/>
        <v>41369.969699074078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48">(E514/D514)*100</f>
        <v>0.13749999999999998</v>
      </c>
      <c r="P514">
        <f t="shared" ref="P514:P577" si="49">E514/L514</f>
        <v>5.5</v>
      </c>
      <c r="Q514" t="str">
        <f t="shared" ref="Q514:Q577" si="50">LEFT(N514, SEARCH("/",N514,1)-1)</f>
        <v>film &amp; video</v>
      </c>
      <c r="R514" t="str">
        <f t="shared" ref="R514:R577" si="51">RIGHT(N514, LEN(N514) - SEARCH("/", N514))</f>
        <v>animation</v>
      </c>
      <c r="S514" s="10">
        <f t="shared" si="46"/>
        <v>42649.450543981489</v>
      </c>
      <c r="T514" s="11">
        <f t="shared" si="47"/>
        <v>42694.492210648146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8"/>
        <v>13.923999999999999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ref="S515:S578" si="52">(((J515/60)/60)/24)+DATE(1970,1,1)+(-7/24)</f>
        <v>42552.362326388895</v>
      </c>
      <c r="T515" s="11">
        <f t="shared" ref="T515:T578" si="53">(((I515/60)/60)/24)+DATE(1970,1,1)+(-7/24)</f>
        <v>42597.000000000007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41830.32230324074</v>
      </c>
      <c r="T516" s="11">
        <f t="shared" si="53"/>
        <v>41860.32230324074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42327.19908564815</v>
      </c>
      <c r="T517" s="11">
        <f t="shared" si="53"/>
        <v>42367.19908564815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42091.487037037041</v>
      </c>
      <c r="T518" s="11">
        <f t="shared" si="53"/>
        <v>42151.487037037041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42738.323622685188</v>
      </c>
      <c r="T519" s="11">
        <f t="shared" si="53"/>
        <v>42768.323622685188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42223.32435185185</v>
      </c>
      <c r="T520" s="11">
        <f t="shared" si="53"/>
        <v>42253.323611111111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41218.099780092598</v>
      </c>
      <c r="T521" s="11">
        <f t="shared" si="53"/>
        <v>41248.099780092598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42318.410428240742</v>
      </c>
      <c r="T522" s="11">
        <f t="shared" si="53"/>
        <v>42348.410428240742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42645.801145833335</v>
      </c>
      <c r="T523" s="11">
        <f t="shared" si="53"/>
        <v>42674.915972222225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42429.749131944445</v>
      </c>
      <c r="T524" s="11">
        <f t="shared" si="53"/>
        <v>42449.707465277781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42237.841157407405</v>
      </c>
      <c r="T525" s="11">
        <f t="shared" si="53"/>
        <v>42267.841157407405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42492.425567129634</v>
      </c>
      <c r="T526" s="11">
        <f t="shared" si="53"/>
        <v>42522.425567129634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41850.109270833338</v>
      </c>
      <c r="T527" s="11">
        <f t="shared" si="53"/>
        <v>41895.109270833338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42192.30027777778</v>
      </c>
      <c r="T528" s="11">
        <f t="shared" si="53"/>
        <v>42223.416666666664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42752.913958333338</v>
      </c>
      <c r="T529" s="11">
        <f t="shared" si="53"/>
        <v>42783.378472222226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42155.628553240742</v>
      </c>
      <c r="T530" s="11">
        <f t="shared" si="53"/>
        <v>42176.597222222226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42724.73951388889</v>
      </c>
      <c r="T531" s="11">
        <f t="shared" si="53"/>
        <v>42745.916666666664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42157.299398148149</v>
      </c>
      <c r="T532" s="11">
        <f t="shared" si="53"/>
        <v>42178.791666666664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42675.7734837963</v>
      </c>
      <c r="T533" s="11">
        <f t="shared" si="53"/>
        <v>42720.999305555561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42472.715370370373</v>
      </c>
      <c r="T534" s="11">
        <f t="shared" si="53"/>
        <v>42502.715370370373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42482.143113425926</v>
      </c>
      <c r="T535" s="11">
        <f t="shared" si="53"/>
        <v>42506.143113425926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42270.519328703704</v>
      </c>
      <c r="T536" s="11">
        <f t="shared" si="53"/>
        <v>42309.666666666664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42711.253530092588</v>
      </c>
      <c r="T537" s="11">
        <f t="shared" si="53"/>
        <v>42741.253530092588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42179.053321759267</v>
      </c>
      <c r="T538" s="11">
        <f t="shared" si="53"/>
        <v>42219.458333333336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42282.476747685192</v>
      </c>
      <c r="T539" s="11">
        <f t="shared" si="53"/>
        <v>42312.518414351849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42473.50304398148</v>
      </c>
      <c r="T540" s="11">
        <f t="shared" si="53"/>
        <v>42503.50304398148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42534.758182870377</v>
      </c>
      <c r="T541" s="11">
        <f t="shared" si="53"/>
        <v>42555.758182870377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42009.52553240741</v>
      </c>
      <c r="T542" s="11">
        <f t="shared" si="53"/>
        <v>42039.52553240741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42275.755023148151</v>
      </c>
      <c r="T543" s="11">
        <f t="shared" si="53"/>
        <v>42305.755023148151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42433.445787037039</v>
      </c>
      <c r="T544" s="11">
        <f t="shared" si="53"/>
        <v>42493.404120370375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41913.800486111111</v>
      </c>
      <c r="T545" s="11">
        <f t="shared" si="53"/>
        <v>41943.800486111111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42525.365277777782</v>
      </c>
      <c r="T546" s="11">
        <f t="shared" si="53"/>
        <v>42555.365277777782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42283.300798611112</v>
      </c>
      <c r="T547" s="11">
        <f t="shared" si="53"/>
        <v>42323.342465277783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42249.376331018524</v>
      </c>
      <c r="T548" s="11">
        <f t="shared" si="53"/>
        <v>42294.376331018524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42380.404675925929</v>
      </c>
      <c r="T549" s="11">
        <f t="shared" si="53"/>
        <v>42410.404675925929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42276.611666666671</v>
      </c>
      <c r="T550" s="11">
        <f t="shared" si="53"/>
        <v>42306.611666666671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42163.34516203704</v>
      </c>
      <c r="T551" s="11">
        <f t="shared" si="53"/>
        <v>42193.34516203704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42753.387094907412</v>
      </c>
      <c r="T552" s="11">
        <f t="shared" si="53"/>
        <v>42765.916666666664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42172.984074074076</v>
      </c>
      <c r="T553" s="11">
        <f t="shared" si="53"/>
        <v>42217.453472222223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42318.325185185189</v>
      </c>
      <c r="T554" s="11">
        <f t="shared" si="53"/>
        <v>42378.325185185189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41927.428136574075</v>
      </c>
      <c r="T555" s="11">
        <f t="shared" si="53"/>
        <v>41957.46980324074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41901.393194444448</v>
      </c>
      <c r="T556" s="11">
        <f t="shared" si="53"/>
        <v>41931.393194444448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42503.061840277784</v>
      </c>
      <c r="T557" s="11">
        <f t="shared" si="53"/>
        <v>42533.061840277784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42345.568483796298</v>
      </c>
      <c r="T558" s="11">
        <f t="shared" si="53"/>
        <v>42375.568483796298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42676.650497685187</v>
      </c>
      <c r="T559" s="11">
        <f t="shared" si="53"/>
        <v>42706.692164351851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42057.591493055559</v>
      </c>
      <c r="T560" s="11">
        <f t="shared" si="53"/>
        <v>42087.549826388895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42320.991435185184</v>
      </c>
      <c r="T561" s="11">
        <f t="shared" si="53"/>
        <v>42350.991435185184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41960.479687500003</v>
      </c>
      <c r="T562" s="11">
        <f t="shared" si="53"/>
        <v>41990.479687500003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42268.367048611115</v>
      </c>
      <c r="T563" s="11">
        <f t="shared" si="53"/>
        <v>42303.367048611115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42692.097395833342</v>
      </c>
      <c r="T564" s="11">
        <f t="shared" si="53"/>
        <v>42722.097395833342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42021.778321759259</v>
      </c>
      <c r="T565" s="11">
        <f t="shared" si="53"/>
        <v>42051.778321759259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42411.651331018518</v>
      </c>
      <c r="T566" s="11">
        <f t="shared" si="53"/>
        <v>42441.651331018518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42165.493622685193</v>
      </c>
      <c r="T567" s="11">
        <f t="shared" si="53"/>
        <v>42195.493622685193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42535.392743055556</v>
      </c>
      <c r="T568" s="11">
        <f t="shared" si="53"/>
        <v>42565.392743055556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41975.550856481488</v>
      </c>
      <c r="T569" s="11">
        <f t="shared" si="53"/>
        <v>42005.550856481488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42348.629895833335</v>
      </c>
      <c r="T570" s="11">
        <f t="shared" si="53"/>
        <v>42385.166666666664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42340.555694444447</v>
      </c>
      <c r="T571" s="11">
        <f t="shared" si="53"/>
        <v>42370.555694444447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42388.506585648152</v>
      </c>
      <c r="T572" s="11">
        <f t="shared" si="53"/>
        <v>42418.506585648152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42192.524571759262</v>
      </c>
      <c r="T573" s="11">
        <f t="shared" si="53"/>
        <v>42211.874305555561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42282.424629629626</v>
      </c>
      <c r="T574" s="11">
        <f t="shared" si="53"/>
        <v>42312.466296296298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41962.758460648147</v>
      </c>
      <c r="T575" s="11">
        <f t="shared" si="53"/>
        <v>42021.758333333339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42632.151701388888</v>
      </c>
      <c r="T576" s="11">
        <f t="shared" si="53"/>
        <v>42662.151701388888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42138.400960648149</v>
      </c>
      <c r="T577" s="11">
        <f t="shared" si="53"/>
        <v>42168.400960648149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54">(E578/D578)*100</f>
        <v>1.25E-3</v>
      </c>
      <c r="P578">
        <f t="shared" ref="P578:P641" si="55">E578/L578</f>
        <v>1</v>
      </c>
      <c r="Q578" t="str">
        <f t="shared" ref="Q578:Q641" si="56">LEFT(N578, SEARCH("/",N578,1)-1)</f>
        <v>technology</v>
      </c>
      <c r="R578" t="str">
        <f t="shared" ref="R578:R641" si="57">RIGHT(N578, LEN(N578) - SEARCH("/", N578))</f>
        <v>web</v>
      </c>
      <c r="S578" s="10">
        <f t="shared" si="52"/>
        <v>42031.18</v>
      </c>
      <c r="T578" s="11">
        <f t="shared" si="53"/>
        <v>42091.138333333336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4"/>
        <v>0.2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ref="S579:S642" si="58">(((J579/60)/60)/24)+DATE(1970,1,1)+(-7/24)</f>
        <v>42450.297476851854</v>
      </c>
      <c r="T579" s="11">
        <f t="shared" ref="T579:T642" si="59">(((I579/60)/60)/24)+DATE(1970,1,1)+(-7/24)</f>
        <v>42510.297476851854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42230.286956018521</v>
      </c>
      <c r="T580" s="11">
        <f t="shared" si="59"/>
        <v>42254.286956018521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41968.56045138889</v>
      </c>
      <c r="T581" s="11">
        <f t="shared" si="59"/>
        <v>41998.56045138889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42605.616516203707</v>
      </c>
      <c r="T582" s="11">
        <f t="shared" si="59"/>
        <v>42635.616516203707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42187.721111111117</v>
      </c>
      <c r="T583" s="11">
        <f t="shared" si="59"/>
        <v>42217.721111111117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42055.448136574072</v>
      </c>
      <c r="T584" s="11">
        <f t="shared" si="59"/>
        <v>42078.458333333336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42052.646840277775</v>
      </c>
      <c r="T585" s="11">
        <f t="shared" si="59"/>
        <v>42082.605173611119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42049.424953703703</v>
      </c>
      <c r="T586" s="11">
        <f t="shared" si="59"/>
        <v>42079.383287037039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42283.099270833336</v>
      </c>
      <c r="T587" s="11">
        <f t="shared" si="59"/>
        <v>42338.708333333336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42020.562581018523</v>
      </c>
      <c r="T588" s="11">
        <f t="shared" si="59"/>
        <v>42050.562581018523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42080.465659722227</v>
      </c>
      <c r="T589" s="11">
        <f t="shared" si="59"/>
        <v>42110.465659722227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42631.477847222232</v>
      </c>
      <c r="T590" s="11">
        <f t="shared" si="59"/>
        <v>42691.519513888888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42178.322905092595</v>
      </c>
      <c r="T591" s="11">
        <f t="shared" si="59"/>
        <v>42193.322905092595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42377.263090277782</v>
      </c>
      <c r="T592" s="11">
        <f t="shared" si="59"/>
        <v>42408.250694444447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42177.251504629632</v>
      </c>
      <c r="T593" s="11">
        <f t="shared" si="59"/>
        <v>42207.251504629632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41945.940509259264</v>
      </c>
      <c r="T594" s="11">
        <f t="shared" si="59"/>
        <v>41975.940509259257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42070.385937500003</v>
      </c>
      <c r="T595" s="11">
        <f t="shared" si="59"/>
        <v>42100.344270833339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42446.488495370373</v>
      </c>
      <c r="T596" s="11">
        <f t="shared" si="59"/>
        <v>42476.488495370373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42082.778217592589</v>
      </c>
      <c r="T597" s="11">
        <f t="shared" si="59"/>
        <v>42127.778217592589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42646.605231481481</v>
      </c>
      <c r="T598" s="11">
        <f t="shared" si="59"/>
        <v>42676.605231481481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42545.413599537038</v>
      </c>
      <c r="T599" s="11">
        <f t="shared" si="59"/>
        <v>42582.375000000007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41947.710428240745</v>
      </c>
      <c r="T600" s="11">
        <f t="shared" si="59"/>
        <v>41977.710428240745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42047.520856481489</v>
      </c>
      <c r="T601" s="11">
        <f t="shared" si="59"/>
        <v>42071.344444444447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42073.506504629629</v>
      </c>
      <c r="T602" s="11">
        <f t="shared" si="59"/>
        <v>42133.506504629629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41969.566423611112</v>
      </c>
      <c r="T603" s="11">
        <f t="shared" si="59"/>
        <v>41999.566423611112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42143.502488425926</v>
      </c>
      <c r="T604" s="11">
        <f t="shared" si="59"/>
        <v>42173.502488425926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41835.347488425927</v>
      </c>
      <c r="T605" s="11">
        <f t="shared" si="59"/>
        <v>41865.347488425927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41848.743703703709</v>
      </c>
      <c r="T606" s="11">
        <f t="shared" si="59"/>
        <v>41878.743703703709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42194.066064814811</v>
      </c>
      <c r="T607" s="11">
        <f t="shared" si="59"/>
        <v>42239.066064814811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42102.358900462968</v>
      </c>
      <c r="T608" s="11">
        <f t="shared" si="59"/>
        <v>42148.333333333336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42300.533981481487</v>
      </c>
      <c r="T609" s="11">
        <f t="shared" si="59"/>
        <v>42330.575648148151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42140.62939814815</v>
      </c>
      <c r="T610" s="11">
        <f t="shared" si="59"/>
        <v>42170.62939814815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42306.742407407415</v>
      </c>
      <c r="T611" s="11">
        <f t="shared" si="59"/>
        <v>42336.784074074072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42086.539189814815</v>
      </c>
      <c r="T612" s="11">
        <f t="shared" si="59"/>
        <v>42116.539189814815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42328.268946759265</v>
      </c>
      <c r="T613" s="11">
        <f t="shared" si="59"/>
        <v>42388.268946759265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42584.740115740737</v>
      </c>
      <c r="T614" s="11">
        <f t="shared" si="59"/>
        <v>42614.740115740737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42247.205092592594</v>
      </c>
      <c r="T615" s="11">
        <f t="shared" si="59"/>
        <v>42277.915972222225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42514.770138888889</v>
      </c>
      <c r="T616" s="11">
        <f t="shared" si="59"/>
        <v>42544.770138888889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42241.830543981479</v>
      </c>
      <c r="T617" s="11">
        <f t="shared" si="59"/>
        <v>42271.830543981479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42761.084571759267</v>
      </c>
      <c r="T618" s="11">
        <f t="shared" si="59"/>
        <v>42791.084571759267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42087.051423611112</v>
      </c>
      <c r="T619" s="11">
        <f t="shared" si="59"/>
        <v>42132.051423611112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42317.518553240741</v>
      </c>
      <c r="T620" s="11">
        <f t="shared" si="59"/>
        <v>42347.518553240741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41908.358680555561</v>
      </c>
      <c r="T621" s="11">
        <f t="shared" si="59"/>
        <v>41968.400347222225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41831.425208333334</v>
      </c>
      <c r="T622" s="11">
        <f t="shared" si="59"/>
        <v>41876.425208333334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42528.696030092593</v>
      </c>
      <c r="T623" s="11">
        <f t="shared" si="59"/>
        <v>42558.696030092593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42532.483078703706</v>
      </c>
      <c r="T624" s="11">
        <f t="shared" si="59"/>
        <v>42552.483078703706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42121.717557870368</v>
      </c>
      <c r="T625" s="11">
        <f t="shared" si="59"/>
        <v>42151.717557870368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42108.697233796302</v>
      </c>
      <c r="T626" s="11">
        <f t="shared" si="59"/>
        <v>42138.697233796302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42790.603900462964</v>
      </c>
      <c r="T627" s="11">
        <f t="shared" si="59"/>
        <v>42820.5622337963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42198.267812500002</v>
      </c>
      <c r="T628" s="11">
        <f t="shared" si="59"/>
        <v>42231.265277777777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42384.015173611115</v>
      </c>
      <c r="T629" s="11">
        <f t="shared" si="59"/>
        <v>42443.666666666664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41803.401122685187</v>
      </c>
      <c r="T630" s="11">
        <f t="shared" si="59"/>
        <v>41833.401122685187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42474.34615740741</v>
      </c>
      <c r="T631" s="11">
        <f t="shared" si="59"/>
        <v>42504.34615740741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42223.327789351853</v>
      </c>
      <c r="T632" s="11">
        <f t="shared" si="59"/>
        <v>42252.923611111117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42489.480659722227</v>
      </c>
      <c r="T633" s="11">
        <f t="shared" si="59"/>
        <v>42518.480659722227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42303.367650462962</v>
      </c>
      <c r="T634" s="11">
        <f t="shared" si="59"/>
        <v>42333.409317129634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42507.007662037046</v>
      </c>
      <c r="T635" s="11">
        <f t="shared" si="59"/>
        <v>42538.666666666664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42031.636909722227</v>
      </c>
      <c r="T636" s="11">
        <f t="shared" si="59"/>
        <v>42061.636909722227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42075.800486111119</v>
      </c>
      <c r="T637" s="11">
        <f t="shared" si="59"/>
        <v>42105.800486111119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42131.163773148153</v>
      </c>
      <c r="T638" s="11">
        <f t="shared" si="59"/>
        <v>42161.157638888886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42762.670347222222</v>
      </c>
      <c r="T639" s="11">
        <f t="shared" si="59"/>
        <v>42791.669444444451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42759.30164351852</v>
      </c>
      <c r="T640" s="11">
        <f t="shared" si="59"/>
        <v>42819.259976851856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41865.291608796302</v>
      </c>
      <c r="T641" s="11">
        <f t="shared" si="59"/>
        <v>41925.291608796302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0">(E642/D642)*100</f>
        <v>144.28571428571428</v>
      </c>
      <c r="P642">
        <f t="shared" ref="P642:P705" si="61">E642/L642</f>
        <v>50.5</v>
      </c>
      <c r="Q642" t="str">
        <f t="shared" ref="Q642:Q705" si="62">LEFT(N642, SEARCH("/",N642,1)-1)</f>
        <v>technology</v>
      </c>
      <c r="R642" t="str">
        <f t="shared" ref="R642:R705" si="63">RIGHT(N642, LEN(N642) - SEARCH("/", N642))</f>
        <v>wearables</v>
      </c>
      <c r="S642" s="10">
        <f t="shared" si="58"/>
        <v>42683.128645833342</v>
      </c>
      <c r="T642" s="11">
        <f t="shared" si="59"/>
        <v>42698.666666666664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0"/>
        <v>119.16249999999999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ref="S643:S706" si="64">(((J643/60)/60)/24)+DATE(1970,1,1)+(-7/24)</f>
        <v>42199.278333333335</v>
      </c>
      <c r="T643" s="11">
        <f t="shared" ref="T643:T706" si="65">(((I643/60)/60)/24)+DATE(1970,1,1)+(-7/24)</f>
        <v>42229.278333333335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42199.359652777777</v>
      </c>
      <c r="T644" s="11">
        <f t="shared" si="65"/>
        <v>42235.359652777777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42100.350405092591</v>
      </c>
      <c r="T645" s="11">
        <f t="shared" si="65"/>
        <v>42155.350405092591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41898.374293981484</v>
      </c>
      <c r="T646" s="11">
        <f t="shared" si="65"/>
        <v>41940.75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42563.734652777777</v>
      </c>
      <c r="T647" s="11">
        <f t="shared" si="65"/>
        <v>42593.734652777777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41832.560960648152</v>
      </c>
      <c r="T648" s="11">
        <f t="shared" si="65"/>
        <v>41862.560960648152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42416.476261574076</v>
      </c>
      <c r="T649" s="11">
        <f t="shared" si="65"/>
        <v>42446.434594907412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41891.401712962965</v>
      </c>
      <c r="T650" s="11">
        <f t="shared" si="65"/>
        <v>41926.401712962965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41877.620520833334</v>
      </c>
      <c r="T651" s="11">
        <f t="shared" si="65"/>
        <v>41898.620520833334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41931.745185185187</v>
      </c>
      <c r="T652" s="11">
        <f t="shared" si="65"/>
        <v>41991.786851851859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41955.725821759261</v>
      </c>
      <c r="T653" s="11">
        <f t="shared" si="65"/>
        <v>41985.725821759261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42675.398726851854</v>
      </c>
      <c r="T654" s="11">
        <f t="shared" si="65"/>
        <v>42705.440393518518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42199.326851851853</v>
      </c>
      <c r="T655" s="11">
        <f t="shared" si="65"/>
        <v>42236.326851851853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42163.665659722225</v>
      </c>
      <c r="T656" s="11">
        <f t="shared" si="65"/>
        <v>42193.665659722225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42045.665648148155</v>
      </c>
      <c r="T657" s="11">
        <f t="shared" si="65"/>
        <v>42075.623981481483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42417.51295138889</v>
      </c>
      <c r="T658" s="11">
        <f t="shared" si="65"/>
        <v>42477.471284722218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42331.554074074076</v>
      </c>
      <c r="T659" s="11">
        <f t="shared" si="65"/>
        <v>42361.554074074076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42178.869085648148</v>
      </c>
      <c r="T660" s="11">
        <f t="shared" si="65"/>
        <v>42211.458333333336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42209.302025462966</v>
      </c>
      <c r="T661" s="11">
        <f t="shared" si="65"/>
        <v>42239.302025462966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41922.449988425928</v>
      </c>
      <c r="T662" s="11">
        <f t="shared" si="65"/>
        <v>41952.491655092599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42636.353692129633</v>
      </c>
      <c r="T663" s="11">
        <f t="shared" si="65"/>
        <v>42666.353692129633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41990.146377314821</v>
      </c>
      <c r="T664" s="11">
        <f t="shared" si="65"/>
        <v>42020.146377314821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42173.551574074074</v>
      </c>
      <c r="T665" s="11">
        <f t="shared" si="65"/>
        <v>42203.551574074074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42077.374710648153</v>
      </c>
      <c r="T666" s="11">
        <f t="shared" si="65"/>
        <v>42107.374710648153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42688.419687499998</v>
      </c>
      <c r="T667" s="11">
        <f t="shared" si="65"/>
        <v>42748.419687499998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41838.540486111116</v>
      </c>
      <c r="T668" s="11">
        <f t="shared" si="65"/>
        <v>41868.540486111116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42632.081747685188</v>
      </c>
      <c r="T669" s="11">
        <f t="shared" si="65"/>
        <v>42672.081747685188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42090.539606481485</v>
      </c>
      <c r="T670" s="11">
        <f t="shared" si="65"/>
        <v>42135.539606481485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42527.334004629629</v>
      </c>
      <c r="T671" s="11">
        <f t="shared" si="65"/>
        <v>42557.334004629629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42506.418055555558</v>
      </c>
      <c r="T672" s="11">
        <f t="shared" si="65"/>
        <v>42540.048611111117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41984.401064814818</v>
      </c>
      <c r="T673" s="11">
        <f t="shared" si="65"/>
        <v>42017.875000000007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41973.927824074075</v>
      </c>
      <c r="T674" s="11">
        <f t="shared" si="65"/>
        <v>42004.915972222225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41838.548807870371</v>
      </c>
      <c r="T675" s="11">
        <f t="shared" si="65"/>
        <v>41883.548807870371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41802.824386574073</v>
      </c>
      <c r="T676" s="11">
        <f t="shared" si="65"/>
        <v>41862.824386574073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41975.63893518519</v>
      </c>
      <c r="T677" s="11">
        <f t="shared" si="65"/>
        <v>42004.999305555561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42012.476631944453</v>
      </c>
      <c r="T678" s="11">
        <f t="shared" si="65"/>
        <v>42042.476631944453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42504.112210648149</v>
      </c>
      <c r="T679" s="11">
        <f t="shared" si="65"/>
        <v>42549.112210648149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42481.084930555553</v>
      </c>
      <c r="T680" s="11">
        <f t="shared" si="65"/>
        <v>42511.084930555553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42556.404039351859</v>
      </c>
      <c r="T681" s="11">
        <f t="shared" si="65"/>
        <v>42616.404039351859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41864.209849537037</v>
      </c>
      <c r="T682" s="11">
        <f t="shared" si="65"/>
        <v>41899.209849537037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42639.51393518519</v>
      </c>
      <c r="T683" s="11">
        <f t="shared" si="65"/>
        <v>42669.51393518519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42778.473634259259</v>
      </c>
      <c r="T684" s="11">
        <f t="shared" si="65"/>
        <v>42808.431967592602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42634.608379629637</v>
      </c>
      <c r="T685" s="11">
        <f t="shared" si="65"/>
        <v>42674.608379629637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41809.181608796302</v>
      </c>
      <c r="T686" s="11">
        <f t="shared" si="65"/>
        <v>41844.833333333336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41971.574907407405</v>
      </c>
      <c r="T687" s="11">
        <f t="shared" si="65"/>
        <v>42016.574907407405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42189.381597222229</v>
      </c>
      <c r="T688" s="11">
        <f t="shared" si="65"/>
        <v>42219.381597222229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42711.458946759267</v>
      </c>
      <c r="T689" s="11">
        <f t="shared" si="65"/>
        <v>42771.458946759267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42261.813113425924</v>
      </c>
      <c r="T690" s="11">
        <f t="shared" si="65"/>
        <v>42291.813113425924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42675.376122685186</v>
      </c>
      <c r="T691" s="11">
        <f t="shared" si="65"/>
        <v>42711.915972222225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42579.34306712963</v>
      </c>
      <c r="T692" s="11">
        <f t="shared" si="65"/>
        <v>42621.958333333336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42157.736643518518</v>
      </c>
      <c r="T693" s="11">
        <f t="shared" si="65"/>
        <v>42185.736643518518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42696.084062500006</v>
      </c>
      <c r="T694" s="11">
        <f t="shared" si="65"/>
        <v>42726.084062500006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42094.516516203708</v>
      </c>
      <c r="T695" s="11">
        <f t="shared" si="65"/>
        <v>42124.516516203708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42737.372210648151</v>
      </c>
      <c r="T696" s="11">
        <f t="shared" si="65"/>
        <v>42767.372210648151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41913.229398148149</v>
      </c>
      <c r="T697" s="11">
        <f t="shared" si="65"/>
        <v>41943.229398148149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41815.635439814818</v>
      </c>
      <c r="T698" s="11">
        <f t="shared" si="65"/>
        <v>41845.635439814818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42388.231354166674</v>
      </c>
      <c r="T699" s="11">
        <f t="shared" si="65"/>
        <v>42403.231354166674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41866.639409722222</v>
      </c>
      <c r="T700" s="11">
        <f t="shared" si="65"/>
        <v>41899.791666666672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41563.193842592598</v>
      </c>
      <c r="T701" s="11">
        <f t="shared" si="65"/>
        <v>41600.375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42715.396770833337</v>
      </c>
      <c r="T702" s="11">
        <f t="shared" si="65"/>
        <v>42745.396770833337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41813.371296296296</v>
      </c>
      <c r="T703" s="11">
        <f t="shared" si="65"/>
        <v>41843.371296296296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42668.435034722228</v>
      </c>
      <c r="T704" s="11">
        <f t="shared" si="65"/>
        <v>42698.476701388885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42711.659131944449</v>
      </c>
      <c r="T705" s="11">
        <f t="shared" si="65"/>
        <v>42766.688888888886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66">(E706/D706)*100</f>
        <v>0.87454545454545463</v>
      </c>
      <c r="P706">
        <f t="shared" ref="P706:P769" si="67">E706/L706</f>
        <v>120.25</v>
      </c>
      <c r="Q706" t="str">
        <f t="shared" ref="Q706:Q769" si="68">LEFT(N706, SEARCH("/",N706,1)-1)</f>
        <v>technology</v>
      </c>
      <c r="R706" t="str">
        <f t="shared" ref="R706:R769" si="69">RIGHT(N706, LEN(N706) - SEARCH("/", N706))</f>
        <v>wearables</v>
      </c>
      <c r="S706" s="10">
        <f t="shared" si="64"/>
        <v>42725.901250000003</v>
      </c>
      <c r="T706" s="11">
        <f t="shared" si="65"/>
        <v>42785.901250000003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6"/>
        <v>0.97699999999999987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ref="S707:S770" si="70">(((J707/60)/60)/24)+DATE(1970,1,1)+(-7/24)</f>
        <v>42726.199976851851</v>
      </c>
      <c r="T707" s="11">
        <f t="shared" ref="T707:T770" si="71">(((I707/60)/60)/24)+DATE(1970,1,1)+(-7/24)</f>
        <v>42756.199976851851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42676.703506944446</v>
      </c>
      <c r="T708" s="11">
        <f t="shared" si="71"/>
        <v>42718.48541666667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42696.371840277781</v>
      </c>
      <c r="T709" s="11">
        <f t="shared" si="71"/>
        <v>42736.371840277781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41835.289351851854</v>
      </c>
      <c r="T710" s="11">
        <f t="shared" si="71"/>
        <v>41895.289351851854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41947.749525462968</v>
      </c>
      <c r="T711" s="11">
        <f t="shared" si="71"/>
        <v>41977.749525462968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41837.69331018519</v>
      </c>
      <c r="T712" s="11">
        <f t="shared" si="71"/>
        <v>41870.738888888889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42678.167453703711</v>
      </c>
      <c r="T713" s="11">
        <f t="shared" si="71"/>
        <v>42718.209120370368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42384.389259259267</v>
      </c>
      <c r="T714" s="11">
        <f t="shared" si="71"/>
        <v>42414.389259259267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42496.237638888888</v>
      </c>
      <c r="T715" s="11">
        <f t="shared" si="71"/>
        <v>42526.237638888888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42734.49631944445</v>
      </c>
      <c r="T716" s="11">
        <f t="shared" si="71"/>
        <v>42794.49631944445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42272.799074074072</v>
      </c>
      <c r="T717" s="11">
        <f t="shared" si="71"/>
        <v>42312.840740740743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41940.366979166669</v>
      </c>
      <c r="T718" s="11">
        <f t="shared" si="71"/>
        <v>41973.708333333336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41857.562523148154</v>
      </c>
      <c r="T719" s="11">
        <f t="shared" si="71"/>
        <v>41887.562523148154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42752.553784722222</v>
      </c>
      <c r="T720" s="11">
        <f t="shared" si="71"/>
        <v>42783.957638888889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42408.748564814821</v>
      </c>
      <c r="T721" s="11">
        <f t="shared" si="71"/>
        <v>42422.748564814821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40909.357534722229</v>
      </c>
      <c r="T722" s="11">
        <f t="shared" si="71"/>
        <v>40937.357534722229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41807.280173611114</v>
      </c>
      <c r="T723" s="11">
        <f t="shared" si="71"/>
        <v>41852.280173611114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40977.51363425926</v>
      </c>
      <c r="T724" s="11">
        <f t="shared" si="71"/>
        <v>41007.471967592595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42184.524872685193</v>
      </c>
      <c r="T725" s="11">
        <f t="shared" si="71"/>
        <v>42214.874305555561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40694.34679398148</v>
      </c>
      <c r="T726" s="11">
        <f t="shared" si="71"/>
        <v>40724.34679398148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42321.334629629629</v>
      </c>
      <c r="T727" s="11">
        <f t="shared" si="71"/>
        <v>42351.334629629629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41345.751006944447</v>
      </c>
      <c r="T728" s="11">
        <f t="shared" si="71"/>
        <v>41375.751006944447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41246.728576388887</v>
      </c>
      <c r="T729" s="11">
        <f t="shared" si="71"/>
        <v>41288.597222222226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40731.545798611114</v>
      </c>
      <c r="T730" s="11">
        <f t="shared" si="71"/>
        <v>40776.545798611114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41110.894224537042</v>
      </c>
      <c r="T731" s="11">
        <f t="shared" si="71"/>
        <v>41170.894224537042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40854.453599537039</v>
      </c>
      <c r="T732" s="11">
        <f t="shared" si="71"/>
        <v>40884.453599537039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40879.504016203704</v>
      </c>
      <c r="T733" s="11">
        <f t="shared" si="71"/>
        <v>40929.958333333336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41486.132650462961</v>
      </c>
      <c r="T734" s="11">
        <f t="shared" si="71"/>
        <v>41546.132650462961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41598.128379629634</v>
      </c>
      <c r="T735" s="11">
        <f t="shared" si="71"/>
        <v>41628.128379629634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42101.872916666667</v>
      </c>
      <c r="T736" s="11">
        <f t="shared" si="71"/>
        <v>42132.916666666664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41945.737800925926</v>
      </c>
      <c r="T737" s="11">
        <f t="shared" si="71"/>
        <v>41976.73541666667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41579.442592592597</v>
      </c>
      <c r="T738" s="11">
        <f t="shared" si="71"/>
        <v>41598.915972222225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41666.983645833338</v>
      </c>
      <c r="T739" s="11">
        <f t="shared" si="71"/>
        <v>41684.541666666672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41943.312430555554</v>
      </c>
      <c r="T740" s="11">
        <f t="shared" si="71"/>
        <v>41973.915972222225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41829.2109837963</v>
      </c>
      <c r="T741" s="11">
        <f t="shared" si="71"/>
        <v>41862.2109837963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42161.855115740742</v>
      </c>
      <c r="T742" s="11">
        <f t="shared" si="71"/>
        <v>42175.855115740742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41401.356550925928</v>
      </c>
      <c r="T743" s="11">
        <f t="shared" si="71"/>
        <v>41436.356550925928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41689.626296296301</v>
      </c>
      <c r="T744" s="11">
        <f t="shared" si="71"/>
        <v>41719.584629629629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40990.417650462965</v>
      </c>
      <c r="T745" s="11">
        <f t="shared" si="71"/>
        <v>41015.583333333336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41226.665543981486</v>
      </c>
      <c r="T746" s="11">
        <f t="shared" si="71"/>
        <v>41256.665543981486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41367.28061342593</v>
      </c>
      <c r="T747" s="11">
        <f t="shared" si="71"/>
        <v>41397.28061342593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41156.751261574078</v>
      </c>
      <c r="T748" s="11">
        <f t="shared" si="71"/>
        <v>41174.874305555561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41988.257164351853</v>
      </c>
      <c r="T749" s="11">
        <f t="shared" si="71"/>
        <v>42019.162499999999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41831.555162037039</v>
      </c>
      <c r="T750" s="11">
        <f t="shared" si="71"/>
        <v>41861.555162037039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42733.649652777785</v>
      </c>
      <c r="T751" s="11">
        <f t="shared" si="71"/>
        <v>42763.649652777785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41299.586481481485</v>
      </c>
      <c r="T752" s="11">
        <f t="shared" si="71"/>
        <v>41329.586481481485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40713.338831018518</v>
      </c>
      <c r="T753" s="11">
        <f t="shared" si="71"/>
        <v>40759.338831018518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42639.129826388897</v>
      </c>
      <c r="T754" s="11">
        <f t="shared" si="71"/>
        <v>42659.166666666664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42019.298506944448</v>
      </c>
      <c r="T755" s="11">
        <f t="shared" si="71"/>
        <v>42049.298506944448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41249.457418981481</v>
      </c>
      <c r="T756" s="11">
        <f t="shared" si="71"/>
        <v>41279.457418981481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41383.313391203708</v>
      </c>
      <c r="T757" s="11">
        <f t="shared" si="71"/>
        <v>41413.736805555556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40590.475219907406</v>
      </c>
      <c r="T758" s="11">
        <f t="shared" si="71"/>
        <v>40651.433553240742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41234.76289351852</v>
      </c>
      <c r="T759" s="11">
        <f t="shared" si="71"/>
        <v>41248.76289351852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40429.544768518521</v>
      </c>
      <c r="T760" s="11">
        <f t="shared" si="71"/>
        <v>40459.544768518521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41789.038645833338</v>
      </c>
      <c r="T761" s="11">
        <f t="shared" si="71"/>
        <v>41829.038645833338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42670.472372685188</v>
      </c>
      <c r="T762" s="11">
        <f t="shared" si="71"/>
        <v>42700.514039351852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41642.459791666668</v>
      </c>
      <c r="T763" s="11">
        <f t="shared" si="71"/>
        <v>41672.459791666668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42690.566782407412</v>
      </c>
      <c r="T764" s="11">
        <f t="shared" si="71"/>
        <v>42707.958333333336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41471.155185185184</v>
      </c>
      <c r="T765" s="11">
        <f t="shared" si="71"/>
        <v>41501.155185185184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42226.88149305556</v>
      </c>
      <c r="T766" s="11">
        <f t="shared" si="71"/>
        <v>42256.88149305556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41901.250972222224</v>
      </c>
      <c r="T767" s="11">
        <f t="shared" si="71"/>
        <v>41931.250972222224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42021.491701388892</v>
      </c>
      <c r="T768" s="11">
        <f t="shared" si="71"/>
        <v>42051.491701388892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42114.8519675926</v>
      </c>
      <c r="T769" s="11">
        <f t="shared" si="71"/>
        <v>42144.8519675926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72">(E770/D770)*100</f>
        <v>0</v>
      </c>
      <c r="P770" t="e">
        <f t="shared" ref="P770:P833" si="73">E770/L770</f>
        <v>#DIV/0!</v>
      </c>
      <c r="Q770" t="str">
        <f t="shared" ref="Q770:Q833" si="74">LEFT(N770, SEARCH("/",N770,1)-1)</f>
        <v>publishing</v>
      </c>
      <c r="R770" t="str">
        <f t="shared" ref="R770:R833" si="75">RIGHT(N770, LEN(N770) - SEARCH("/", N770))</f>
        <v>fiction</v>
      </c>
      <c r="S770" s="10">
        <f t="shared" si="70"/>
        <v>41593.915393518524</v>
      </c>
      <c r="T770" s="11">
        <f t="shared" si="71"/>
        <v>41623.915393518524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2"/>
        <v>41.4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ref="S771:S834" si="76">(((J771/60)/60)/24)+DATE(1970,1,1)+(-7/24)</f>
        <v>41604.704791666671</v>
      </c>
      <c r="T771" s="11">
        <f t="shared" ref="T771:T834" si="77">(((I771/60)/60)/24)+DATE(1970,1,1)+(-7/24)</f>
        <v>41634.704791666671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41289.707974537043</v>
      </c>
      <c r="T772" s="11">
        <f t="shared" si="77"/>
        <v>41329.707974537043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42349.532430555562</v>
      </c>
      <c r="T773" s="11">
        <f t="shared" si="77"/>
        <v>42399.532430555562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40067.765266203707</v>
      </c>
      <c r="T774" s="11">
        <f t="shared" si="77"/>
        <v>40117.874305555561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42100.44427083333</v>
      </c>
      <c r="T775" s="11">
        <f t="shared" si="77"/>
        <v>42134.667361111111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41663.488634259258</v>
      </c>
      <c r="T776" s="11">
        <f t="shared" si="77"/>
        <v>41693.488634259258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40862.768460648149</v>
      </c>
      <c r="T777" s="11">
        <f t="shared" si="77"/>
        <v>40892.768460648149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42250.39403935185</v>
      </c>
      <c r="T778" s="11">
        <f t="shared" si="77"/>
        <v>42287.916666666664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41456.68954861111</v>
      </c>
      <c r="T779" s="11">
        <f t="shared" si="77"/>
        <v>41486.68954861111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41729.41064814815</v>
      </c>
      <c r="T780" s="11">
        <f t="shared" si="77"/>
        <v>41759.41064814815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40436.392418981486</v>
      </c>
      <c r="T781" s="11">
        <f t="shared" si="77"/>
        <v>40465.875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40636.382233796299</v>
      </c>
      <c r="T782" s="11">
        <f t="shared" si="77"/>
        <v>40666.382233796299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41402.709189814821</v>
      </c>
      <c r="T783" s="11">
        <f t="shared" si="77"/>
        <v>41432.709189814821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41116.466458333336</v>
      </c>
      <c r="T784" s="11">
        <f t="shared" si="77"/>
        <v>41146.466458333336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40987.482048611113</v>
      </c>
      <c r="T785" s="11">
        <f t="shared" si="77"/>
        <v>41026.625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41674.857858796298</v>
      </c>
      <c r="T786" s="11">
        <f t="shared" si="77"/>
        <v>41714.816192129634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41303.302256944444</v>
      </c>
      <c r="T787" s="11">
        <f t="shared" si="77"/>
        <v>41333.302256944444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40982.764282407406</v>
      </c>
      <c r="T788" s="11">
        <f t="shared" si="77"/>
        <v>41040.365972222222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41549.335949074077</v>
      </c>
      <c r="T789" s="11">
        <f t="shared" si="77"/>
        <v>41579.335949074077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41058.715138888889</v>
      </c>
      <c r="T790" s="11">
        <f t="shared" si="77"/>
        <v>41096.874305555561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41276.89444444445</v>
      </c>
      <c r="T791" s="11">
        <f t="shared" si="77"/>
        <v>41295.040972222225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41275.756238425929</v>
      </c>
      <c r="T792" s="11">
        <f t="shared" si="77"/>
        <v>41305.756238425929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41557.488958333335</v>
      </c>
      <c r="T793" s="11">
        <f t="shared" si="77"/>
        <v>41590.957638888889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41555.581979166673</v>
      </c>
      <c r="T794" s="11">
        <f t="shared" si="77"/>
        <v>41585.623645833337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41442.449583333335</v>
      </c>
      <c r="T795" s="11">
        <f t="shared" si="77"/>
        <v>41457.915972222225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40735.823344907411</v>
      </c>
      <c r="T796" s="11">
        <f t="shared" si="77"/>
        <v>40791.420833333337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40963.32136574074</v>
      </c>
      <c r="T797" s="11">
        <f t="shared" si="77"/>
        <v>41005.915972222225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41502.591261574074</v>
      </c>
      <c r="T798" s="11">
        <f t="shared" si="77"/>
        <v>41532.590277777781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40996.702407407407</v>
      </c>
      <c r="T799" s="11">
        <f t="shared" si="77"/>
        <v>41027.875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41882.298460648155</v>
      </c>
      <c r="T800" s="11">
        <f t="shared" si="77"/>
        <v>41912.298460648155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40996.375532407408</v>
      </c>
      <c r="T801" s="11">
        <f t="shared" si="77"/>
        <v>41026.375532407408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41863.141828703709</v>
      </c>
      <c r="T802" s="11">
        <f t="shared" si="77"/>
        <v>41893.141828703709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40695.503703703704</v>
      </c>
      <c r="T803" s="11">
        <f t="shared" si="77"/>
        <v>40725.503703703704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41122.730601851858</v>
      </c>
      <c r="T804" s="11">
        <f t="shared" si="77"/>
        <v>41168.878472222226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40665.658310185187</v>
      </c>
      <c r="T805" s="11">
        <f t="shared" si="77"/>
        <v>40691.75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40729.81395833334</v>
      </c>
      <c r="T806" s="11">
        <f t="shared" si="77"/>
        <v>40746.874305555561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40690.531388888892</v>
      </c>
      <c r="T807" s="11">
        <f t="shared" si="77"/>
        <v>40740.666666666672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40763.399756944447</v>
      </c>
      <c r="T808" s="11">
        <f t="shared" si="77"/>
        <v>40793.399756944447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42759.336932870377</v>
      </c>
      <c r="T809" s="11">
        <f t="shared" si="77"/>
        <v>42794.791666666664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41961.808865740742</v>
      </c>
      <c r="T810" s="11">
        <f t="shared" si="77"/>
        <v>41994.915972222225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41628.542013888895</v>
      </c>
      <c r="T811" s="11">
        <f t="shared" si="77"/>
        <v>41658.542013888895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41122.764606481483</v>
      </c>
      <c r="T812" s="11">
        <f t="shared" si="77"/>
        <v>41152.764606481483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41443.351875</v>
      </c>
      <c r="T813" s="11">
        <f t="shared" si="77"/>
        <v>41465.411111111112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41281.7262962963</v>
      </c>
      <c r="T814" s="11">
        <f t="shared" si="77"/>
        <v>41334.290277777778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41080.668576388889</v>
      </c>
      <c r="T815" s="11">
        <f t="shared" si="77"/>
        <v>41110.668576388889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40679.451400462967</v>
      </c>
      <c r="T816" s="11">
        <f t="shared" si="77"/>
        <v>40694.461111111115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41914.626192129632</v>
      </c>
      <c r="T817" s="11">
        <f t="shared" si="77"/>
        <v>41944.626192129632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41341.579201388893</v>
      </c>
      <c r="T818" s="11">
        <f t="shared" si="77"/>
        <v>41372.979166666672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40925.307997685188</v>
      </c>
      <c r="T819" s="11">
        <f t="shared" si="77"/>
        <v>40978.915972222225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41120.591215277782</v>
      </c>
      <c r="T820" s="11">
        <f t="shared" si="77"/>
        <v>41128.417361111111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41619.706643518519</v>
      </c>
      <c r="T821" s="11">
        <f t="shared" si="77"/>
        <v>41628.905555555561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41768.550254629634</v>
      </c>
      <c r="T822" s="11">
        <f t="shared" si="77"/>
        <v>41798.916666666672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42093.630381944451</v>
      </c>
      <c r="T823" s="11">
        <f t="shared" si="77"/>
        <v>42127.875694444447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41157.655671296299</v>
      </c>
      <c r="T824" s="11">
        <f t="shared" si="77"/>
        <v>41187.655671296299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42055.681157407409</v>
      </c>
      <c r="T825" s="11">
        <f t="shared" si="77"/>
        <v>42085.639490740745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40249.95043981482</v>
      </c>
      <c r="T826" s="11">
        <f t="shared" si="77"/>
        <v>40285.999305555561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41186.014861111114</v>
      </c>
      <c r="T827" s="11">
        <f t="shared" si="77"/>
        <v>41211.014861111114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40972.746875000004</v>
      </c>
      <c r="T828" s="11">
        <f t="shared" si="77"/>
        <v>40993.705208333333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40927.181793981486</v>
      </c>
      <c r="T829" s="11">
        <f t="shared" si="77"/>
        <v>40953.53402777778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41072.759050925932</v>
      </c>
      <c r="T830" s="11">
        <f t="shared" si="77"/>
        <v>41085.39166666667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42504.509722222225</v>
      </c>
      <c r="T831" s="11">
        <f t="shared" si="77"/>
        <v>42564.509722222225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41325.234085648153</v>
      </c>
      <c r="T832" s="11">
        <f t="shared" si="77"/>
        <v>41355.192418981482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40996.355254629634</v>
      </c>
      <c r="T833" s="11">
        <f t="shared" si="77"/>
        <v>41026.355254629634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78">(E834/D834)*100</f>
        <v>100.60706666666665</v>
      </c>
      <c r="P834">
        <f t="shared" ref="P834:P897" si="79">E834/L834</f>
        <v>97.993896103896105</v>
      </c>
      <c r="Q834" t="str">
        <f t="shared" ref="Q834:Q897" si="80">LEFT(N834, SEARCH("/",N834,1)-1)</f>
        <v>music</v>
      </c>
      <c r="R834" t="str">
        <f t="shared" ref="R834:R897" si="81">RIGHT(N834, LEN(N834) - SEARCH("/", N834))</f>
        <v>rock</v>
      </c>
      <c r="S834" s="10">
        <f t="shared" si="76"/>
        <v>40869.383506944447</v>
      </c>
      <c r="T834" s="11">
        <f t="shared" si="77"/>
        <v>40929.05069444445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8"/>
        <v>101.66666666666666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ref="S835:S898" si="82">(((J835/60)/60)/24)+DATE(1970,1,1)+(-7/24)</f>
        <v>41718.586516203708</v>
      </c>
      <c r="T835" s="11">
        <f t="shared" ref="T835:T898" si="83">(((I835/60)/60)/24)+DATE(1970,1,1)+(-7/24)</f>
        <v>41748.586516203708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41422.531157407408</v>
      </c>
      <c r="T836" s="11">
        <f t="shared" si="83"/>
        <v>41455.874305555561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41005.166180555556</v>
      </c>
      <c r="T837" s="11">
        <f t="shared" si="83"/>
        <v>41047.833333333336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41523.76525462963</v>
      </c>
      <c r="T838" s="11">
        <f t="shared" si="83"/>
        <v>41553.76525462963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41730.706736111111</v>
      </c>
      <c r="T839" s="11">
        <f t="shared" si="83"/>
        <v>41760.706736111111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40895.606307870374</v>
      </c>
      <c r="T840" s="11">
        <f t="shared" si="83"/>
        <v>40925.606307870374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41144.471712962964</v>
      </c>
      <c r="T841" s="11">
        <f t="shared" si="83"/>
        <v>41174.471712962964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42606.935034722228</v>
      </c>
      <c r="T842" s="11">
        <f t="shared" si="83"/>
        <v>42636.935034722228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41923.547025462962</v>
      </c>
      <c r="T843" s="11">
        <f t="shared" si="83"/>
        <v>41953.588692129626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41526.300729166673</v>
      </c>
      <c r="T844" s="11">
        <f t="shared" si="83"/>
        <v>41560.874305555561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42694.966203703705</v>
      </c>
      <c r="T845" s="11">
        <f t="shared" si="83"/>
        <v>42712.041666666664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41905.392962962964</v>
      </c>
      <c r="T846" s="11">
        <f t="shared" si="83"/>
        <v>41943.915972222225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42577.914305555554</v>
      </c>
      <c r="T847" s="11">
        <f t="shared" si="83"/>
        <v>42617.874305555561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41694.100173611114</v>
      </c>
      <c r="T848" s="11">
        <f t="shared" si="83"/>
        <v>41708.291666666672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42165.506666666675</v>
      </c>
      <c r="T849" s="11">
        <f t="shared" si="83"/>
        <v>42195.506666666675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42078.500381944446</v>
      </c>
      <c r="T850" s="11">
        <f t="shared" si="83"/>
        <v>42108.500381944446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42050.857222222221</v>
      </c>
      <c r="T851" s="11">
        <f t="shared" si="83"/>
        <v>42078.815555555557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42452.536076388897</v>
      </c>
      <c r="T852" s="11">
        <f t="shared" si="83"/>
        <v>42484.915972222225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42522.588576388887</v>
      </c>
      <c r="T853" s="11">
        <f t="shared" si="83"/>
        <v>42582.531250000007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42656.513831018521</v>
      </c>
      <c r="T854" s="11">
        <f t="shared" si="83"/>
        <v>42667.583333333336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42021.540613425932</v>
      </c>
      <c r="T855" s="11">
        <f t="shared" si="83"/>
        <v>42051.540613425932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42701.920671296299</v>
      </c>
      <c r="T856" s="11">
        <f t="shared" si="83"/>
        <v>42731.920671296299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42544.833530092597</v>
      </c>
      <c r="T857" s="11">
        <f t="shared" si="83"/>
        <v>42574.833530092597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42609.020324074074</v>
      </c>
      <c r="T858" s="11">
        <f t="shared" si="83"/>
        <v>42668.500000000007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42291.289710648147</v>
      </c>
      <c r="T859" s="11">
        <f t="shared" si="83"/>
        <v>42333.331377314818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42079.453912037039</v>
      </c>
      <c r="T860" s="11">
        <f t="shared" si="83"/>
        <v>42109.665972222225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42128.52856481482</v>
      </c>
      <c r="T861" s="11">
        <f t="shared" si="83"/>
        <v>42158.708333333336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41570.191122685188</v>
      </c>
      <c r="T862" s="11">
        <f t="shared" si="83"/>
        <v>41600.232789351852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42599.673657407409</v>
      </c>
      <c r="T863" s="11">
        <f t="shared" si="83"/>
        <v>42629.673657407409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41559.263287037036</v>
      </c>
      <c r="T864" s="11">
        <f t="shared" si="83"/>
        <v>41589.304953703708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40920.825995370375</v>
      </c>
      <c r="T865" s="11">
        <f t="shared" si="83"/>
        <v>40950.825995370375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41540.815254629633</v>
      </c>
      <c r="T866" s="11">
        <f t="shared" si="83"/>
        <v>41563.124305555561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41230.481446759266</v>
      </c>
      <c r="T867" s="11">
        <f t="shared" si="83"/>
        <v>41290.481446759266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42025.346273148149</v>
      </c>
      <c r="T868" s="11">
        <f t="shared" si="83"/>
        <v>42063.340277777781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40087.813726851855</v>
      </c>
      <c r="T869" s="11">
        <f t="shared" si="83"/>
        <v>40147.915972222225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41615.736087962963</v>
      </c>
      <c r="T870" s="11">
        <f t="shared" si="83"/>
        <v>41645.736087962963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41342.553900462968</v>
      </c>
      <c r="T871" s="11">
        <f t="shared" si="83"/>
        <v>41372.512233796297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41487.730590277781</v>
      </c>
      <c r="T872" s="11">
        <f t="shared" si="83"/>
        <v>41517.730590277781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41577.269618055558</v>
      </c>
      <c r="T873" s="11">
        <f t="shared" si="83"/>
        <v>41607.311284722222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40567.533877314818</v>
      </c>
      <c r="T874" s="11">
        <f t="shared" si="83"/>
        <v>40612.533877314818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41183.875462962969</v>
      </c>
      <c r="T875" s="11">
        <f t="shared" si="83"/>
        <v>41223.917129629634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41368.292060185187</v>
      </c>
      <c r="T876" s="11">
        <f t="shared" si="83"/>
        <v>41398.292060185187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42248.432071759256</v>
      </c>
      <c r="T877" s="11">
        <f t="shared" si="83"/>
        <v>42268.432071759256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41276.20517361111</v>
      </c>
      <c r="T878" s="11">
        <f t="shared" si="83"/>
        <v>41309.20517361111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41597.497222222228</v>
      </c>
      <c r="T879" s="11">
        <f t="shared" si="83"/>
        <v>41627.497222222228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40504.941250000003</v>
      </c>
      <c r="T880" s="11">
        <f t="shared" si="83"/>
        <v>40534.941250000003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41037.538252314815</v>
      </c>
      <c r="T881" s="11">
        <f t="shared" si="83"/>
        <v>41058.538252314815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41179.029375000006</v>
      </c>
      <c r="T882" s="11">
        <f t="shared" si="83"/>
        <v>41212.029375000006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40876.959328703706</v>
      </c>
      <c r="T883" s="11">
        <f t="shared" si="83"/>
        <v>40921.959328703706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40759.568865740745</v>
      </c>
      <c r="T884" s="11">
        <f t="shared" si="83"/>
        <v>40792.568865740745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42371.643923611111</v>
      </c>
      <c r="T885" s="11">
        <f t="shared" si="83"/>
        <v>42431.643923611111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40981.510949074072</v>
      </c>
      <c r="T886" s="11">
        <f t="shared" si="83"/>
        <v>41040.813194444447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42713.649432870377</v>
      </c>
      <c r="T887" s="11">
        <f t="shared" si="83"/>
        <v>42734.649432870377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42603.57885416667</v>
      </c>
      <c r="T888" s="11">
        <f t="shared" si="83"/>
        <v>42628.57885416667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41026.667303240742</v>
      </c>
      <c r="T889" s="11">
        <f t="shared" si="83"/>
        <v>41056.667303240742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40751.461631944447</v>
      </c>
      <c r="T890" s="11">
        <f t="shared" si="83"/>
        <v>40786.958333333336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41887.492395833338</v>
      </c>
      <c r="T891" s="11">
        <f t="shared" si="83"/>
        <v>41917.492395833338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41569.407164351855</v>
      </c>
      <c r="T892" s="11">
        <f t="shared" si="83"/>
        <v>41599.448831018519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41841.739930555559</v>
      </c>
      <c r="T893" s="11">
        <f t="shared" si="83"/>
        <v>41871.739930555559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40303.908368055556</v>
      </c>
      <c r="T894" s="11">
        <f t="shared" si="83"/>
        <v>40390.875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42065.606053240743</v>
      </c>
      <c r="T895" s="11">
        <f t="shared" si="83"/>
        <v>42095.564386574079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42496.689930555563</v>
      </c>
      <c r="T896" s="11">
        <f t="shared" si="83"/>
        <v>42526.689930555563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40430.8359837963</v>
      </c>
      <c r="T897" s="11">
        <f t="shared" si="83"/>
        <v>40475.8359837963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84">(E898/D898)*100</f>
        <v>40</v>
      </c>
      <c r="P898">
        <f t="shared" ref="P898:P961" si="85">E898/L898</f>
        <v>44.444444444444443</v>
      </c>
      <c r="Q898" t="str">
        <f t="shared" ref="Q898:Q961" si="86">LEFT(N898, SEARCH("/",N898,1)-1)</f>
        <v>music</v>
      </c>
      <c r="R898" t="str">
        <f t="shared" ref="R898:R961" si="87">RIGHT(N898, LEN(N898) - SEARCH("/", N898))</f>
        <v>indie rock</v>
      </c>
      <c r="S898" s="10">
        <f t="shared" si="82"/>
        <v>42218.581319444449</v>
      </c>
      <c r="T898" s="11">
        <f t="shared" si="83"/>
        <v>42243.875000000007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ref="S899:S962" si="88">(((J899/60)/60)/24)+DATE(1970,1,1)+(-7/24)</f>
        <v>41211.397083333337</v>
      </c>
      <c r="T899" s="11">
        <f t="shared" ref="T899:T962" si="89">(((I899/60)/60)/24)+DATE(1970,1,1)+(-7/24)</f>
        <v>41241.438750000001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40878.466550925928</v>
      </c>
      <c r="T900" s="11">
        <f t="shared" si="89"/>
        <v>40923.466550925928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40645.807430555556</v>
      </c>
      <c r="T901" s="11">
        <f t="shared" si="89"/>
        <v>40690.807430555556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42429.557893518526</v>
      </c>
      <c r="T902" s="11">
        <f t="shared" si="89"/>
        <v>42459.516226851854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40291.519837962966</v>
      </c>
      <c r="T903" s="11">
        <f t="shared" si="89"/>
        <v>40337.507638888892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41829.67386574074</v>
      </c>
      <c r="T904" s="11">
        <f t="shared" si="89"/>
        <v>41881.354166666672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41149.50439814815</v>
      </c>
      <c r="T905" s="11">
        <f t="shared" si="89"/>
        <v>41174.809027777781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42341.788622685192</v>
      </c>
      <c r="T906" s="11">
        <f t="shared" si="89"/>
        <v>42371.788622685192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40506.948217592595</v>
      </c>
      <c r="T907" s="11">
        <f t="shared" si="89"/>
        <v>40566.948217592595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41680.898032407407</v>
      </c>
      <c r="T908" s="11">
        <f t="shared" si="89"/>
        <v>41710.856365740743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40766.900729166671</v>
      </c>
      <c r="T909" s="11">
        <f t="shared" si="89"/>
        <v>40796.900729166671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40340.509895833333</v>
      </c>
      <c r="T910" s="11">
        <f t="shared" si="89"/>
        <v>40385.915972222225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41081.398611111115</v>
      </c>
      <c r="T911" s="11">
        <f t="shared" si="89"/>
        <v>41112.875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42737.253692129634</v>
      </c>
      <c r="T912" s="11">
        <f t="shared" si="89"/>
        <v>42797.253692129634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41641.713483796302</v>
      </c>
      <c r="T913" s="11">
        <f t="shared" si="89"/>
        <v>41662.713483796302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41193.817673611113</v>
      </c>
      <c r="T914" s="11">
        <f t="shared" si="89"/>
        <v>41253.859340277777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41003.847442129634</v>
      </c>
      <c r="T915" s="11">
        <f t="shared" si="89"/>
        <v>41033.847442129634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41116.471608796302</v>
      </c>
      <c r="T916" s="11">
        <f t="shared" si="89"/>
        <v>41146.471608796302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40937.38789351852</v>
      </c>
      <c r="T917" s="11">
        <f t="shared" si="89"/>
        <v>40968.915972222225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40434.561736111114</v>
      </c>
      <c r="T918" s="11">
        <f t="shared" si="89"/>
        <v>40472.916666666672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41802.651967592596</v>
      </c>
      <c r="T919" s="11">
        <f t="shared" si="89"/>
        <v>41833.8125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41944.624548611115</v>
      </c>
      <c r="T920" s="11">
        <f t="shared" si="89"/>
        <v>41974.666215277779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41227.350057870375</v>
      </c>
      <c r="T921" s="11">
        <f t="shared" si="89"/>
        <v>41262.350057870375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41562.379884259266</v>
      </c>
      <c r="T922" s="11">
        <f t="shared" si="89"/>
        <v>41592.42155092593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40846.879351851851</v>
      </c>
      <c r="T923" s="11">
        <f t="shared" si="89"/>
        <v>40888.921018518522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41878.238344907411</v>
      </c>
      <c r="T924" s="11">
        <f t="shared" si="89"/>
        <v>41913.238344907411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41934.668090277781</v>
      </c>
      <c r="T925" s="11">
        <f t="shared" si="89"/>
        <v>41964.709756944452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41288.651261574079</v>
      </c>
      <c r="T926" s="11">
        <f t="shared" si="89"/>
        <v>41318.651261574079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41575.589247685188</v>
      </c>
      <c r="T927" s="11">
        <f t="shared" si="89"/>
        <v>41605.630914351852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40337.728356481486</v>
      </c>
      <c r="T928" s="11">
        <f t="shared" si="89"/>
        <v>40367.652777777781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41013.531192129631</v>
      </c>
      <c r="T929" s="11">
        <f t="shared" si="89"/>
        <v>41043.531192129631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41180.570752314816</v>
      </c>
      <c r="T930" s="11">
        <f t="shared" si="89"/>
        <v>41230.708333333336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40977.946400462963</v>
      </c>
      <c r="T931" s="11">
        <f t="shared" si="89"/>
        <v>41007.904733796298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40312.623912037037</v>
      </c>
      <c r="T932" s="11">
        <f t="shared" si="89"/>
        <v>40354.605555555558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41680.06831018519</v>
      </c>
      <c r="T933" s="11">
        <f t="shared" si="89"/>
        <v>41714.625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41310.677604166667</v>
      </c>
      <c r="T934" s="11">
        <f t="shared" si="89"/>
        <v>41355.635937500003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41710.877418981487</v>
      </c>
      <c r="T935" s="11">
        <f t="shared" si="89"/>
        <v>41770.877418981487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41733.445416666669</v>
      </c>
      <c r="T936" s="11">
        <f t="shared" si="89"/>
        <v>41762.958333333336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42368.042002314818</v>
      </c>
      <c r="T937" s="11">
        <f t="shared" si="89"/>
        <v>42398.042002314818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40882.732511574075</v>
      </c>
      <c r="T938" s="11">
        <f t="shared" si="89"/>
        <v>40926.541666666672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41551.50644675926</v>
      </c>
      <c r="T939" s="11">
        <f t="shared" si="89"/>
        <v>41581.548113425932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41124.188055555562</v>
      </c>
      <c r="T940" s="11">
        <f t="shared" si="89"/>
        <v>41154.188055555562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41416.471504629633</v>
      </c>
      <c r="T941" s="11">
        <f t="shared" si="89"/>
        <v>41455.540277777778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42181.716736111113</v>
      </c>
      <c r="T942" s="11">
        <f t="shared" si="89"/>
        <v>42226.716736111113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42745.804918981485</v>
      </c>
      <c r="T943" s="11">
        <f t="shared" si="89"/>
        <v>42775.804918981485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42382.551620370366</v>
      </c>
      <c r="T944" s="11">
        <f t="shared" si="89"/>
        <v>42418.551620370366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42673.376215277785</v>
      </c>
      <c r="T945" s="11">
        <f t="shared" si="89"/>
        <v>42703.417881944442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42444.292245370372</v>
      </c>
      <c r="T946" s="11">
        <f t="shared" si="89"/>
        <v>42478.291666666664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42732.581319444449</v>
      </c>
      <c r="T947" s="11">
        <f t="shared" si="89"/>
        <v>42784.707638888889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42592.45888888889</v>
      </c>
      <c r="T948" s="11">
        <f t="shared" si="89"/>
        <v>42622.45888888889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42491.489652777782</v>
      </c>
      <c r="T949" s="11">
        <f t="shared" si="89"/>
        <v>42551.489652777782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42411.536620370374</v>
      </c>
      <c r="T950" s="11">
        <f t="shared" si="89"/>
        <v>42441.536620370374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42360.75203703704</v>
      </c>
      <c r="T951" s="11">
        <f t="shared" si="89"/>
        <v>42420.75203703704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42356.459039351852</v>
      </c>
      <c r="T952" s="11">
        <f t="shared" si="89"/>
        <v>42386.459039351852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42480.361944444441</v>
      </c>
      <c r="T953" s="11">
        <f t="shared" si="89"/>
        <v>42525.361944444441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42662.321898148155</v>
      </c>
      <c r="T954" s="11">
        <f t="shared" si="89"/>
        <v>42692.363564814819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41998.872673611113</v>
      </c>
      <c r="T955" s="11">
        <f t="shared" si="89"/>
        <v>42028.872673611113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42194.542118055557</v>
      </c>
      <c r="T956" s="11">
        <f t="shared" si="89"/>
        <v>42236.542118055557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42586.003472222226</v>
      </c>
      <c r="T957" s="11">
        <f t="shared" si="89"/>
        <v>42626.003472222226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42060.622210648151</v>
      </c>
      <c r="T958" s="11">
        <f t="shared" si="89"/>
        <v>42120.580543981479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42660.260798611118</v>
      </c>
      <c r="T959" s="11">
        <f t="shared" si="89"/>
        <v>42691.302465277775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42082.511145833334</v>
      </c>
      <c r="T960" s="11">
        <f t="shared" si="89"/>
        <v>42103.915972222225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41992.882696759261</v>
      </c>
      <c r="T961" s="11">
        <f t="shared" si="89"/>
        <v>42022.882696759261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0">(E962/D962)*100</f>
        <v>46.100628930817614</v>
      </c>
      <c r="P962">
        <f t="shared" ref="P962:P1025" si="91">E962/L962</f>
        <v>136.46276595744681</v>
      </c>
      <c r="Q962" t="str">
        <f t="shared" ref="Q962:Q1025" si="92">LEFT(N962, SEARCH("/",N962,1)-1)</f>
        <v>technology</v>
      </c>
      <c r="R962" t="str">
        <f t="shared" ref="R962:R1025" si="93">RIGHT(N962, LEN(N962) - SEARCH("/", N962))</f>
        <v>wearables</v>
      </c>
      <c r="S962" s="10">
        <f t="shared" si="88"/>
        <v>42766.335127314822</v>
      </c>
      <c r="T962" s="11">
        <f t="shared" si="89"/>
        <v>42808.29346064815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0"/>
        <v>42.188421052631583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ref="S963:S1026" si="94">(((J963/60)/60)/24)+DATE(1970,1,1)+(-7/24)</f>
        <v>42740.402025462965</v>
      </c>
      <c r="T963" s="11">
        <f t="shared" ref="T963:T1026" si="95">(((I963/60)/60)/24)+DATE(1970,1,1)+(-7/24)</f>
        <v>42786.500000000007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42373.420752314814</v>
      </c>
      <c r="T964" s="11">
        <f t="shared" si="95"/>
        <v>42411.420752314814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42625.343969907415</v>
      </c>
      <c r="T965" s="11">
        <f t="shared" si="95"/>
        <v>42660.343969907415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42208.337025462963</v>
      </c>
      <c r="T966" s="11">
        <f t="shared" si="95"/>
        <v>42248.337025462963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42636.725069444445</v>
      </c>
      <c r="T967" s="11">
        <f t="shared" si="95"/>
        <v>42668.874305555561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42619.344120370377</v>
      </c>
      <c r="T968" s="11">
        <f t="shared" si="95"/>
        <v>42649.344120370377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42421.96266203704</v>
      </c>
      <c r="T969" s="11">
        <f t="shared" si="95"/>
        <v>42481.920995370376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41836.555949074078</v>
      </c>
      <c r="T970" s="11">
        <f t="shared" si="95"/>
        <v>41866.555949074078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42742.011655092596</v>
      </c>
      <c r="T971" s="11">
        <f t="shared" si="95"/>
        <v>42775.011655092596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42720.928854166668</v>
      </c>
      <c r="T972" s="11">
        <f t="shared" si="95"/>
        <v>42757.915972222225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42111.417361111111</v>
      </c>
      <c r="T973" s="11">
        <f t="shared" si="95"/>
        <v>42156.417361111111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41856.574050925927</v>
      </c>
      <c r="T974" s="11">
        <f t="shared" si="95"/>
        <v>41885.999305555561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42256.723298611112</v>
      </c>
      <c r="T975" s="11">
        <f t="shared" si="95"/>
        <v>42316.764965277784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42424.457824074074</v>
      </c>
      <c r="T976" s="11">
        <f t="shared" si="95"/>
        <v>42454.41615740741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42489.404918981483</v>
      </c>
      <c r="T977" s="11">
        <f t="shared" si="95"/>
        <v>42549.404918981483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42184.767326388894</v>
      </c>
      <c r="T978" s="11">
        <f t="shared" si="95"/>
        <v>42229.767326388894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42391.650428240748</v>
      </c>
      <c r="T979" s="11">
        <f t="shared" si="95"/>
        <v>42421.650428240748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42395.017372685186</v>
      </c>
      <c r="T980" s="11">
        <f t="shared" si="95"/>
        <v>42425.017372685186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42506.12532407407</v>
      </c>
      <c r="T981" s="11">
        <f t="shared" si="95"/>
        <v>42541.499305555561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41928.612523148149</v>
      </c>
      <c r="T982" s="11">
        <f t="shared" si="95"/>
        <v>41973.654189814821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41830.655347222222</v>
      </c>
      <c r="T983" s="11">
        <f t="shared" si="95"/>
        <v>41860.655347222222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42615.461643518523</v>
      </c>
      <c r="T984" s="11">
        <f t="shared" si="95"/>
        <v>42645.461643518523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42574.375983796301</v>
      </c>
      <c r="T985" s="11">
        <f t="shared" si="95"/>
        <v>42605.57916666667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42060.824166666665</v>
      </c>
      <c r="T986" s="11">
        <f t="shared" si="95"/>
        <v>42090.782500000008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42339.676041666673</v>
      </c>
      <c r="T987" s="11">
        <f t="shared" si="95"/>
        <v>42369.666666666664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42324.475694444445</v>
      </c>
      <c r="T988" s="11">
        <f t="shared" si="95"/>
        <v>42378.708333333336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41773.002893518518</v>
      </c>
      <c r="T989" s="11">
        <f t="shared" si="95"/>
        <v>41813.002893518518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42614.065104166664</v>
      </c>
      <c r="T990" s="11">
        <f t="shared" si="95"/>
        <v>42644.065104166664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42611.64230324074</v>
      </c>
      <c r="T991" s="11">
        <f t="shared" si="95"/>
        <v>42641.64230324074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41855.492638888893</v>
      </c>
      <c r="T992" s="11">
        <f t="shared" si="95"/>
        <v>41885.492638888893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42538.465138888896</v>
      </c>
      <c r="T993" s="11">
        <f t="shared" si="95"/>
        <v>42563.493750000001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42437.633321759262</v>
      </c>
      <c r="T994" s="11">
        <f t="shared" si="95"/>
        <v>42497.591655092598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42652.673240740747</v>
      </c>
      <c r="T995" s="11">
        <f t="shared" si="95"/>
        <v>42685.916666666664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41920.971412037041</v>
      </c>
      <c r="T996" s="11">
        <f t="shared" si="95"/>
        <v>41973.665972222225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41947.649074074077</v>
      </c>
      <c r="T997" s="11">
        <f t="shared" si="95"/>
        <v>41972.375000000007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41817.57476851852</v>
      </c>
      <c r="T998" s="11">
        <f t="shared" si="95"/>
        <v>41847.352083333339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41940.811307870375</v>
      </c>
      <c r="T999" s="11">
        <f t="shared" si="95"/>
        <v>41970.85297453704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42281.877326388894</v>
      </c>
      <c r="T1000" s="11">
        <f t="shared" si="95"/>
        <v>42326.918993055559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41926.007986111115</v>
      </c>
      <c r="T1001" s="11">
        <f t="shared" si="95"/>
        <v>41956.043055555558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42748.768055555563</v>
      </c>
      <c r="T1002" s="11">
        <f t="shared" si="95"/>
        <v>42808.726388888892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42720.428391203706</v>
      </c>
      <c r="T1003" s="11">
        <f t="shared" si="95"/>
        <v>42765.428391203706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42325.392523148148</v>
      </c>
      <c r="T1004" s="11">
        <f t="shared" si="95"/>
        <v>42354.957638888889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42780.417372685188</v>
      </c>
      <c r="T1005" s="11">
        <f t="shared" si="95"/>
        <v>42810.375706018523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42388.416979166672</v>
      </c>
      <c r="T1006" s="11">
        <f t="shared" si="95"/>
        <v>42418.416979166672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42276.333136574074</v>
      </c>
      <c r="T1007" s="11">
        <f t="shared" si="95"/>
        <v>42307.333136574074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41976.748518518521</v>
      </c>
      <c r="T1008" s="11">
        <f t="shared" si="95"/>
        <v>41985.007638888892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42676.291932870372</v>
      </c>
      <c r="T1009" s="11">
        <f t="shared" si="95"/>
        <v>42718.333599537036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42702.517534722225</v>
      </c>
      <c r="T1010" s="11">
        <f t="shared" si="95"/>
        <v>42732.517534722225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42510.313032407408</v>
      </c>
      <c r="T1011" s="11">
        <f t="shared" si="95"/>
        <v>42540.313032407408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42561.537754629629</v>
      </c>
      <c r="T1012" s="11">
        <f t="shared" si="95"/>
        <v>42617.832638888889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41946.606423611112</v>
      </c>
      <c r="T1013" s="11">
        <f t="shared" si="95"/>
        <v>41991.606423611112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42714.14875</v>
      </c>
      <c r="T1014" s="11">
        <f t="shared" si="95"/>
        <v>42759.14875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42339.542314814818</v>
      </c>
      <c r="T1015" s="11">
        <f t="shared" si="95"/>
        <v>42367.541666666664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41954.710821759261</v>
      </c>
      <c r="T1016" s="11">
        <f t="shared" si="95"/>
        <v>42004.710821759261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42303.586747685193</v>
      </c>
      <c r="T1017" s="11">
        <f t="shared" si="95"/>
        <v>42333.62841435185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42421.815462962964</v>
      </c>
      <c r="T1018" s="11">
        <f t="shared" si="95"/>
        <v>42466.773796296293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42289.383506944447</v>
      </c>
      <c r="T1019" s="11">
        <f t="shared" si="95"/>
        <v>42329.425173611111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42535.200613425928</v>
      </c>
      <c r="T1020" s="11">
        <f t="shared" si="95"/>
        <v>42565.200613425928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42009.682280092595</v>
      </c>
      <c r="T1021" s="11">
        <f t="shared" si="95"/>
        <v>42039.682280092595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42126.777881944443</v>
      </c>
      <c r="T1022" s="11">
        <f t="shared" si="95"/>
        <v>42156.740972222229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42270.960312500007</v>
      </c>
      <c r="T1023" s="11">
        <f t="shared" si="95"/>
        <v>42293.875000000007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42111.35505787038</v>
      </c>
      <c r="T1024" s="11">
        <f t="shared" si="95"/>
        <v>42141.35505787038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42145.628020833341</v>
      </c>
      <c r="T1025" s="11">
        <f t="shared" si="95"/>
        <v>42175.628020833341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96">(E1026/D1026)*100</f>
        <v>118.63774999999998</v>
      </c>
      <c r="P1026">
        <f t="shared" ref="P1026:P1089" si="97">E1026/L1026</f>
        <v>388.9762295081967</v>
      </c>
      <c r="Q1026" t="str">
        <f t="shared" ref="Q1026:Q1089" si="98">LEFT(N1026, SEARCH("/",N1026,1)-1)</f>
        <v>music</v>
      </c>
      <c r="R1026" t="str">
        <f t="shared" ref="R1026:R1089" si="99">RIGHT(N1026, LEN(N1026) - SEARCH("/", N1026))</f>
        <v>electronic music</v>
      </c>
      <c r="S1026" s="10">
        <f t="shared" si="94"/>
        <v>42370.288923611115</v>
      </c>
      <c r="T1026" s="11">
        <f t="shared" si="95"/>
        <v>42400.288923611115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6"/>
        <v>109.92831428571431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ref="S1027:S1090" si="100">(((J1027/60)/60)/24)+DATE(1970,1,1)+(-7/24)</f>
        <v>42049.542094907411</v>
      </c>
      <c r="T1027" s="11">
        <f t="shared" ref="T1027:T1090" si="101">(((I1027/60)/60)/24)+DATE(1970,1,1)+(-7/24)</f>
        <v>42079.500428240739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42426.115925925929</v>
      </c>
      <c r="T1028" s="11">
        <f t="shared" si="101"/>
        <v>42460.074259259265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41904.742442129631</v>
      </c>
      <c r="T1029" s="11">
        <f t="shared" si="101"/>
        <v>41934.742442129631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42755.335706018523</v>
      </c>
      <c r="T1030" s="11">
        <f t="shared" si="101"/>
        <v>42800.541666666664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42044.420219907413</v>
      </c>
      <c r="T1031" s="11">
        <f t="shared" si="101"/>
        <v>42098.624305555561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42611.19153935185</v>
      </c>
      <c r="T1032" s="11">
        <f t="shared" si="101"/>
        <v>42625.19153935185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42324.472337962965</v>
      </c>
      <c r="T1033" s="11">
        <f t="shared" si="101"/>
        <v>42354.472337962965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42514.375289351854</v>
      </c>
      <c r="T1034" s="11">
        <f t="shared" si="101"/>
        <v>42544.375289351854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42688.440740740749</v>
      </c>
      <c r="T1035" s="11">
        <f t="shared" si="101"/>
        <v>42716.440740740749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42554.8750462963</v>
      </c>
      <c r="T1036" s="11">
        <f t="shared" si="101"/>
        <v>42586.874305555561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42016.349768518521</v>
      </c>
      <c r="T1037" s="11">
        <f t="shared" si="101"/>
        <v>42046.349768518521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41249.15729166667</v>
      </c>
      <c r="T1038" s="11">
        <f t="shared" si="101"/>
        <v>41281.041666666672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42119.530810185192</v>
      </c>
      <c r="T1039" s="11">
        <f t="shared" si="101"/>
        <v>42141.916666666664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42417.940081018525</v>
      </c>
      <c r="T1040" s="11">
        <f t="shared" si="101"/>
        <v>42447.898414351854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42691.817662037043</v>
      </c>
      <c r="T1041" s="11">
        <f t="shared" si="101"/>
        <v>42717.040972222225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42579.416770833333</v>
      </c>
      <c r="T1042" s="11">
        <f t="shared" si="101"/>
        <v>42609.416770833333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41830.768425925933</v>
      </c>
      <c r="T1043" s="11">
        <f t="shared" si="101"/>
        <v>41850.768425925933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41851.404490740744</v>
      </c>
      <c r="T1044" s="11">
        <f t="shared" si="101"/>
        <v>41894.125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42113.961284722223</v>
      </c>
      <c r="T1045" s="11">
        <f t="shared" si="101"/>
        <v>42143.961284722223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42011.634270833332</v>
      </c>
      <c r="T1046" s="11">
        <f t="shared" si="101"/>
        <v>42068.560416666667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41844.582754629635</v>
      </c>
      <c r="T1047" s="11">
        <f t="shared" si="101"/>
        <v>41874.582754629635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42319.55972222222</v>
      </c>
      <c r="T1048" s="11">
        <f t="shared" si="101"/>
        <v>42364.55972222222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41918.52679398148</v>
      </c>
      <c r="T1049" s="11">
        <f t="shared" si="101"/>
        <v>41948.568460648152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42597.761446759258</v>
      </c>
      <c r="T1050" s="11">
        <f t="shared" si="101"/>
        <v>42637.761446759258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42382.139409722229</v>
      </c>
      <c r="T1051" s="11">
        <f t="shared" si="101"/>
        <v>42412.139409722229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42231.505520833336</v>
      </c>
      <c r="T1052" s="11">
        <f t="shared" si="101"/>
        <v>42261.505520833336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41849.72251157408</v>
      </c>
      <c r="T1053" s="11">
        <f t="shared" si="101"/>
        <v>41877.72251157408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42483.505729166667</v>
      </c>
      <c r="T1054" s="11">
        <f t="shared" si="101"/>
        <v>42527.54791666667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42774.881157407413</v>
      </c>
      <c r="T1055" s="11">
        <f t="shared" si="101"/>
        <v>42799.881157407413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41831.560173611113</v>
      </c>
      <c r="T1056" s="11">
        <f t="shared" si="101"/>
        <v>41861.625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42406.700752314813</v>
      </c>
      <c r="T1057" s="11">
        <f t="shared" si="101"/>
        <v>42436.700752314813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42058.427974537037</v>
      </c>
      <c r="T1058" s="11">
        <f t="shared" si="101"/>
        <v>42118.38630787038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42678.579664351848</v>
      </c>
      <c r="T1059" s="11">
        <f t="shared" si="101"/>
        <v>42708.621331018519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42047.609293981484</v>
      </c>
      <c r="T1060" s="11">
        <f t="shared" si="101"/>
        <v>42088.708333333336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42046.498333333337</v>
      </c>
      <c r="T1061" s="11">
        <f t="shared" si="101"/>
        <v>42076.456666666672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42079.621446759258</v>
      </c>
      <c r="T1062" s="11">
        <f t="shared" si="101"/>
        <v>42109.621446759258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42431.9850462963</v>
      </c>
      <c r="T1063" s="11">
        <f t="shared" si="101"/>
        <v>42491.750000000007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42556.515520833338</v>
      </c>
      <c r="T1064" s="11">
        <f t="shared" si="101"/>
        <v>42563.515520833338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42582.73914351852</v>
      </c>
      <c r="T1065" s="11">
        <f t="shared" si="101"/>
        <v>42612.73914351852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41416.936377314814</v>
      </c>
      <c r="T1066" s="11">
        <f t="shared" si="101"/>
        <v>41461.936377314814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41661.089375000003</v>
      </c>
      <c r="T1067" s="11">
        <f t="shared" si="101"/>
        <v>41689.089375000003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41445.671087962968</v>
      </c>
      <c r="T1068" s="11">
        <f t="shared" si="101"/>
        <v>41490.671087962968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41599.564016203709</v>
      </c>
      <c r="T1069" s="11">
        <f t="shared" si="101"/>
        <v>41629.564016203709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42440.07944444444</v>
      </c>
      <c r="T1070" s="11">
        <f t="shared" si="101"/>
        <v>42470.037777777783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41571.93818287037</v>
      </c>
      <c r="T1071" s="11">
        <f t="shared" si="101"/>
        <v>41603.979849537041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41162.72016203704</v>
      </c>
      <c r="T1072" s="11">
        <f t="shared" si="101"/>
        <v>41182.72016203704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42295.461724537039</v>
      </c>
      <c r="T1073" s="11">
        <f t="shared" si="101"/>
        <v>42325.503391203711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41645.54047453704</v>
      </c>
      <c r="T1074" s="11">
        <f t="shared" si="101"/>
        <v>41675.54047453704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40802.67292824074</v>
      </c>
      <c r="T1075" s="11">
        <f t="shared" si="101"/>
        <v>40832.67292824074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41612.881307870375</v>
      </c>
      <c r="T1076" s="11">
        <f t="shared" si="101"/>
        <v>41642.881307870375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41005.612453703703</v>
      </c>
      <c r="T1077" s="11">
        <f t="shared" si="101"/>
        <v>41035.612453703703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41838.086226851854</v>
      </c>
      <c r="T1078" s="11">
        <f t="shared" si="101"/>
        <v>41893.086226851854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42352.875127314815</v>
      </c>
      <c r="T1079" s="11">
        <f t="shared" si="101"/>
        <v>42382.875127314815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40700.904178240744</v>
      </c>
      <c r="T1080" s="11">
        <f t="shared" si="101"/>
        <v>40745.904178240744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42479.274722222232</v>
      </c>
      <c r="T1081" s="11">
        <f t="shared" si="101"/>
        <v>42504.274722222232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41739.846446759264</v>
      </c>
      <c r="T1082" s="11">
        <f t="shared" si="101"/>
        <v>41769.846446759264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42002.635324074079</v>
      </c>
      <c r="T1083" s="11">
        <f t="shared" si="101"/>
        <v>42032.635324074079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41101.614444444451</v>
      </c>
      <c r="T1084" s="11">
        <f t="shared" si="101"/>
        <v>41131.614444444451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41793.3678587963</v>
      </c>
      <c r="T1085" s="11">
        <f t="shared" si="101"/>
        <v>41853.3678587963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41829.620416666665</v>
      </c>
      <c r="T1086" s="11">
        <f t="shared" si="101"/>
        <v>41859.620416666665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42413.379340277781</v>
      </c>
      <c r="T1087" s="11">
        <f t="shared" si="101"/>
        <v>42443.337673611117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41845.57512731482</v>
      </c>
      <c r="T1088" s="11">
        <f t="shared" si="101"/>
        <v>41875.57512731482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41775.422303240746</v>
      </c>
      <c r="T1089" s="11">
        <f t="shared" si="101"/>
        <v>41805.422303240746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02">(E1090/D1090)*100</f>
        <v>14.182977777777777</v>
      </c>
      <c r="P1090">
        <f t="shared" ref="P1090:P1153" si="103">E1090/L1090</f>
        <v>43.41727891156463</v>
      </c>
      <c r="Q1090" t="str">
        <f t="shared" ref="Q1090:Q1153" si="104">LEFT(N1090, SEARCH("/",N1090,1)-1)</f>
        <v>games</v>
      </c>
      <c r="R1090" t="str">
        <f t="shared" ref="R1090:R1153" si="105">RIGHT(N1090, LEN(N1090) - SEARCH("/", N1090))</f>
        <v>video games</v>
      </c>
      <c r="S1090" s="10">
        <f t="shared" si="100"/>
        <v>41723.507719907408</v>
      </c>
      <c r="T1090" s="11">
        <f t="shared" si="101"/>
        <v>41753.507719907408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2"/>
        <v>7.8266666666666662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ref="S1091:S1154" si="106">(((J1091/60)/60)/24)+DATE(1970,1,1)+(-7/24)</f>
        <v>42150.897858796299</v>
      </c>
      <c r="T1091" s="11">
        <f t="shared" ref="T1091:T1154" si="107">(((I1091/60)/60)/24)+DATE(1970,1,1)+(-7/24)</f>
        <v>42180.897858796299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42122.894131944449</v>
      </c>
      <c r="T1092" s="11">
        <f t="shared" si="107"/>
        <v>42152.894131944449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42440.528611111113</v>
      </c>
      <c r="T1093" s="11">
        <f t="shared" si="107"/>
        <v>42470.486944444441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41249.734236111115</v>
      </c>
      <c r="T1094" s="11">
        <f t="shared" si="107"/>
        <v>41279.734236111115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42396.682141203702</v>
      </c>
      <c r="T1095" s="11">
        <f t="shared" si="107"/>
        <v>42411.682141203702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40795.421678240738</v>
      </c>
      <c r="T1096" s="11">
        <f t="shared" si="107"/>
        <v>40825.421678240738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41486.245601851857</v>
      </c>
      <c r="T1097" s="11">
        <f t="shared" si="107"/>
        <v>41516.245601851857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41885.226319444446</v>
      </c>
      <c r="T1098" s="11">
        <f t="shared" si="107"/>
        <v>41915.854166666672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41660.500891203708</v>
      </c>
      <c r="T1099" s="11">
        <f t="shared" si="107"/>
        <v>41700.500891203708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41712.471006944448</v>
      </c>
      <c r="T1100" s="11">
        <f t="shared" si="107"/>
        <v>41742.471006944448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42107.544768518521</v>
      </c>
      <c r="T1101" s="11">
        <f t="shared" si="107"/>
        <v>42137.544768518521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42383.819108796299</v>
      </c>
      <c r="T1102" s="11">
        <f t="shared" si="107"/>
        <v>42413.819108796299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42538.480763888896</v>
      </c>
      <c r="T1103" s="11">
        <f t="shared" si="107"/>
        <v>42565.466666666667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41576.75376157408</v>
      </c>
      <c r="T1104" s="11">
        <f t="shared" si="107"/>
        <v>41616.957638888889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42478.930439814816</v>
      </c>
      <c r="T1105" s="11">
        <f t="shared" si="107"/>
        <v>42538.930439814816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41771.118298611116</v>
      </c>
      <c r="T1106" s="11">
        <f t="shared" si="107"/>
        <v>41801.118298611116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41691.8440625</v>
      </c>
      <c r="T1107" s="11">
        <f t="shared" si="107"/>
        <v>41721.802395833336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40973.448784722226</v>
      </c>
      <c r="T1108" s="11">
        <f t="shared" si="107"/>
        <v>41003.407118055555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41813.569722222222</v>
      </c>
      <c r="T1109" s="11">
        <f t="shared" si="107"/>
        <v>41843.569722222222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40952.345312500001</v>
      </c>
      <c r="T1110" s="11">
        <f t="shared" si="107"/>
        <v>41012.303645833337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42662.460532407415</v>
      </c>
      <c r="T1111" s="11">
        <f t="shared" si="107"/>
        <v>42692.502199074072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41220.641458333332</v>
      </c>
      <c r="T1112" s="11">
        <f t="shared" si="107"/>
        <v>41250.641458333332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42346.911921296305</v>
      </c>
      <c r="T1113" s="11">
        <f t="shared" si="107"/>
        <v>42376.911921296305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41963.467719907414</v>
      </c>
      <c r="T1114" s="11">
        <f t="shared" si="107"/>
        <v>42023.062500000007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41835.685416666667</v>
      </c>
      <c r="T1115" s="11">
        <f t="shared" si="107"/>
        <v>41865.685416666667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41526.054247685192</v>
      </c>
      <c r="T1116" s="11">
        <f t="shared" si="107"/>
        <v>41556.054247685192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42429.403877314813</v>
      </c>
      <c r="T1117" s="11">
        <f t="shared" si="107"/>
        <v>42459.362210648149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41009.555648148147</v>
      </c>
      <c r="T1118" s="11">
        <f t="shared" si="107"/>
        <v>41069.555648148147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42333.306863425933</v>
      </c>
      <c r="T1119" s="11">
        <f t="shared" si="107"/>
        <v>42363.306863425933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41703.874756944446</v>
      </c>
      <c r="T1120" s="11">
        <f t="shared" si="107"/>
        <v>41733.833090277782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41722.500740740747</v>
      </c>
      <c r="T1121" s="11">
        <f t="shared" si="107"/>
        <v>41735.500740740747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40799.581018518518</v>
      </c>
      <c r="T1122" s="11">
        <f t="shared" si="107"/>
        <v>40844.581018518518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42412.642546296302</v>
      </c>
      <c r="T1123" s="11">
        <f t="shared" si="107"/>
        <v>42442.60087962963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41410.412326388891</v>
      </c>
      <c r="T1124" s="11">
        <f t="shared" si="107"/>
        <v>41424.412326388891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41718.232037037036</v>
      </c>
      <c r="T1125" s="11">
        <f t="shared" si="107"/>
        <v>41748.232037037036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42094.375590277785</v>
      </c>
      <c r="T1126" s="11">
        <f t="shared" si="107"/>
        <v>42124.375590277785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42212.33252314815</v>
      </c>
      <c r="T1127" s="11">
        <f t="shared" si="107"/>
        <v>42272.33252314815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42535.035810185182</v>
      </c>
      <c r="T1128" s="11">
        <f t="shared" si="107"/>
        <v>42565.035810185182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41926.5625</v>
      </c>
      <c r="T1129" s="11">
        <f t="shared" si="107"/>
        <v>41957.604166666664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41828.357835648152</v>
      </c>
      <c r="T1130" s="11">
        <f t="shared" si="107"/>
        <v>41858.357835648152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42495.973298611112</v>
      </c>
      <c r="T1131" s="11">
        <f t="shared" si="107"/>
        <v>42525.973298611112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41908.704861111117</v>
      </c>
      <c r="T1132" s="11">
        <f t="shared" si="107"/>
        <v>41968.746527777781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42332.616527777784</v>
      </c>
      <c r="T1133" s="11">
        <f t="shared" si="107"/>
        <v>42362.616527777784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42705.823738425934</v>
      </c>
      <c r="T1134" s="11">
        <f t="shared" si="107"/>
        <v>42735.823738425934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41821.115520833337</v>
      </c>
      <c r="T1135" s="11">
        <f t="shared" si="107"/>
        <v>41851.115520833337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41957.993379629632</v>
      </c>
      <c r="T1136" s="11">
        <f t="shared" si="107"/>
        <v>41971.897916666669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42558.697847222218</v>
      </c>
      <c r="T1137" s="11">
        <f t="shared" si="107"/>
        <v>42588.697847222218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42327.379965277774</v>
      </c>
      <c r="T1138" s="11">
        <f t="shared" si="107"/>
        <v>42357.379965277774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42453.528020833335</v>
      </c>
      <c r="T1139" s="11">
        <f t="shared" si="107"/>
        <v>42483.528020833335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42736.614942129636</v>
      </c>
      <c r="T1140" s="11">
        <f t="shared" si="107"/>
        <v>42756.614942129636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41975.055856481478</v>
      </c>
      <c r="T1141" s="11">
        <f t="shared" si="107"/>
        <v>42005.055856481478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42192.170381944445</v>
      </c>
      <c r="T1142" s="11">
        <f t="shared" si="107"/>
        <v>42222.170381944445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42164.407986111117</v>
      </c>
      <c r="T1143" s="11">
        <f t="shared" si="107"/>
        <v>42194.407986111117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42021.71443287038</v>
      </c>
      <c r="T1144" s="11">
        <f t="shared" si="107"/>
        <v>42051.71443287038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42324.901921296296</v>
      </c>
      <c r="T1145" s="11">
        <f t="shared" si="107"/>
        <v>42354.901921296296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42092.890277777777</v>
      </c>
      <c r="T1146" s="11">
        <f t="shared" si="107"/>
        <v>42122.890277777777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41854.455925925933</v>
      </c>
      <c r="T1147" s="11">
        <f t="shared" si="107"/>
        <v>41914.455925925933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41723.661724537036</v>
      </c>
      <c r="T1148" s="11">
        <f t="shared" si="107"/>
        <v>41761.661724537036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41871.6803587963</v>
      </c>
      <c r="T1149" s="11">
        <f t="shared" si="107"/>
        <v>41931.6803587963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42674.87940972222</v>
      </c>
      <c r="T1150" s="11">
        <f t="shared" si="107"/>
        <v>42704.921076388891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42507.418587962966</v>
      </c>
      <c r="T1151" s="11">
        <f t="shared" si="107"/>
        <v>42537.418587962966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42317.662905092591</v>
      </c>
      <c r="T1152" s="11">
        <f t="shared" si="107"/>
        <v>42377.662905092591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42223.810914351852</v>
      </c>
      <c r="T1153" s="11">
        <f t="shared" si="107"/>
        <v>42253.810914351852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08">(E1154/D1154)*100</f>
        <v>5.6937500000000005</v>
      </c>
      <c r="P1154">
        <f t="shared" ref="P1154:P1217" si="109">E1154/L1154</f>
        <v>60.733333333333334</v>
      </c>
      <c r="Q1154" t="str">
        <f t="shared" ref="Q1154:Q1217" si="110">LEFT(N1154, SEARCH("/",N1154,1)-1)</f>
        <v>food</v>
      </c>
      <c r="R1154" t="str">
        <f t="shared" ref="R1154:R1217" si="111">RIGHT(N1154, LEN(N1154) - SEARCH("/", N1154))</f>
        <v>food trucks</v>
      </c>
      <c r="S1154" s="10">
        <f t="shared" si="106"/>
        <v>42109.417962962965</v>
      </c>
      <c r="T1154" s="11">
        <f t="shared" si="107"/>
        <v>42139.417962962965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8"/>
        <v>0.625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ref="S1155:S1218" si="112">(((J1155/60)/60)/24)+DATE(1970,1,1)+(-7/24)</f>
        <v>42143.422511574077</v>
      </c>
      <c r="T1155" s="11">
        <f t="shared" ref="T1155:T1218" si="113">(((I1155/60)/60)/24)+DATE(1970,1,1)+(-7/24)</f>
        <v>42173.422511574077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42222.817199074074</v>
      </c>
      <c r="T1156" s="11">
        <f t="shared" si="113"/>
        <v>42252.817199074074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41835.472314814819</v>
      </c>
      <c r="T1157" s="11">
        <f t="shared" si="113"/>
        <v>41865.472314814819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42028.779652777775</v>
      </c>
      <c r="T1158" s="11">
        <f t="shared" si="113"/>
        <v>42058.779652777775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41918.336574074077</v>
      </c>
      <c r="T1159" s="11">
        <f t="shared" si="113"/>
        <v>41978.378240740749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41951.800092592595</v>
      </c>
      <c r="T1160" s="11">
        <f t="shared" si="113"/>
        <v>41981.800092592595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42154.434780092597</v>
      </c>
      <c r="T1161" s="11">
        <f t="shared" si="113"/>
        <v>42185.364583333336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42060.863263888888</v>
      </c>
      <c r="T1162" s="11">
        <f t="shared" si="113"/>
        <v>42090.821597222232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42122.337835648148</v>
      </c>
      <c r="T1163" s="11">
        <f t="shared" si="113"/>
        <v>42143.337835648148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41876.391944444447</v>
      </c>
      <c r="T1164" s="11">
        <f t="shared" si="113"/>
        <v>41907.391944444447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41830.431944444448</v>
      </c>
      <c r="T1165" s="11">
        <f t="shared" si="113"/>
        <v>41860.431944444448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42509.432662037041</v>
      </c>
      <c r="T1166" s="11">
        <f t="shared" si="113"/>
        <v>42539.432662037041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41791.922800925924</v>
      </c>
      <c r="T1167" s="11">
        <f t="shared" si="113"/>
        <v>41825.922800925924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42150.193773148152</v>
      </c>
      <c r="T1168" s="11">
        <f t="shared" si="113"/>
        <v>42180.875000000007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41863.443229166667</v>
      </c>
      <c r="T1169" s="11">
        <f t="shared" si="113"/>
        <v>41894.443229166667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42604.762326388889</v>
      </c>
      <c r="T1170" s="11">
        <f t="shared" si="113"/>
        <v>42634.762326388889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42027.062071759261</v>
      </c>
      <c r="T1171" s="11">
        <f t="shared" si="113"/>
        <v>42057.062071759261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42124.601516203707</v>
      </c>
      <c r="T1172" s="11">
        <f t="shared" si="113"/>
        <v>42154.601516203707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41938.513043981482</v>
      </c>
      <c r="T1173" s="11">
        <f t="shared" si="113"/>
        <v>41956.554710648146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41841.390648148154</v>
      </c>
      <c r="T1174" s="11">
        <f t="shared" si="113"/>
        <v>41871.390648148154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42183.894178240742</v>
      </c>
      <c r="T1175" s="11">
        <f t="shared" si="113"/>
        <v>42218.894178240742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42468.550081018526</v>
      </c>
      <c r="T1176" s="11">
        <f t="shared" si="113"/>
        <v>42498.550081018526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42170.436793981484</v>
      </c>
      <c r="T1177" s="11">
        <f t="shared" si="113"/>
        <v>42200.436793981484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42745.727986111109</v>
      </c>
      <c r="T1178" s="11">
        <f t="shared" si="113"/>
        <v>42800.250000000007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41897.369166666671</v>
      </c>
      <c r="T1179" s="11">
        <f t="shared" si="113"/>
        <v>41927.369166666671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41837.614027777781</v>
      </c>
      <c r="T1180" s="11">
        <f t="shared" si="113"/>
        <v>41867.614027777781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42275.428553240745</v>
      </c>
      <c r="T1181" s="11">
        <f t="shared" si="113"/>
        <v>42305.428553240745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41781.515208333338</v>
      </c>
      <c r="T1182" s="11">
        <f t="shared" si="113"/>
        <v>41818.515208333338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42034.047696759262</v>
      </c>
      <c r="T1183" s="11">
        <f t="shared" si="113"/>
        <v>42064.047696759262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42728.535740740743</v>
      </c>
      <c r="T1184" s="11">
        <f t="shared" si="113"/>
        <v>42747.404166666667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42656.569710648146</v>
      </c>
      <c r="T1185" s="11">
        <f t="shared" si="113"/>
        <v>42675.874305555561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42741.307997685188</v>
      </c>
      <c r="T1186" s="11">
        <f t="shared" si="113"/>
        <v>42772.307997685188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42130.573483796303</v>
      </c>
      <c r="T1187" s="11">
        <f t="shared" si="113"/>
        <v>42162.875000000007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42123.571701388886</v>
      </c>
      <c r="T1188" s="11">
        <f t="shared" si="113"/>
        <v>42156.654166666667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42109.603275462963</v>
      </c>
      <c r="T1189" s="11">
        <f t="shared" si="113"/>
        <v>42141.458333333336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42711.40902777778</v>
      </c>
      <c r="T1190" s="11">
        <f t="shared" si="113"/>
        <v>42732.40902777778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42529.687442129631</v>
      </c>
      <c r="T1191" s="11">
        <f t="shared" si="113"/>
        <v>42550.687442129631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41852.374131944445</v>
      </c>
      <c r="T1192" s="11">
        <f t="shared" si="113"/>
        <v>41882.374131944445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42419.312037037038</v>
      </c>
      <c r="T1193" s="11">
        <f t="shared" si="113"/>
        <v>42449.270370370366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42747.21502314815</v>
      </c>
      <c r="T1194" s="11">
        <f t="shared" si="113"/>
        <v>42777.21502314815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42409.48440972223</v>
      </c>
      <c r="T1195" s="11">
        <f t="shared" si="113"/>
        <v>42469.442743055559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42072.196516203701</v>
      </c>
      <c r="T1196" s="11">
        <f t="shared" si="113"/>
        <v>42102.196516203701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42298.056168981486</v>
      </c>
      <c r="T1197" s="11">
        <f t="shared" si="113"/>
        <v>42358.083333333336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42326.527071759258</v>
      </c>
      <c r="T1198" s="11">
        <f t="shared" si="113"/>
        <v>42356.527071759258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42503.373078703706</v>
      </c>
      <c r="T1199" s="11">
        <f t="shared" si="113"/>
        <v>42533.957638888889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42333.327384259261</v>
      </c>
      <c r="T1200" s="11">
        <f t="shared" si="113"/>
        <v>42368.833333333336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42161.479166666664</v>
      </c>
      <c r="T1201" s="11">
        <f t="shared" si="113"/>
        <v>42193.479166666664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42089.185833333337</v>
      </c>
      <c r="T1202" s="11">
        <f t="shared" si="113"/>
        <v>42110.185833333337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42536.315347222226</v>
      </c>
      <c r="T1203" s="11">
        <f t="shared" si="113"/>
        <v>42566.315347222226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42151.997152777774</v>
      </c>
      <c r="T1204" s="11">
        <f t="shared" si="113"/>
        <v>42181.997152777774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42125.323229166672</v>
      </c>
      <c r="T1205" s="11">
        <f t="shared" si="113"/>
        <v>42155.323229166672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42297.456400462965</v>
      </c>
      <c r="T1206" s="11">
        <f t="shared" si="113"/>
        <v>42341.916666666664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42138.21471064815</v>
      </c>
      <c r="T1207" s="11">
        <f t="shared" si="113"/>
        <v>42168.21471064815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42772.48440972223</v>
      </c>
      <c r="T1208" s="11">
        <f t="shared" si="113"/>
        <v>42805.270138888889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42430.13857638889</v>
      </c>
      <c r="T1209" s="11">
        <f t="shared" si="113"/>
        <v>42460.125000000007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42423.417407407411</v>
      </c>
      <c r="T1210" s="11">
        <f t="shared" si="113"/>
        <v>42453.375740740747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42761.554456018523</v>
      </c>
      <c r="T1211" s="11">
        <f t="shared" si="113"/>
        <v>42791.554456018523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42132.650138888894</v>
      </c>
      <c r="T1212" s="11">
        <f t="shared" si="113"/>
        <v>42155.583333333336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42515.574780092596</v>
      </c>
      <c r="T1213" s="11">
        <f t="shared" si="113"/>
        <v>42530.574780092596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42318.658506944448</v>
      </c>
      <c r="T1214" s="11">
        <f t="shared" si="113"/>
        <v>42334.750000000007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42731.464120370372</v>
      </c>
      <c r="T1215" s="11">
        <f t="shared" si="113"/>
        <v>42766.464120370372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42104.548668981479</v>
      </c>
      <c r="T1216" s="11">
        <f t="shared" si="113"/>
        <v>42164.548668981479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41759.631435185183</v>
      </c>
      <c r="T1217" s="11">
        <f t="shared" si="113"/>
        <v>41789.631435185183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14">(E1218/D1218)*100</f>
        <v>145.70000000000002</v>
      </c>
      <c r="P1218">
        <f t="shared" ref="P1218:P1281" si="115">E1218/L1218</f>
        <v>91.882882882882882</v>
      </c>
      <c r="Q1218" t="str">
        <f t="shared" ref="Q1218:Q1281" si="116">LEFT(N1218, SEARCH("/",N1218,1)-1)</f>
        <v>photography</v>
      </c>
      <c r="R1218" t="str">
        <f t="shared" ref="R1218:R1281" si="117">RIGHT(N1218, LEN(N1218) - SEARCH("/", N1218))</f>
        <v>photobooks</v>
      </c>
      <c r="S1218" s="10">
        <f t="shared" si="112"/>
        <v>42247.324733796304</v>
      </c>
      <c r="T1218" s="11">
        <f t="shared" si="113"/>
        <v>42279.668750000004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4"/>
        <v>102.60000000000001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ref="S1219:S1282" si="118">(((J1219/60)/60)/24)+DATE(1970,1,1)+(-7/24)</f>
        <v>42535.517824074072</v>
      </c>
      <c r="T1219" s="11">
        <f t="shared" ref="T1219:T1282" si="119">(((I1219/60)/60)/24)+DATE(1970,1,1)+(-7/24)</f>
        <v>42565.517824074072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42278.370370370372</v>
      </c>
      <c r="T1220" s="11">
        <f t="shared" si="119"/>
        <v>42308.833333333336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42633.170289351852</v>
      </c>
      <c r="T1221" s="11">
        <f t="shared" si="119"/>
        <v>42663.170289351852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42211.336944444447</v>
      </c>
      <c r="T1222" s="11">
        <f t="shared" si="119"/>
        <v>42241.336944444447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42680.183888888896</v>
      </c>
      <c r="T1223" s="11">
        <f t="shared" si="119"/>
        <v>42707.708333333336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42430.428784722222</v>
      </c>
      <c r="T1224" s="11">
        <f t="shared" si="119"/>
        <v>42460.875000000007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42653.885520833333</v>
      </c>
      <c r="T1225" s="11">
        <f t="shared" si="119"/>
        <v>42683.927187500005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41736.258125</v>
      </c>
      <c r="T1226" s="11">
        <f t="shared" si="119"/>
        <v>41796.258125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41509.614328703705</v>
      </c>
      <c r="T1227" s="11">
        <f t="shared" si="119"/>
        <v>41569.614328703705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41715.583113425928</v>
      </c>
      <c r="T1228" s="11">
        <f t="shared" si="119"/>
        <v>41749.75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41827.627500000002</v>
      </c>
      <c r="T1229" s="11">
        <f t="shared" si="119"/>
        <v>41858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40754.437592592592</v>
      </c>
      <c r="T1230" s="11">
        <f t="shared" si="119"/>
        <v>40814.437592592592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40985.168136574073</v>
      </c>
      <c r="T1231" s="11">
        <f t="shared" si="119"/>
        <v>41015.375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40568.680902777778</v>
      </c>
      <c r="T1232" s="11">
        <f t="shared" si="119"/>
        <v>40598.680902777778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42193.650092592594</v>
      </c>
      <c r="T1233" s="11">
        <f t="shared" si="119"/>
        <v>42243.750000000007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41506.556365740747</v>
      </c>
      <c r="T1234" s="11">
        <f t="shared" si="119"/>
        <v>41553.556365740747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40939.657106481485</v>
      </c>
      <c r="T1235" s="11">
        <f t="shared" si="119"/>
        <v>40960.657106481485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42007.497013888897</v>
      </c>
      <c r="T1236" s="11">
        <f t="shared" si="119"/>
        <v>42037.497013888897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41582.84373842593</v>
      </c>
      <c r="T1237" s="11">
        <f t="shared" si="119"/>
        <v>41622.84373842593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41110.388472222221</v>
      </c>
      <c r="T1238" s="11">
        <f t="shared" si="119"/>
        <v>41118.375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41124.991493055561</v>
      </c>
      <c r="T1239" s="11">
        <f t="shared" si="119"/>
        <v>41144.991493055561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40731.318703703706</v>
      </c>
      <c r="T1240" s="11">
        <f t="shared" si="119"/>
        <v>40761.318703703706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40883.670914351853</v>
      </c>
      <c r="T1241" s="11">
        <f t="shared" si="119"/>
        <v>40913.670914351853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41408.748344907413</v>
      </c>
      <c r="T1242" s="11">
        <f t="shared" si="119"/>
        <v>41467.618750000001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41923.546064814815</v>
      </c>
      <c r="T1243" s="11">
        <f t="shared" si="119"/>
        <v>41945.957638888889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40781.873865740745</v>
      </c>
      <c r="T1244" s="11">
        <f t="shared" si="119"/>
        <v>40797.262500000004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40671.587627314817</v>
      </c>
      <c r="T1245" s="11">
        <f t="shared" si="119"/>
        <v>40732.583333333336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41355.533831018518</v>
      </c>
      <c r="T1246" s="11">
        <f t="shared" si="119"/>
        <v>41386.583333333336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41774.308263888888</v>
      </c>
      <c r="T1247" s="11">
        <f t="shared" si="119"/>
        <v>41804.308263888888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40837.75172453704</v>
      </c>
      <c r="T1248" s="11">
        <f t="shared" si="119"/>
        <v>40882.793391203704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41370.000636574077</v>
      </c>
      <c r="T1249" s="11">
        <f t="shared" si="119"/>
        <v>41400.000636574077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41767.36519675926</v>
      </c>
      <c r="T1250" s="11">
        <f t="shared" si="119"/>
        <v>41802.999305555561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41067.449201388896</v>
      </c>
      <c r="T1251" s="11">
        <f t="shared" si="119"/>
        <v>41097.449201388896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41843.351053240745</v>
      </c>
      <c r="T1252" s="11">
        <f t="shared" si="119"/>
        <v>41888.351053240745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40751.522766203707</v>
      </c>
      <c r="T1253" s="11">
        <f t="shared" si="119"/>
        <v>40811.522766203707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41543.696400462963</v>
      </c>
      <c r="T1254" s="11">
        <f t="shared" si="119"/>
        <v>41571.696400462963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41855.491979166669</v>
      </c>
      <c r="T1255" s="11">
        <f t="shared" si="119"/>
        <v>41885.491979166669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40487.329699074078</v>
      </c>
      <c r="T1256" s="11">
        <f t="shared" si="119"/>
        <v>40543.915972222225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41579.553842592599</v>
      </c>
      <c r="T1257" s="11">
        <f t="shared" si="119"/>
        <v>41609.595509259263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40921.627673611118</v>
      </c>
      <c r="T1258" s="11">
        <f t="shared" si="119"/>
        <v>40951.627673611118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40586.793865740743</v>
      </c>
      <c r="T1259" s="11">
        <f t="shared" si="119"/>
        <v>40635.752199074079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41487.319583333338</v>
      </c>
      <c r="T1260" s="11">
        <f t="shared" si="119"/>
        <v>41517.319583333338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41766.678981481484</v>
      </c>
      <c r="T1261" s="11">
        <f t="shared" si="119"/>
        <v>41798.874305555561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41666.551157407412</v>
      </c>
      <c r="T1262" s="11">
        <f t="shared" si="119"/>
        <v>41696.551157407412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41638.051238425927</v>
      </c>
      <c r="T1263" s="11">
        <f t="shared" si="119"/>
        <v>41668.051238425927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41656.470972222225</v>
      </c>
      <c r="T1264" s="11">
        <f t="shared" si="119"/>
        <v>41686.470972222225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41691.792476851857</v>
      </c>
      <c r="T1265" s="11">
        <f t="shared" si="119"/>
        <v>41726.75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41547.371331018519</v>
      </c>
      <c r="T1266" s="11">
        <f t="shared" si="119"/>
        <v>41576.371331018519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40465.363599537035</v>
      </c>
      <c r="T1267" s="11">
        <f t="shared" si="119"/>
        <v>40512.363599537035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41620.585011574076</v>
      </c>
      <c r="T1268" s="11">
        <f t="shared" si="119"/>
        <v>41650.585011574076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41449.293495370373</v>
      </c>
      <c r="T1269" s="11">
        <f t="shared" si="119"/>
        <v>41479.293495370373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41507.553784722222</v>
      </c>
      <c r="T1270" s="11">
        <f t="shared" si="119"/>
        <v>41537.553784722222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42445.531388888885</v>
      </c>
      <c r="T1271" s="11">
        <f t="shared" si="119"/>
        <v>42475.708333333336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40933.565300925933</v>
      </c>
      <c r="T1272" s="11">
        <f t="shared" si="119"/>
        <v>40993.523634259262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41561.391886574078</v>
      </c>
      <c r="T1273" s="11">
        <f t="shared" si="119"/>
        <v>41591.433553240742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40274.453460648154</v>
      </c>
      <c r="T1274" s="11">
        <f t="shared" si="119"/>
        <v>40343.875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41852.43855324074</v>
      </c>
      <c r="T1275" s="11">
        <f t="shared" si="119"/>
        <v>41882.43855324074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41116.3984375</v>
      </c>
      <c r="T1276" s="11">
        <f t="shared" si="119"/>
        <v>41151.3984375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41458.576238425929</v>
      </c>
      <c r="T1277" s="11">
        <f t="shared" si="119"/>
        <v>41493.576238425929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40007.412581018521</v>
      </c>
      <c r="T1278" s="11">
        <f t="shared" si="119"/>
        <v>40056.875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41121.270219907412</v>
      </c>
      <c r="T1279" s="11">
        <f t="shared" si="119"/>
        <v>41156.270219907412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41786.263495370375</v>
      </c>
      <c r="T1280" s="11">
        <f t="shared" si="119"/>
        <v>41814.791666666672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41681.807523148149</v>
      </c>
      <c r="T1281" s="11">
        <f t="shared" si="119"/>
        <v>41721.765856481485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0">(E1282/D1282)*100</f>
        <v>110.91186666666665</v>
      </c>
      <c r="P1282">
        <f t="shared" ref="P1282:P1345" si="121">E1282/L1282</f>
        <v>127.97523076923076</v>
      </c>
      <c r="Q1282" t="str">
        <f t="shared" ref="Q1282:Q1345" si="122">LEFT(N1282, SEARCH("/",N1282,1)-1)</f>
        <v>music</v>
      </c>
      <c r="R1282" t="str">
        <f t="shared" ref="R1282:R1345" si="123">RIGHT(N1282, LEN(N1282) - SEARCH("/", N1282))</f>
        <v>rock</v>
      </c>
      <c r="S1282" s="10">
        <f t="shared" si="118"/>
        <v>40513.465902777782</v>
      </c>
      <c r="T1282" s="11">
        <f t="shared" si="119"/>
        <v>40603.465902777782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0"/>
        <v>110.71428571428572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ref="S1283:S1346" si="124">(((J1283/60)/60)/24)+DATE(1970,1,1)+(-7/24)</f>
        <v>41463.45180555556</v>
      </c>
      <c r="T1283" s="11">
        <f t="shared" ref="T1283:T1346" si="125">(((I1283/60)/60)/24)+DATE(1970,1,1)+(-7/24)</f>
        <v>41483.45180555556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41586.18350694445</v>
      </c>
      <c r="T1284" s="11">
        <f t="shared" si="125"/>
        <v>41616.915972222225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41320.425798611112</v>
      </c>
      <c r="T1285" s="11">
        <f t="shared" si="125"/>
        <v>41343.875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42711.943078703705</v>
      </c>
      <c r="T1286" s="11">
        <f t="shared" si="125"/>
        <v>42735.415972222225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42160.291377314818</v>
      </c>
      <c r="T1287" s="11">
        <f t="shared" si="125"/>
        <v>42175.291377314818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42039.092905092599</v>
      </c>
      <c r="T1288" s="11">
        <f t="shared" si="125"/>
        <v>42052.291666666664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42107.329351851855</v>
      </c>
      <c r="T1289" s="11">
        <f t="shared" si="125"/>
        <v>42167.329351851855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42560.862997685188</v>
      </c>
      <c r="T1290" s="11">
        <f t="shared" si="125"/>
        <v>42591.875000000007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42708.843113425923</v>
      </c>
      <c r="T1291" s="11">
        <f t="shared" si="125"/>
        <v>42738.843113425923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42086.323275462964</v>
      </c>
      <c r="T1292" s="11">
        <f t="shared" si="125"/>
        <v>42116.999305555561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42064.361006944448</v>
      </c>
      <c r="T1293" s="11">
        <f t="shared" si="125"/>
        <v>42101.000000000007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42256.472546296303</v>
      </c>
      <c r="T1294" s="11">
        <f t="shared" si="125"/>
        <v>42283.665972222225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42292.40938657408</v>
      </c>
      <c r="T1295" s="11">
        <f t="shared" si="125"/>
        <v>42322.451053240737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42278.162002314821</v>
      </c>
      <c r="T1296" s="11">
        <f t="shared" si="125"/>
        <v>42296.166666666664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42184.281215277784</v>
      </c>
      <c r="T1297" s="11">
        <f t="shared" si="125"/>
        <v>42214.416666666664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42422.758946759262</v>
      </c>
      <c r="T1298" s="11">
        <f t="shared" si="125"/>
        <v>42442.717280092598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42461.45553240741</v>
      </c>
      <c r="T1299" s="11">
        <f t="shared" si="125"/>
        <v>42491.45553240741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42458.389259259267</v>
      </c>
      <c r="T1300" s="11">
        <f t="shared" si="125"/>
        <v>42488.389259259267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42169.522673611114</v>
      </c>
      <c r="T1301" s="11">
        <f t="shared" si="125"/>
        <v>42199.522673611114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42483.38354166667</v>
      </c>
      <c r="T1302" s="11">
        <f t="shared" si="125"/>
        <v>42522.497916666667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42195.458078703705</v>
      </c>
      <c r="T1303" s="11">
        <f t="shared" si="125"/>
        <v>42205.833333333336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42674.766331018523</v>
      </c>
      <c r="T1304" s="11">
        <f t="shared" si="125"/>
        <v>42704.807997685188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42566.149537037039</v>
      </c>
      <c r="T1305" s="11">
        <f t="shared" si="125"/>
        <v>42582.166666666664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42746.90283564815</v>
      </c>
      <c r="T1306" s="11">
        <f t="shared" si="125"/>
        <v>42806.861168981479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42543.373935185191</v>
      </c>
      <c r="T1307" s="11">
        <f t="shared" si="125"/>
        <v>42572.437500000007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41947.165902777779</v>
      </c>
      <c r="T1308" s="11">
        <f t="shared" si="125"/>
        <v>41977.165902777779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42387.211562500001</v>
      </c>
      <c r="T1309" s="11">
        <f t="shared" si="125"/>
        <v>42417.211562500001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42611.321898148155</v>
      </c>
      <c r="T1310" s="11">
        <f t="shared" si="125"/>
        <v>42651.321898148155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42257.59106481482</v>
      </c>
      <c r="T1311" s="11">
        <f t="shared" si="125"/>
        <v>42292.59106481482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42556.375578703701</v>
      </c>
      <c r="T1312" s="11">
        <f t="shared" si="125"/>
        <v>42601.375578703701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42669.510636574072</v>
      </c>
      <c r="T1313" s="11">
        <f t="shared" si="125"/>
        <v>42704.552303240744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42082.411134259259</v>
      </c>
      <c r="T1314" s="11">
        <f t="shared" si="125"/>
        <v>42112.411134259259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42402.417986111112</v>
      </c>
      <c r="T1315" s="11">
        <f t="shared" si="125"/>
        <v>42432.417986111112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42604.378009259257</v>
      </c>
      <c r="T1316" s="11">
        <f t="shared" si="125"/>
        <v>42664.378009259257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42278.206574074073</v>
      </c>
      <c r="T1317" s="11">
        <f t="shared" si="125"/>
        <v>42313.750000000007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42393.670243055552</v>
      </c>
      <c r="T1318" s="11">
        <f t="shared" si="125"/>
        <v>42428.670243055552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42519.943819444445</v>
      </c>
      <c r="T1319" s="11">
        <f t="shared" si="125"/>
        <v>42572.291666666664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41984.751990740748</v>
      </c>
      <c r="T1320" s="11">
        <f t="shared" si="125"/>
        <v>42014.751990740748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41816.520428240743</v>
      </c>
      <c r="T1321" s="11">
        <f t="shared" si="125"/>
        <v>41831.375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42705.398680555554</v>
      </c>
      <c r="T1322" s="11">
        <f t="shared" si="125"/>
        <v>42734.666666666664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42697.457604166666</v>
      </c>
      <c r="T1323" s="11">
        <f t="shared" si="125"/>
        <v>42727.457604166666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42115.36487268519</v>
      </c>
      <c r="T1324" s="11">
        <f t="shared" si="125"/>
        <v>42145.36487268519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42451.406782407408</v>
      </c>
      <c r="T1325" s="11">
        <f t="shared" si="125"/>
        <v>42485.996527777781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42626.342037037037</v>
      </c>
      <c r="T1326" s="11">
        <f t="shared" si="125"/>
        <v>42656.342037037037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42703.794386574074</v>
      </c>
      <c r="T1327" s="11">
        <f t="shared" si="125"/>
        <v>42733.794386574074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41974.50032407407</v>
      </c>
      <c r="T1328" s="11">
        <f t="shared" si="125"/>
        <v>42019.50032407407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42123.386979166673</v>
      </c>
      <c r="T1329" s="11">
        <f t="shared" si="125"/>
        <v>42153.386979166673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42612.351087962968</v>
      </c>
      <c r="T1330" s="11">
        <f t="shared" si="125"/>
        <v>42657.351087962968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41934.929918981485</v>
      </c>
      <c r="T1331" s="11">
        <f t="shared" si="125"/>
        <v>41974.971585648149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42521.98505787037</v>
      </c>
      <c r="T1332" s="11">
        <f t="shared" si="125"/>
        <v>42552.875000000007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42569.212430555555</v>
      </c>
      <c r="T1333" s="11">
        <f t="shared" si="125"/>
        <v>42599.212430555555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42731.768611111118</v>
      </c>
      <c r="T1334" s="11">
        <f t="shared" si="125"/>
        <v>42761.768611111118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41805.815104166672</v>
      </c>
      <c r="T1335" s="11">
        <f t="shared" si="125"/>
        <v>41835.815104166672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42410.482488425929</v>
      </c>
      <c r="T1336" s="11">
        <f t="shared" si="125"/>
        <v>42440.482488425929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42313.644699074073</v>
      </c>
      <c r="T1337" s="11">
        <f t="shared" si="125"/>
        <v>42343.644699074073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41955.57208333334</v>
      </c>
      <c r="T1338" s="11">
        <f t="shared" si="125"/>
        <v>41990.57208333334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42767.285636574081</v>
      </c>
      <c r="T1339" s="11">
        <f t="shared" si="125"/>
        <v>42797.285636574081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42188.511956018519</v>
      </c>
      <c r="T1340" s="11">
        <f t="shared" si="125"/>
        <v>42218.511956018519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41936.355497685188</v>
      </c>
      <c r="T1341" s="11">
        <f t="shared" si="125"/>
        <v>41981.397164351853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41836.303854166668</v>
      </c>
      <c r="T1342" s="11">
        <f t="shared" si="125"/>
        <v>41866.303854166668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42612.332372685189</v>
      </c>
      <c r="T1343" s="11">
        <f t="shared" si="125"/>
        <v>42644.332372685189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42172.52475694444</v>
      </c>
      <c r="T1344" s="11">
        <f t="shared" si="125"/>
        <v>42202.52475694444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42542.234756944446</v>
      </c>
      <c r="T1345" s="11">
        <f t="shared" si="125"/>
        <v>42600.874305555561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26">(E1346/D1346)*100</f>
        <v>377.73333333333335</v>
      </c>
      <c r="P1346">
        <f t="shared" ref="P1346:P1409" si="127">E1346/L1346</f>
        <v>40.762589928057551</v>
      </c>
      <c r="Q1346" t="str">
        <f t="shared" ref="Q1346:Q1409" si="128">LEFT(N1346, SEARCH("/",N1346,1)-1)</f>
        <v>publishing</v>
      </c>
      <c r="R1346" t="str">
        <f t="shared" ref="R1346:R1409" si="129">RIGHT(N1346, LEN(N1346) - SEARCH("/", N1346))</f>
        <v>nonfiction</v>
      </c>
      <c r="S1346" s="10">
        <f t="shared" si="124"/>
        <v>42522.498136574075</v>
      </c>
      <c r="T1346" s="11">
        <f t="shared" si="125"/>
        <v>42551.498136574075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6"/>
        <v>125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ref="S1347:S1410" si="130">(((J1347/60)/60)/24)+DATE(1970,1,1)+(-7/24)</f>
        <v>41799.522673611114</v>
      </c>
      <c r="T1347" s="11">
        <f t="shared" ref="T1347:T1410" si="131">(((I1347/60)/60)/24)+DATE(1970,1,1)+(-7/24)</f>
        <v>41834.522673611114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41421.784155092595</v>
      </c>
      <c r="T1348" s="11">
        <f t="shared" si="131"/>
        <v>41451.784155092595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42040.346354166664</v>
      </c>
      <c r="T1349" s="11">
        <f t="shared" si="131"/>
        <v>42070.346354166664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41963.214502314811</v>
      </c>
      <c r="T1350" s="11">
        <f t="shared" si="131"/>
        <v>41991.214502314811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42317.040914351855</v>
      </c>
      <c r="T1351" s="11">
        <f t="shared" si="131"/>
        <v>42353.999305555561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42333.721458333333</v>
      </c>
      <c r="T1352" s="11">
        <f t="shared" si="131"/>
        <v>42363.721458333333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42382.448425925926</v>
      </c>
      <c r="T1353" s="11">
        <f t="shared" si="131"/>
        <v>42412.448425925926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42200.286643518521</v>
      </c>
      <c r="T1354" s="11">
        <f t="shared" si="131"/>
        <v>42251.874305555561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41308.826250000006</v>
      </c>
      <c r="T1355" s="11">
        <f t="shared" si="131"/>
        <v>41343.708333333336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42502.515960648154</v>
      </c>
      <c r="T1356" s="11">
        <f t="shared" si="131"/>
        <v>42532.515960648154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41212.963020833333</v>
      </c>
      <c r="T1357" s="11">
        <f t="shared" si="131"/>
        <v>41243.125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41429.747222222228</v>
      </c>
      <c r="T1358" s="11">
        <f t="shared" si="131"/>
        <v>41459.747222222228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41304.670567129629</v>
      </c>
      <c r="T1359" s="11">
        <f t="shared" si="131"/>
        <v>41333.957638888889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40689.27920138889</v>
      </c>
      <c r="T1360" s="11">
        <f t="shared" si="131"/>
        <v>40719.27920138889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40668.523032407407</v>
      </c>
      <c r="T1361" s="11">
        <f t="shared" si="131"/>
        <v>40730.523032407407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41095.609027777777</v>
      </c>
      <c r="T1362" s="11">
        <f t="shared" si="131"/>
        <v>41123.609027777777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41781.425601851857</v>
      </c>
      <c r="T1363" s="11">
        <f t="shared" si="131"/>
        <v>41811.425601851857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41464.64271990741</v>
      </c>
      <c r="T1364" s="11">
        <f t="shared" si="131"/>
        <v>41524.64271990741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42396.552395833336</v>
      </c>
      <c r="T1365" s="11">
        <f t="shared" si="131"/>
        <v>42415.040972222225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41951.404004629629</v>
      </c>
      <c r="T1366" s="11">
        <f t="shared" si="131"/>
        <v>42011.404004629636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42049.441574074073</v>
      </c>
      <c r="T1367" s="11">
        <f t="shared" si="131"/>
        <v>42079.399907407409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41924.704432870371</v>
      </c>
      <c r="T1368" s="11">
        <f t="shared" si="131"/>
        <v>41969.746099537042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42291.711226851854</v>
      </c>
      <c r="T1369" s="11">
        <f t="shared" si="131"/>
        <v>42321.752893518518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42145.899236111109</v>
      </c>
      <c r="T1370" s="11">
        <f t="shared" si="131"/>
        <v>42169.899236111109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41710.302615740744</v>
      </c>
      <c r="T1371" s="11">
        <f t="shared" si="131"/>
        <v>41740.302615740744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41547.711689814816</v>
      </c>
      <c r="T1372" s="11">
        <f t="shared" si="131"/>
        <v>41562.711689814816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42101.466921296298</v>
      </c>
      <c r="T1373" s="11">
        <f t="shared" si="131"/>
        <v>42131.466921296298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41072.448287037041</v>
      </c>
      <c r="T1374" s="11">
        <f t="shared" si="131"/>
        <v>41102.448287037041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42704.660104166665</v>
      </c>
      <c r="T1375" s="11">
        <f t="shared" si="131"/>
        <v>42734.660104166665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42423.87023148148</v>
      </c>
      <c r="T1376" s="11">
        <f t="shared" si="131"/>
        <v>42453.828564814816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42719.774525462963</v>
      </c>
      <c r="T1377" s="11">
        <f t="shared" si="131"/>
        <v>42749.774525462963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42677.377384259256</v>
      </c>
      <c r="T1378" s="11">
        <f t="shared" si="131"/>
        <v>42707.419050925928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42746.927893518521</v>
      </c>
      <c r="T1379" s="11">
        <f t="shared" si="131"/>
        <v>42768.882638888892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42568.46770833333</v>
      </c>
      <c r="T1380" s="11">
        <f t="shared" si="131"/>
        <v>42583.46770833333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42130.199953703712</v>
      </c>
      <c r="T1381" s="11">
        <f t="shared" si="131"/>
        <v>42160.199953703712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42141.471134259256</v>
      </c>
      <c r="T1382" s="11">
        <f t="shared" si="131"/>
        <v>42163.791666666664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42702.922743055555</v>
      </c>
      <c r="T1383" s="11">
        <f t="shared" si="131"/>
        <v>42732.922743055555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41370.508518518523</v>
      </c>
      <c r="T1384" s="11">
        <f t="shared" si="131"/>
        <v>41400.508518518523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42706.783310185187</v>
      </c>
      <c r="T1385" s="11">
        <f t="shared" si="131"/>
        <v>42726.783310185187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42160.443541666667</v>
      </c>
      <c r="T1386" s="11">
        <f t="shared" si="131"/>
        <v>42190.443541666667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42433.397233796299</v>
      </c>
      <c r="T1387" s="11">
        <f t="shared" si="131"/>
        <v>42489.21597222222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42184.355196759258</v>
      </c>
      <c r="T1388" s="11">
        <f t="shared" si="131"/>
        <v>42214.355196759258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42126.629571759266</v>
      </c>
      <c r="T1389" s="11">
        <f t="shared" si="131"/>
        <v>42157.895833333336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42634.323113425933</v>
      </c>
      <c r="T1390" s="11">
        <f t="shared" si="131"/>
        <v>42660.384722222225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42565.189317129632</v>
      </c>
      <c r="T1391" s="11">
        <f t="shared" si="131"/>
        <v>42595.189317129632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42087.511643518519</v>
      </c>
      <c r="T1392" s="11">
        <f t="shared" si="131"/>
        <v>42121.425000000003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42193.35900462963</v>
      </c>
      <c r="T1393" s="11">
        <f t="shared" si="131"/>
        <v>42237.915972222225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42400.863263888888</v>
      </c>
      <c r="T1394" s="11">
        <f t="shared" si="131"/>
        <v>42431.863263888888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42553.3903125</v>
      </c>
      <c r="T1395" s="11">
        <f t="shared" si="131"/>
        <v>42583.3903125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42751.853310185186</v>
      </c>
      <c r="T1396" s="11">
        <f t="shared" si="131"/>
        <v>42794.833333333336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42719.616678240745</v>
      </c>
      <c r="T1397" s="11">
        <f t="shared" si="131"/>
        <v>42749.616678240745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42018.706967592596</v>
      </c>
      <c r="T1398" s="11">
        <f t="shared" si="131"/>
        <v>42048.706967592596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42640.626273148147</v>
      </c>
      <c r="T1399" s="11">
        <f t="shared" si="131"/>
        <v>42670.59652777778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42526.582569444443</v>
      </c>
      <c r="T1400" s="11">
        <f t="shared" si="131"/>
        <v>42556.582569444443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41888.712650462963</v>
      </c>
      <c r="T1401" s="11">
        <f t="shared" si="131"/>
        <v>41918.712650462963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42498.049456018525</v>
      </c>
      <c r="T1402" s="11">
        <f t="shared" si="131"/>
        <v>42532.937500000007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41399.704560185186</v>
      </c>
      <c r="T1403" s="11">
        <f t="shared" si="131"/>
        <v>41420.704560185186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42064.761701388888</v>
      </c>
      <c r="T1404" s="11">
        <f t="shared" si="131"/>
        <v>42124.720034722232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41450.771238425928</v>
      </c>
      <c r="T1405" s="11">
        <f t="shared" si="131"/>
        <v>41480.771238425928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42032.218576388892</v>
      </c>
      <c r="T1406" s="11">
        <f t="shared" si="131"/>
        <v>42057.218576388892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41941.388900462967</v>
      </c>
      <c r="T1407" s="11">
        <f t="shared" si="131"/>
        <v>41971.430567129632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42297.141284722224</v>
      </c>
      <c r="T1408" s="11">
        <f t="shared" si="131"/>
        <v>42350.125000000007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41838.245115740741</v>
      </c>
      <c r="T1409" s="11">
        <f t="shared" si="131"/>
        <v>41863.245115740741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32">(E1410/D1410)*100</f>
        <v>7.1999999999999993</v>
      </c>
      <c r="P1410">
        <f t="shared" ref="P1410:P1473" si="133">E1410/L1410</f>
        <v>12</v>
      </c>
      <c r="Q1410" t="str">
        <f t="shared" ref="Q1410:Q1473" si="134">LEFT(N1410, SEARCH("/",N1410,1)-1)</f>
        <v>publishing</v>
      </c>
      <c r="R1410" t="str">
        <f t="shared" ref="R1410:R1473" si="135">RIGHT(N1410, LEN(N1410) - SEARCH("/", N1410))</f>
        <v>translations</v>
      </c>
      <c r="S1410" s="10">
        <f t="shared" si="130"/>
        <v>42291.580509259256</v>
      </c>
      <c r="T1410" s="11">
        <f t="shared" si="131"/>
        <v>42321.622175925928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ref="S1411:S1474" si="136">(((J1411/60)/60)/24)+DATE(1970,1,1)+(-7/24)</f>
        <v>41944.841840277782</v>
      </c>
      <c r="T1411" s="11">
        <f t="shared" ref="T1411:T1474" si="137">(((I1411/60)/60)/24)+DATE(1970,1,1)+(-7/24)</f>
        <v>42004.883506944447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42479.02685185185</v>
      </c>
      <c r="T1412" s="11">
        <f t="shared" si="137"/>
        <v>42524.02685185185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42012.767361111117</v>
      </c>
      <c r="T1413" s="11">
        <f t="shared" si="137"/>
        <v>42040.767361111117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41946.771979166668</v>
      </c>
      <c r="T1414" s="11">
        <f t="shared" si="137"/>
        <v>41976.771979166668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42360.145486111112</v>
      </c>
      <c r="T1415" s="11">
        <f t="shared" si="137"/>
        <v>42420.145486111112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42707.961423611116</v>
      </c>
      <c r="T1416" s="11">
        <f t="shared" si="137"/>
        <v>42737.961423611116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42192.384155092594</v>
      </c>
      <c r="T1417" s="11">
        <f t="shared" si="137"/>
        <v>42232.384155092594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42299.634479166671</v>
      </c>
      <c r="T1418" s="11">
        <f t="shared" si="137"/>
        <v>42329.676145833335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42231.858495370376</v>
      </c>
      <c r="T1419" s="11">
        <f t="shared" si="137"/>
        <v>42262.174305555563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42395.16474537037</v>
      </c>
      <c r="T1420" s="11">
        <f t="shared" si="137"/>
        <v>42425.16474537037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42622.164571759262</v>
      </c>
      <c r="T1421" s="11">
        <f t="shared" si="137"/>
        <v>42652.164571759262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42524.375995370377</v>
      </c>
      <c r="T1422" s="11">
        <f t="shared" si="137"/>
        <v>42549.375995370377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42013.62394675926</v>
      </c>
      <c r="T1423" s="11">
        <f t="shared" si="137"/>
        <v>42043.62394675926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42603.947962962964</v>
      </c>
      <c r="T1424" s="11">
        <f t="shared" si="137"/>
        <v>42633.947962962964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42340.068645833337</v>
      </c>
      <c r="T1425" s="11">
        <f t="shared" si="137"/>
        <v>42370.068645833337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42676.425949074073</v>
      </c>
      <c r="T1426" s="11">
        <f t="shared" si="137"/>
        <v>42689.467615740745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42092.839803240742</v>
      </c>
      <c r="T1427" s="11">
        <f t="shared" si="137"/>
        <v>42122.839803240742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42180.098611111112</v>
      </c>
      <c r="T1428" s="11">
        <f t="shared" si="137"/>
        <v>42240.098611111112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42601.560011574074</v>
      </c>
      <c r="T1429" s="11">
        <f t="shared" si="137"/>
        <v>42631.560011574074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42432.088159722225</v>
      </c>
      <c r="T1430" s="11">
        <f t="shared" si="137"/>
        <v>42462.046493055554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42073.769004629627</v>
      </c>
      <c r="T1431" s="11">
        <f t="shared" si="137"/>
        <v>42103.769004629627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41961.521851851852</v>
      </c>
      <c r="T1432" s="11">
        <f t="shared" si="137"/>
        <v>41992.521851851852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42303.919166666667</v>
      </c>
      <c r="T1433" s="11">
        <f t="shared" si="137"/>
        <v>42333.960833333338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42175.488750000004</v>
      </c>
      <c r="T1434" s="11">
        <f t="shared" si="137"/>
        <v>42205.488750000004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42673.334201388891</v>
      </c>
      <c r="T1435" s="11">
        <f t="shared" si="137"/>
        <v>42714.166666666664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42142.475439814814</v>
      </c>
      <c r="T1436" s="11">
        <f t="shared" si="137"/>
        <v>42163.333333333336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42258.488657407412</v>
      </c>
      <c r="T1437" s="11">
        <f t="shared" si="137"/>
        <v>42288.488657407412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42391.058530092596</v>
      </c>
      <c r="T1438" s="11">
        <f t="shared" si="137"/>
        <v>42421.058530092596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41796.240034722221</v>
      </c>
      <c r="T1439" s="11">
        <f t="shared" si="137"/>
        <v>41832.915972222225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42457.57984953704</v>
      </c>
      <c r="T1440" s="11">
        <f t="shared" si="137"/>
        <v>42487.288194444445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42040.538206018515</v>
      </c>
      <c r="T1441" s="11">
        <f t="shared" si="137"/>
        <v>42070.538206018515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42486.456747685188</v>
      </c>
      <c r="T1442" s="11">
        <f t="shared" si="137"/>
        <v>42516.456747685188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42198.474178240744</v>
      </c>
      <c r="T1443" s="11">
        <f t="shared" si="137"/>
        <v>42258.474178240744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42485.353680555556</v>
      </c>
      <c r="T1444" s="11">
        <f t="shared" si="137"/>
        <v>42515.353680555556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42707.634363425932</v>
      </c>
      <c r="T1445" s="11">
        <f t="shared" si="137"/>
        <v>42737.634363425932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42199.581736111119</v>
      </c>
      <c r="T1446" s="11">
        <f t="shared" si="137"/>
        <v>42259.581736111119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42139.250636574077</v>
      </c>
      <c r="T1447" s="11">
        <f t="shared" si="137"/>
        <v>42169.250636574077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42461.155995370376</v>
      </c>
      <c r="T1448" s="11">
        <f t="shared" si="137"/>
        <v>42481.155995370376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42529.439050925932</v>
      </c>
      <c r="T1449" s="11">
        <f t="shared" si="137"/>
        <v>42559.439050925932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42115.644884259258</v>
      </c>
      <c r="T1450" s="11">
        <f t="shared" si="137"/>
        <v>42145.934027777781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42086.519733796296</v>
      </c>
      <c r="T1451" s="11">
        <f t="shared" si="137"/>
        <v>42134.519733796296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42389.879594907405</v>
      </c>
      <c r="T1452" s="11">
        <f t="shared" si="137"/>
        <v>42419.879594907405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41931.667349537041</v>
      </c>
      <c r="T1453" s="11">
        <f t="shared" si="137"/>
        <v>41961.709016203706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41818.411608796298</v>
      </c>
      <c r="T1454" s="11">
        <f t="shared" si="137"/>
        <v>41848.411608796298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42795.404479166667</v>
      </c>
      <c r="T1455" s="11">
        <f t="shared" si="137"/>
        <v>42840.362812500003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42463.575000000004</v>
      </c>
      <c r="T1456" s="11">
        <f t="shared" si="137"/>
        <v>42484.624305555561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41832.381018518521</v>
      </c>
      <c r="T1457" s="11">
        <f t="shared" si="137"/>
        <v>41887.277083333334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42708.376909722225</v>
      </c>
      <c r="T1458" s="11">
        <f t="shared" si="137"/>
        <v>42738.376909722225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42289.604675925926</v>
      </c>
      <c r="T1459" s="11">
        <f t="shared" si="137"/>
        <v>42319.646342592598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41831.413888888892</v>
      </c>
      <c r="T1460" s="11">
        <f t="shared" si="137"/>
        <v>41861.875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42311.913148148153</v>
      </c>
      <c r="T1461" s="11">
        <f t="shared" si="137"/>
        <v>42340.434027777781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41915.605300925927</v>
      </c>
      <c r="T1462" s="11">
        <f t="shared" si="137"/>
        <v>41973.697916666664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41899.353634259263</v>
      </c>
      <c r="T1463" s="11">
        <f t="shared" si="137"/>
        <v>41932.708333333336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41344.371192129634</v>
      </c>
      <c r="T1464" s="11">
        <f t="shared" si="137"/>
        <v>41374.371192129634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41326.619652777779</v>
      </c>
      <c r="T1465" s="11">
        <f t="shared" si="137"/>
        <v>41371.577986111115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41291.369884259264</v>
      </c>
      <c r="T1466" s="11">
        <f t="shared" si="137"/>
        <v>41321.369884259264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40959.442731481482</v>
      </c>
      <c r="T1467" s="11">
        <f t="shared" si="137"/>
        <v>40989.833333333336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42339.880393518521</v>
      </c>
      <c r="T1468" s="11">
        <f t="shared" si="137"/>
        <v>42380.916666666664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40933.510243055556</v>
      </c>
      <c r="T1469" s="11">
        <f t="shared" si="137"/>
        <v>40993.468576388892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40645.722789351858</v>
      </c>
      <c r="T1470" s="11">
        <f t="shared" si="137"/>
        <v>40705.722789351858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41290.306817129633</v>
      </c>
      <c r="T1471" s="11">
        <f t="shared" si="137"/>
        <v>41320.306817129633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41250.535451388889</v>
      </c>
      <c r="T1472" s="11">
        <f t="shared" si="137"/>
        <v>41271.535451388889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42073.665902777779</v>
      </c>
      <c r="T1473" s="11">
        <f t="shared" si="137"/>
        <v>42103.665902777779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38">(E1474/D1474)*100</f>
        <v>138.70400000000001</v>
      </c>
      <c r="P1474">
        <f t="shared" ref="P1474:P1537" si="139">E1474/L1474</f>
        <v>103.20238095238095</v>
      </c>
      <c r="Q1474" t="str">
        <f t="shared" ref="Q1474:Q1537" si="140">LEFT(N1474, SEARCH("/",N1474,1)-1)</f>
        <v>publishing</v>
      </c>
      <c r="R1474" t="str">
        <f t="shared" ref="R1474:R1537" si="141">RIGHT(N1474, LEN(N1474) - SEARCH("/", N1474))</f>
        <v>radio &amp; podcasts</v>
      </c>
      <c r="S1474" s="10">
        <f t="shared" si="136"/>
        <v>41533.251192129632</v>
      </c>
      <c r="T1474" s="11">
        <f t="shared" si="137"/>
        <v>41563.251192129632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8"/>
        <v>120.51600000000001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ref="S1475:S1538" si="142">(((J1475/60)/60)/24)+DATE(1970,1,1)+(-7/24)</f>
        <v>40939.687951388893</v>
      </c>
      <c r="T1475" s="11">
        <f t="shared" ref="T1475:T1538" si="143">(((I1475/60)/60)/24)+DATE(1970,1,1)+(-7/24)</f>
        <v>40969.687951388893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41500.436249999999</v>
      </c>
      <c r="T1476" s="11">
        <f t="shared" si="143"/>
        <v>41530.436249999999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41960.431284722225</v>
      </c>
      <c r="T1477" s="11">
        <f t="shared" si="143"/>
        <v>41992.915972222225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40765.750254629631</v>
      </c>
      <c r="T1478" s="11">
        <f t="shared" si="143"/>
        <v>40795.750254629631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40840.324120370373</v>
      </c>
      <c r="T1479" s="11">
        <f t="shared" si="143"/>
        <v>40899.833333333336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41394.580011574079</v>
      </c>
      <c r="T1480" s="11">
        <f t="shared" si="143"/>
        <v>41408.580011574079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41754.453576388893</v>
      </c>
      <c r="T1481" s="11">
        <f t="shared" si="143"/>
        <v>41768.874305555561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41464.64234953704</v>
      </c>
      <c r="T1482" s="11">
        <f t="shared" si="143"/>
        <v>41481.416666666672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41550.631307870375</v>
      </c>
      <c r="T1483" s="11">
        <f t="shared" si="143"/>
        <v>41580.631307870375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41136.566388888896</v>
      </c>
      <c r="T1484" s="11">
        <f t="shared" si="143"/>
        <v>41159.035416666666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42547.901331018518</v>
      </c>
      <c r="T1485" s="11">
        <f t="shared" si="143"/>
        <v>42572.901331018518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41052.90929398148</v>
      </c>
      <c r="T1486" s="11">
        <f t="shared" si="143"/>
        <v>41111.327083333337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42130.504317129635</v>
      </c>
      <c r="T1487" s="11">
        <f t="shared" si="143"/>
        <v>42175.504317129635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42031.876863425925</v>
      </c>
      <c r="T1488" s="11">
        <f t="shared" si="143"/>
        <v>42061.876863425925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42554.625821759262</v>
      </c>
      <c r="T1489" s="11">
        <f t="shared" si="143"/>
        <v>42584.625821759262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41614.271527777782</v>
      </c>
      <c r="T1490" s="11">
        <f t="shared" si="143"/>
        <v>41644.271527777782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41198.3200462963</v>
      </c>
      <c r="T1491" s="11">
        <f t="shared" si="143"/>
        <v>41228.361712962964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41520.269375000003</v>
      </c>
      <c r="T1492" s="11">
        <f t="shared" si="143"/>
        <v>41549.269375000003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41991.421793981484</v>
      </c>
      <c r="T1493" s="11">
        <f t="shared" si="143"/>
        <v>42050.359722222223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40682.593125000007</v>
      </c>
      <c r="T1494" s="11">
        <f t="shared" si="143"/>
        <v>40712.593125000007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41411.574942129635</v>
      </c>
      <c r="T1495" s="11">
        <f t="shared" si="143"/>
        <v>41441.574942129635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42067.430706018517</v>
      </c>
      <c r="T1496" s="11">
        <f t="shared" si="143"/>
        <v>42097.359722222223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40752.498043981483</v>
      </c>
      <c r="T1497" s="11">
        <f t="shared" si="143"/>
        <v>40782.498043981483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41838.183553240742</v>
      </c>
      <c r="T1498" s="11">
        <f t="shared" si="143"/>
        <v>41898.183553240742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41444.350949074076</v>
      </c>
      <c r="T1499" s="11">
        <f t="shared" si="143"/>
        <v>41486.529861111114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41840.691875000004</v>
      </c>
      <c r="T1500" s="11">
        <f t="shared" si="143"/>
        <v>41885.691875000004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42526.715659722227</v>
      </c>
      <c r="T1501" s="11">
        <f t="shared" si="143"/>
        <v>42586.715659722227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41365.612928240742</v>
      </c>
      <c r="T1502" s="11">
        <f t="shared" si="143"/>
        <v>41395.612928240742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42163.291932870372</v>
      </c>
      <c r="T1503" s="11">
        <f t="shared" si="143"/>
        <v>42193.291932870372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42426.250925925931</v>
      </c>
      <c r="T1504" s="11">
        <f t="shared" si="143"/>
        <v>42454.625000000007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42606.055567129632</v>
      </c>
      <c r="T1505" s="11">
        <f t="shared" si="143"/>
        <v>42666.055567129632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41772.366018518522</v>
      </c>
      <c r="T1506" s="11">
        <f t="shared" si="143"/>
        <v>41800.064583333333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42414.151655092595</v>
      </c>
      <c r="T1507" s="11">
        <f t="shared" si="143"/>
        <v>42451.542361111111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41814.494259259263</v>
      </c>
      <c r="T1508" s="11">
        <f t="shared" si="143"/>
        <v>41844.494259259263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40254.158668981487</v>
      </c>
      <c r="T1509" s="11">
        <f t="shared" si="143"/>
        <v>40313.048611111117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41786.322696759264</v>
      </c>
      <c r="T1510" s="11">
        <f t="shared" si="143"/>
        <v>41817.322696759264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42751.241724537038</v>
      </c>
      <c r="T1511" s="11">
        <f t="shared" si="143"/>
        <v>42780.665972222225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41809.093495370369</v>
      </c>
      <c r="T1512" s="11">
        <f t="shared" si="143"/>
        <v>41839.093495370369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42296.291712962964</v>
      </c>
      <c r="T1513" s="11">
        <f t="shared" si="143"/>
        <v>42326.333379629628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42741.392812500002</v>
      </c>
      <c r="T1514" s="11">
        <f t="shared" si="143"/>
        <v>42771.392812500002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41806.345671296302</v>
      </c>
      <c r="T1515" s="11">
        <f t="shared" si="143"/>
        <v>41836.345671296302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42234.306018518524</v>
      </c>
      <c r="T1516" s="11">
        <f t="shared" si="143"/>
        <v>42274.306018518524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42414.961770833332</v>
      </c>
      <c r="T1517" s="11">
        <f t="shared" si="143"/>
        <v>42444.920104166667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42619.174675925933</v>
      </c>
      <c r="T1518" s="11">
        <f t="shared" si="143"/>
        <v>42649.291666666664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41948.274918981486</v>
      </c>
      <c r="T1519" s="11">
        <f t="shared" si="143"/>
        <v>41978.958333333336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41760.528379629635</v>
      </c>
      <c r="T1520" s="11">
        <f t="shared" si="143"/>
        <v>41790.528379629635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41782.450034722227</v>
      </c>
      <c r="T1521" s="11">
        <f t="shared" si="143"/>
        <v>41810.624305555561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41955.566122685188</v>
      </c>
      <c r="T1522" s="11">
        <f t="shared" si="143"/>
        <v>41991.875000000007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42492.87605324074</v>
      </c>
      <c r="T1523" s="11">
        <f t="shared" si="143"/>
        <v>42527.87605324074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41899.538645833338</v>
      </c>
      <c r="T1524" s="11">
        <f t="shared" si="143"/>
        <v>41929.538645833338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41964.459675925929</v>
      </c>
      <c r="T1525" s="11">
        <f t="shared" si="143"/>
        <v>41995.708333333336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42756.209374999999</v>
      </c>
      <c r="T1526" s="11">
        <f t="shared" si="143"/>
        <v>42786.209374999999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42570.411319444444</v>
      </c>
      <c r="T1527" s="11">
        <f t="shared" si="143"/>
        <v>42600.411319444444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42338.984340277784</v>
      </c>
      <c r="T1528" s="11">
        <f t="shared" si="143"/>
        <v>42387.984340277784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42780.308865740742</v>
      </c>
      <c r="T1529" s="11">
        <f t="shared" si="143"/>
        <v>42808.267199074071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42736.441226851857</v>
      </c>
      <c r="T1530" s="11">
        <f t="shared" si="143"/>
        <v>42766.708333333336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42052.337037037039</v>
      </c>
      <c r="T1531" s="11">
        <f t="shared" si="143"/>
        <v>42082.295370370375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42275.475636574083</v>
      </c>
      <c r="T1532" s="11">
        <f t="shared" si="143"/>
        <v>42300.475636574083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41941.510717592595</v>
      </c>
      <c r="T1533" s="11">
        <f t="shared" si="143"/>
        <v>41973.833333333336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42391.183622685188</v>
      </c>
      <c r="T1534" s="11">
        <f t="shared" si="143"/>
        <v>42415.333333333336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42442.710381944446</v>
      </c>
      <c r="T1535" s="11">
        <f t="shared" si="143"/>
        <v>42491.874305555561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42221.382662037046</v>
      </c>
      <c r="T1536" s="11">
        <f t="shared" si="143"/>
        <v>42251.382662037046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42484.537395833337</v>
      </c>
      <c r="T1537" s="11">
        <f t="shared" si="143"/>
        <v>42513.625000000007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44">(E1538/D1538)*100</f>
        <v>250.30841666666666</v>
      </c>
      <c r="P1538">
        <f t="shared" ref="P1538:P1601" si="145">E1538/L1538</f>
        <v>66.015406593406595</v>
      </c>
      <c r="Q1538" t="str">
        <f t="shared" ref="Q1538:Q1601" si="146">LEFT(N1538, SEARCH("/",N1538,1)-1)</f>
        <v>photography</v>
      </c>
      <c r="R1538" t="str">
        <f t="shared" ref="R1538:R1601" si="147">RIGHT(N1538, LEN(N1538) - SEARCH("/", N1538))</f>
        <v>photobooks</v>
      </c>
      <c r="S1538" s="10">
        <f t="shared" si="142"/>
        <v>42213.51053240741</v>
      </c>
      <c r="T1538" s="11">
        <f t="shared" si="143"/>
        <v>42243.51053240741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4"/>
        <v>179.9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ref="S1539:S1602" si="148">(((J1539/60)/60)/24)+DATE(1970,1,1)+(-7/24)</f>
        <v>42552.023460648146</v>
      </c>
      <c r="T1539" s="11">
        <f t="shared" ref="T1539:T1602" si="149">(((I1539/60)/60)/24)+DATE(1970,1,1)+(-7/24)</f>
        <v>42588.458333333336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41981.490393518521</v>
      </c>
      <c r="T1540" s="11">
        <f t="shared" si="149"/>
        <v>42026.490393518521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42705.627534722218</v>
      </c>
      <c r="T1541" s="11">
        <f t="shared" si="149"/>
        <v>42738.627534722218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41938.715462962966</v>
      </c>
      <c r="T1542" s="11">
        <f t="shared" si="149"/>
        <v>41968.760416666664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41974.420578703706</v>
      </c>
      <c r="T1543" s="11">
        <f t="shared" si="149"/>
        <v>42004.420578703706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42170.704861111117</v>
      </c>
      <c r="T1544" s="11">
        <f t="shared" si="149"/>
        <v>42185.704861111117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41935.217986111114</v>
      </c>
      <c r="T1545" s="11">
        <f t="shared" si="149"/>
        <v>41965.259652777779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42052.75953703704</v>
      </c>
      <c r="T1546" s="11">
        <f t="shared" si="149"/>
        <v>42094.720833333333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42031.592986111114</v>
      </c>
      <c r="T1547" s="11">
        <f t="shared" si="149"/>
        <v>42065.594444444447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41838.921284722222</v>
      </c>
      <c r="T1548" s="11">
        <f t="shared" si="149"/>
        <v>41898.921284722222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42782.13520833334</v>
      </c>
      <c r="T1549" s="11">
        <f t="shared" si="149"/>
        <v>42789.13520833334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42286.590509259266</v>
      </c>
      <c r="T1550" s="11">
        <f t="shared" si="149"/>
        <v>42316.632175925923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42280.84443287037</v>
      </c>
      <c r="T1551" s="11">
        <f t="shared" si="149"/>
        <v>42310.886099537041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42472.157800925932</v>
      </c>
      <c r="T1552" s="11">
        <f t="shared" si="149"/>
        <v>42502.157800925932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42121.532858796294</v>
      </c>
      <c r="T1553" s="11">
        <f t="shared" si="149"/>
        <v>42151.532858796294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41892.397083333337</v>
      </c>
      <c r="T1554" s="11">
        <f t="shared" si="149"/>
        <v>41912.874305555561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42218.991284722222</v>
      </c>
      <c r="T1555" s="11">
        <f t="shared" si="149"/>
        <v>42248.991284722222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42187.960532407415</v>
      </c>
      <c r="T1556" s="11">
        <f t="shared" si="149"/>
        <v>42217.960532407415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42241.322129629632</v>
      </c>
      <c r="T1557" s="11">
        <f t="shared" si="149"/>
        <v>42264.416666666664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42524.861388888887</v>
      </c>
      <c r="T1558" s="11">
        <f t="shared" si="149"/>
        <v>42554.861388888887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41871.361493055556</v>
      </c>
      <c r="T1559" s="11">
        <f t="shared" si="149"/>
        <v>41902.361493055556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42185.106006944443</v>
      </c>
      <c r="T1560" s="11">
        <f t="shared" si="149"/>
        <v>42244.216666666667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42107.761562499996</v>
      </c>
      <c r="T1561" s="11">
        <f t="shared" si="149"/>
        <v>42122.761562499996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41935.729085648149</v>
      </c>
      <c r="T1562" s="11">
        <f t="shared" si="149"/>
        <v>41955.77075231482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41554.750034722223</v>
      </c>
      <c r="T1563" s="11">
        <f t="shared" si="149"/>
        <v>41584.791701388895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40079.27449074074</v>
      </c>
      <c r="T1564" s="11">
        <f t="shared" si="149"/>
        <v>40148.743055555555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41652.450821759259</v>
      </c>
      <c r="T1565" s="11">
        <f t="shared" si="149"/>
        <v>41712.409155092595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42121.075335648151</v>
      </c>
      <c r="T1566" s="11">
        <f t="shared" si="149"/>
        <v>42152.545138888891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40672.438206018523</v>
      </c>
      <c r="T1567" s="11">
        <f t="shared" si="149"/>
        <v>40702.438206018523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42549.6250462963</v>
      </c>
      <c r="T1568" s="11">
        <f t="shared" si="149"/>
        <v>42578.625000000007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41671.645196759258</v>
      </c>
      <c r="T1569" s="11">
        <f t="shared" si="149"/>
        <v>41686.708333333336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41961.77065972222</v>
      </c>
      <c r="T1570" s="11">
        <f t="shared" si="149"/>
        <v>41996.77065972222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41389.38789351852</v>
      </c>
      <c r="T1571" s="11">
        <f t="shared" si="149"/>
        <v>41419.38789351852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42438.521782407413</v>
      </c>
      <c r="T1572" s="11">
        <f t="shared" si="149"/>
        <v>42468.480115740742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42144.477812500008</v>
      </c>
      <c r="T1573" s="11">
        <f t="shared" si="149"/>
        <v>42174.477812500008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42403.741423611114</v>
      </c>
      <c r="T1574" s="11">
        <f t="shared" si="149"/>
        <v>42428.707638888889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42785.708356481489</v>
      </c>
      <c r="T1575" s="11">
        <f t="shared" si="149"/>
        <v>42825.874305555561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42017.635752314818</v>
      </c>
      <c r="T1576" s="11">
        <f t="shared" si="149"/>
        <v>42052.635752314818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41799.232592592598</v>
      </c>
      <c r="T1577" s="11">
        <f t="shared" si="149"/>
        <v>41829.232592592598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42140.587592592594</v>
      </c>
      <c r="T1578" s="11">
        <f t="shared" si="149"/>
        <v>42185.587592592594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41054.556111111116</v>
      </c>
      <c r="T1579" s="11">
        <f t="shared" si="149"/>
        <v>41114.556111111116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40398.774201388893</v>
      </c>
      <c r="T1580" s="11">
        <f t="shared" si="149"/>
        <v>40422.791666666672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41481.704756944448</v>
      </c>
      <c r="T1581" s="11">
        <f t="shared" si="149"/>
        <v>41514.704756944448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40989.758402777785</v>
      </c>
      <c r="T1582" s="11">
        <f t="shared" si="149"/>
        <v>41049.758402777785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42325.15729166667</v>
      </c>
      <c r="T1583" s="11">
        <f t="shared" si="149"/>
        <v>42357.15729166667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42246.498298611114</v>
      </c>
      <c r="T1584" s="11">
        <f t="shared" si="149"/>
        <v>42303.597222222226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41877.613321759265</v>
      </c>
      <c r="T1585" s="11">
        <f t="shared" si="149"/>
        <v>41907.613321759265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41779.357650462967</v>
      </c>
      <c r="T1586" s="11">
        <f t="shared" si="149"/>
        <v>41789.357650462967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42707.603796296295</v>
      </c>
      <c r="T1587" s="11">
        <f t="shared" si="149"/>
        <v>42729.166666666664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42068.812754629638</v>
      </c>
      <c r="T1588" s="11">
        <f t="shared" si="149"/>
        <v>42098.771087962967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41956.659317129634</v>
      </c>
      <c r="T1589" s="11">
        <f t="shared" si="149"/>
        <v>41986.659317129634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42004.958321759266</v>
      </c>
      <c r="T1590" s="11">
        <f t="shared" si="149"/>
        <v>42035.55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42256.693124999998</v>
      </c>
      <c r="T1591" s="11">
        <f t="shared" si="149"/>
        <v>42286.693124999998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42240.565555555557</v>
      </c>
      <c r="T1592" s="11">
        <f t="shared" si="149"/>
        <v>42270.565555555557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42433.434502314813</v>
      </c>
      <c r="T1593" s="11">
        <f t="shared" si="149"/>
        <v>42463.392835648156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42045.781076388892</v>
      </c>
      <c r="T1594" s="11">
        <f t="shared" si="149"/>
        <v>42090.73940972222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42033.553877314822</v>
      </c>
      <c r="T1595" s="11">
        <f t="shared" si="149"/>
        <v>42063.553877314822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42445.421087962961</v>
      </c>
      <c r="T1596" s="11">
        <f t="shared" si="149"/>
        <v>42505.38958333333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41779.758425925931</v>
      </c>
      <c r="T1597" s="11">
        <f t="shared" si="149"/>
        <v>41808.55069444445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41941.138530092598</v>
      </c>
      <c r="T1598" s="11">
        <f t="shared" si="149"/>
        <v>41986.180196759262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42603.062465277784</v>
      </c>
      <c r="T1599" s="11">
        <f t="shared" si="149"/>
        <v>42633.062465277784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42151.3756712963</v>
      </c>
      <c r="T1600" s="11">
        <f t="shared" si="149"/>
        <v>42211.3756712963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42438.247407407405</v>
      </c>
      <c r="T1601" s="11">
        <f t="shared" si="149"/>
        <v>42468.205740740748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0">(E1602/D1602)*100</f>
        <v>7.3400000000000007</v>
      </c>
      <c r="P1602">
        <f t="shared" ref="P1602:P1665" si="151">E1602/L1602</f>
        <v>40.777777777777779</v>
      </c>
      <c r="Q1602" t="str">
        <f t="shared" ref="Q1602:Q1665" si="152">LEFT(N1602, SEARCH("/",N1602,1)-1)</f>
        <v>photography</v>
      </c>
      <c r="R1602" t="str">
        <f t="shared" ref="R1602:R1665" si="153">RIGHT(N1602, LEN(N1602) - SEARCH("/", N1602))</f>
        <v>places</v>
      </c>
      <c r="S1602" s="10">
        <f t="shared" si="148"/>
        <v>41790.765648148154</v>
      </c>
      <c r="T1602" s="11">
        <f t="shared" si="149"/>
        <v>41834.924305555556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0"/>
        <v>108.2492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ref="S1603:S1666" si="154">(((J1603/60)/60)/24)+DATE(1970,1,1)+(-7/24)</f>
        <v>40637.801307870373</v>
      </c>
      <c r="T1603" s="11">
        <f t="shared" ref="T1603:T1666" si="155">(((I1603/60)/60)/24)+DATE(1970,1,1)+(-7/24)</f>
        <v>40667.801307870373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40788.005983796298</v>
      </c>
      <c r="T1604" s="11">
        <f t="shared" si="155"/>
        <v>40830.666666666672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40875.877997685187</v>
      </c>
      <c r="T1605" s="11">
        <f t="shared" si="155"/>
        <v>40935.877997685187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40945.553645833337</v>
      </c>
      <c r="T1606" s="11">
        <f t="shared" si="155"/>
        <v>40985.511979166666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40746.721215277779</v>
      </c>
      <c r="T1607" s="11">
        <f t="shared" si="155"/>
        <v>40756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40535.819884259261</v>
      </c>
      <c r="T1608" s="11">
        <f t="shared" si="155"/>
        <v>40625.778217592597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41053.516793981486</v>
      </c>
      <c r="T1609" s="11">
        <f t="shared" si="155"/>
        <v>41074.516793981486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41607.539189814815</v>
      </c>
      <c r="T1610" s="11">
        <f t="shared" si="155"/>
        <v>41639.934722222228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40795.709594907406</v>
      </c>
      <c r="T1611" s="11">
        <f t="shared" si="155"/>
        <v>40849.041666666672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41228.633217592593</v>
      </c>
      <c r="T1612" s="11">
        <f t="shared" si="155"/>
        <v>41258.633217592593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41408.708703703705</v>
      </c>
      <c r="T1613" s="11">
        <f t="shared" si="155"/>
        <v>41429.708703703705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41246.583148148151</v>
      </c>
      <c r="T1614" s="11">
        <f t="shared" si="155"/>
        <v>41276.583148148151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41081.777800925927</v>
      </c>
      <c r="T1615" s="11">
        <f t="shared" si="155"/>
        <v>41111.777800925927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41794.689456018517</v>
      </c>
      <c r="T1616" s="11">
        <f t="shared" si="155"/>
        <v>41854.416666666672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40844.759212962963</v>
      </c>
      <c r="T1617" s="11">
        <f t="shared" si="155"/>
        <v>40889.800879629634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41194.423854166671</v>
      </c>
      <c r="T1618" s="11">
        <f t="shared" si="155"/>
        <v>41235.625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41546.372546296298</v>
      </c>
      <c r="T1619" s="11">
        <f t="shared" si="155"/>
        <v>41579.5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41301.362673611111</v>
      </c>
      <c r="T1620" s="11">
        <f t="shared" si="155"/>
        <v>41341.362673611111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41875.894513888896</v>
      </c>
      <c r="T1621" s="11">
        <f t="shared" si="155"/>
        <v>41896.894513888896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41321.04791666667</v>
      </c>
      <c r="T1622" s="11">
        <f t="shared" si="155"/>
        <v>41328.04791666667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41003.314988425926</v>
      </c>
      <c r="T1623" s="11">
        <f t="shared" si="155"/>
        <v>41056.874305555561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41950.003171296295</v>
      </c>
      <c r="T1624" s="11">
        <f t="shared" si="155"/>
        <v>41990.040972222225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41453.396863425929</v>
      </c>
      <c r="T1625" s="11">
        <f t="shared" si="155"/>
        <v>41513.396863425929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41243.075636574074</v>
      </c>
      <c r="T1626" s="11">
        <f t="shared" si="155"/>
        <v>41283.075636574074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41135.40802083334</v>
      </c>
      <c r="T1627" s="11">
        <f t="shared" si="155"/>
        <v>41163.40802083334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41579.556331018524</v>
      </c>
      <c r="T1628" s="11">
        <f t="shared" si="155"/>
        <v>41609.597997685189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41205.415381944447</v>
      </c>
      <c r="T1629" s="11">
        <f t="shared" si="155"/>
        <v>41238.915972222225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41774.445393518523</v>
      </c>
      <c r="T1630" s="11">
        <f t="shared" si="155"/>
        <v>41807.445393518523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41645.575613425928</v>
      </c>
      <c r="T1631" s="11">
        <f t="shared" si="155"/>
        <v>41690.575613425928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40939.546006944445</v>
      </c>
      <c r="T1632" s="11">
        <f t="shared" si="155"/>
        <v>40969.999305555561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41164.567835648151</v>
      </c>
      <c r="T1633" s="11">
        <f t="shared" si="155"/>
        <v>41194.567835648151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40750.04923611111</v>
      </c>
      <c r="T1634" s="11">
        <f t="shared" si="155"/>
        <v>40810.04923611111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40896.592083333337</v>
      </c>
      <c r="T1635" s="11">
        <f t="shared" si="155"/>
        <v>40923.916666666672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40657.898159722223</v>
      </c>
      <c r="T1636" s="11">
        <f t="shared" si="155"/>
        <v>40695.957638888889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42502.577094907414</v>
      </c>
      <c r="T1637" s="11">
        <f t="shared" si="155"/>
        <v>42562.577094907414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40662.795000000006</v>
      </c>
      <c r="T1638" s="11">
        <f t="shared" si="155"/>
        <v>40705.875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40122.459953703707</v>
      </c>
      <c r="T1639" s="11">
        <f t="shared" si="155"/>
        <v>40178.693750000006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41288.395462962966</v>
      </c>
      <c r="T1640" s="11">
        <f t="shared" si="155"/>
        <v>41333.600694444445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40941.360706018524</v>
      </c>
      <c r="T1641" s="11">
        <f t="shared" si="155"/>
        <v>40971.360706018524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40378.939293981486</v>
      </c>
      <c r="T1642" s="11">
        <f t="shared" si="155"/>
        <v>40392.790972222225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41962.304907407415</v>
      </c>
      <c r="T1643" s="11">
        <f t="shared" si="155"/>
        <v>41992.304907407415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40687.732951388891</v>
      </c>
      <c r="T1644" s="11">
        <f t="shared" si="155"/>
        <v>40707.732951388891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41146.532546296301</v>
      </c>
      <c r="T1645" s="11">
        <f t="shared" si="155"/>
        <v>41176.532546296301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41174.768055555556</v>
      </c>
      <c r="T1646" s="11">
        <f t="shared" si="155"/>
        <v>41234.809722222228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41521.325694444444</v>
      </c>
      <c r="T1647" s="11">
        <f t="shared" si="155"/>
        <v>41535.325694444444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41833.158599537041</v>
      </c>
      <c r="T1648" s="11">
        <f t="shared" si="155"/>
        <v>41865.465972222228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41039.117789351854</v>
      </c>
      <c r="T1649" s="11">
        <f t="shared" si="155"/>
        <v>41069.117789351854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40592.412986111114</v>
      </c>
      <c r="T1650" s="11">
        <f t="shared" si="155"/>
        <v>40622.37131944445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41737.392997685187</v>
      </c>
      <c r="T1651" s="11">
        <f t="shared" si="155"/>
        <v>41782.392997685187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41526.143946759265</v>
      </c>
      <c r="T1652" s="11">
        <f t="shared" si="155"/>
        <v>41556.143946759265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40625.609027777777</v>
      </c>
      <c r="T1653" s="11">
        <f t="shared" si="155"/>
        <v>40658.999305555561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41572.201307870375</v>
      </c>
      <c r="T1654" s="11">
        <f t="shared" si="155"/>
        <v>41602.242974537039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40626.54277777778</v>
      </c>
      <c r="T1655" s="11">
        <f t="shared" si="155"/>
        <v>40657.54277777778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40987.599074074074</v>
      </c>
      <c r="T1656" s="11">
        <f t="shared" si="155"/>
        <v>41017.599074074074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40974.500231481485</v>
      </c>
      <c r="T1657" s="11">
        <f t="shared" si="155"/>
        <v>41004.458564814813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41226.637175925927</v>
      </c>
      <c r="T1658" s="11">
        <f t="shared" si="155"/>
        <v>41256.637175925927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41023.490370370375</v>
      </c>
      <c r="T1659" s="11">
        <f t="shared" si="155"/>
        <v>41053.490370370375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41222.930173611116</v>
      </c>
      <c r="T1660" s="11">
        <f t="shared" si="155"/>
        <v>41261.305555555555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41596.621770833335</v>
      </c>
      <c r="T1661" s="11">
        <f t="shared" si="155"/>
        <v>41625.208333333336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42459.40219907408</v>
      </c>
      <c r="T1662" s="11">
        <f t="shared" si="155"/>
        <v>42490.624305555561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42343.706377314818</v>
      </c>
      <c r="T1663" s="11">
        <f t="shared" si="155"/>
        <v>42386.583333333336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40847.906666666669</v>
      </c>
      <c r="T1664" s="11">
        <f t="shared" si="155"/>
        <v>40907.948333333334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42005.730405092596</v>
      </c>
      <c r="T1665" s="11">
        <f t="shared" si="155"/>
        <v>42035.730405092596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56">(E1666/D1666)*100</f>
        <v>122.40879999999999</v>
      </c>
      <c r="P1666">
        <f t="shared" ref="P1666:P1729" si="157">E1666/L1666</f>
        <v>34.384494382022467</v>
      </c>
      <c r="Q1666" t="str">
        <f t="shared" ref="Q1666:Q1729" si="158">LEFT(N1666, SEARCH("/",N1666,1)-1)</f>
        <v>music</v>
      </c>
      <c r="R1666" t="str">
        <f t="shared" ref="R1666:R1729" si="159">RIGHT(N1666, LEN(N1666) - SEARCH("/", N1666))</f>
        <v>pop</v>
      </c>
      <c r="S1666" s="10">
        <f t="shared" si="154"/>
        <v>40939.47011574074</v>
      </c>
      <c r="T1666" s="11">
        <f t="shared" si="155"/>
        <v>40983.874305555561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6"/>
        <v>119.45714285714286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ref="S1667:S1730" si="160">(((J1667/60)/60)/24)+DATE(1970,1,1)+(-7/24)</f>
        <v>40564.357789351852</v>
      </c>
      <c r="T1667" s="11">
        <f t="shared" ref="T1667:T1730" si="161">(((I1667/60)/60)/24)+DATE(1970,1,1)+(-7/24)</f>
        <v>40595.833333333336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41330.961493055562</v>
      </c>
      <c r="T1668" s="11">
        <f t="shared" si="161"/>
        <v>41360.91982638889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41681.778912037036</v>
      </c>
      <c r="T1669" s="11">
        <f t="shared" si="161"/>
        <v>41708.999305555561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40844.858090277776</v>
      </c>
      <c r="T1670" s="11">
        <f t="shared" si="161"/>
        <v>40874.899756944447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42461.593472222223</v>
      </c>
      <c r="T1671" s="11">
        <f t="shared" si="161"/>
        <v>42521.593472222223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40313.638877314821</v>
      </c>
      <c r="T1672" s="11">
        <f t="shared" si="161"/>
        <v>40363.875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42553.252476851856</v>
      </c>
      <c r="T1673" s="11">
        <f t="shared" si="161"/>
        <v>42583.252476851856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41034.364930555559</v>
      </c>
      <c r="T1674" s="11">
        <f t="shared" si="161"/>
        <v>41064.364930555559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42039.58671296297</v>
      </c>
      <c r="T1675" s="11">
        <f t="shared" si="161"/>
        <v>42069.58671296297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42569.313726851855</v>
      </c>
      <c r="T1676" s="11">
        <f t="shared" si="161"/>
        <v>42599.999305555561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40802.441435185188</v>
      </c>
      <c r="T1677" s="11">
        <f t="shared" si="161"/>
        <v>40832.627083333333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40973.434571759266</v>
      </c>
      <c r="T1678" s="11">
        <f t="shared" si="161"/>
        <v>41019.874305555561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42416.115462962967</v>
      </c>
      <c r="T1679" s="11">
        <f t="shared" si="161"/>
        <v>42475.957638888889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41662.563321759262</v>
      </c>
      <c r="T1680" s="11">
        <f t="shared" si="161"/>
        <v>41676.563321759262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40722.777141203704</v>
      </c>
      <c r="T1681" s="11">
        <f t="shared" si="161"/>
        <v>40745.777141203704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41802.466053240743</v>
      </c>
      <c r="T1682" s="11">
        <f t="shared" si="161"/>
        <v>41832.466053240743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42773.829675925932</v>
      </c>
      <c r="T1683" s="11">
        <f t="shared" si="161"/>
        <v>42822.791666666664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42778.921990740746</v>
      </c>
      <c r="T1684" s="11">
        <f t="shared" si="161"/>
        <v>42838.880324074074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42808.490023148152</v>
      </c>
      <c r="T1685" s="11">
        <f t="shared" si="161"/>
        <v>42832.490023148152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42783.523622685192</v>
      </c>
      <c r="T1686" s="11">
        <f t="shared" si="161"/>
        <v>42811.481956018521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42787.958599537036</v>
      </c>
      <c r="T1687" s="11">
        <f t="shared" si="161"/>
        <v>42817.916932870372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42792.552303240744</v>
      </c>
      <c r="T1688" s="11">
        <f t="shared" si="161"/>
        <v>42852.510636574072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42801.755150462966</v>
      </c>
      <c r="T1689" s="11">
        <f t="shared" si="161"/>
        <v>42835.552083333336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42804.242986111109</v>
      </c>
      <c r="T1690" s="11">
        <f t="shared" si="161"/>
        <v>42834.201319444452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42780.650810185187</v>
      </c>
      <c r="T1691" s="11">
        <f t="shared" si="161"/>
        <v>42810.609143518523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42801.139375000006</v>
      </c>
      <c r="T1692" s="11">
        <f t="shared" si="161"/>
        <v>42831.097708333335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42795.409814814811</v>
      </c>
      <c r="T1693" s="11">
        <f t="shared" si="161"/>
        <v>42827.750000000007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42787.859571759262</v>
      </c>
      <c r="T1694" s="11">
        <f t="shared" si="161"/>
        <v>42820.707638888889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42803.628611111119</v>
      </c>
      <c r="T1695" s="11">
        <f t="shared" si="161"/>
        <v>42834.541666666664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42791.378171296303</v>
      </c>
      <c r="T1696" s="11">
        <f t="shared" si="161"/>
        <v>42820.9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42800.739745370374</v>
      </c>
      <c r="T1697" s="11">
        <f t="shared" si="161"/>
        <v>42834.750000000007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42795.777905092596</v>
      </c>
      <c r="T1698" s="11">
        <f t="shared" si="161"/>
        <v>42825.736238425925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42804.741296296292</v>
      </c>
      <c r="T1699" s="11">
        <f t="shared" si="161"/>
        <v>42834.699629629635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42795.916203703709</v>
      </c>
      <c r="T1700" s="11">
        <f t="shared" si="161"/>
        <v>42819.856250000004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42806.572280092594</v>
      </c>
      <c r="T1701" s="11">
        <f t="shared" si="161"/>
        <v>42836.572280092594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42795.779976851853</v>
      </c>
      <c r="T1702" s="11">
        <f t="shared" si="161"/>
        <v>42825.875000000007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41989.372743055559</v>
      </c>
      <c r="T1703" s="11">
        <f t="shared" si="161"/>
        <v>42019.372743055559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42063.578125000007</v>
      </c>
      <c r="T1704" s="11">
        <f t="shared" si="161"/>
        <v>42093.536458333336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42186.990011574082</v>
      </c>
      <c r="T1705" s="11">
        <f t="shared" si="161"/>
        <v>42246.990011574082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42020.848067129635</v>
      </c>
      <c r="T1706" s="11">
        <f t="shared" si="161"/>
        <v>42050.848067129635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42244.725069444445</v>
      </c>
      <c r="T1707" s="11">
        <f t="shared" si="161"/>
        <v>42256.375000000007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42179.014722222222</v>
      </c>
      <c r="T1708" s="11">
        <f t="shared" si="161"/>
        <v>42239.014722222222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42427.429340277777</v>
      </c>
      <c r="T1709" s="11">
        <f t="shared" si="161"/>
        <v>42457.387673611112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42451.575300925928</v>
      </c>
      <c r="T1710" s="11">
        <f t="shared" si="161"/>
        <v>42491.575300925928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41841.272152777776</v>
      </c>
      <c r="T1711" s="11">
        <f t="shared" si="161"/>
        <v>41882.527083333334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42341.299629629626</v>
      </c>
      <c r="T1712" s="11">
        <f t="shared" si="161"/>
        <v>42387.250000000007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41852.354560185187</v>
      </c>
      <c r="T1713" s="11">
        <f t="shared" si="161"/>
        <v>41883.354560185187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42125.622141203705</v>
      </c>
      <c r="T1714" s="11">
        <f t="shared" si="161"/>
        <v>42185.622141203705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41887.509398148155</v>
      </c>
      <c r="T1715" s="11">
        <f t="shared" si="161"/>
        <v>41917.509398148155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42095.626863425925</v>
      </c>
      <c r="T1716" s="11">
        <f t="shared" si="161"/>
        <v>42125.626863425925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42063.925752314819</v>
      </c>
      <c r="T1717" s="11">
        <f t="shared" si="161"/>
        <v>42093.848611111112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42673.285868055558</v>
      </c>
      <c r="T1718" s="11">
        <f t="shared" si="161"/>
        <v>42713.327534722222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42460.690254629626</v>
      </c>
      <c r="T1719" s="11">
        <f t="shared" si="161"/>
        <v>42480.875000000007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42460.318854166668</v>
      </c>
      <c r="T1720" s="11">
        <f t="shared" si="161"/>
        <v>42503.915972222225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41869.242951388893</v>
      </c>
      <c r="T1721" s="11">
        <f t="shared" si="161"/>
        <v>41899.242951388893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41922.491562500007</v>
      </c>
      <c r="T1722" s="11">
        <f t="shared" si="161"/>
        <v>41952.533229166671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42319.169710648152</v>
      </c>
      <c r="T1723" s="11">
        <f t="shared" si="161"/>
        <v>42349.169710648152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42425.669317129628</v>
      </c>
      <c r="T1724" s="11">
        <f t="shared" si="161"/>
        <v>42462.715277777781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42129.533738425926</v>
      </c>
      <c r="T1725" s="11">
        <f t="shared" si="161"/>
        <v>42185.958333333336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41912.640763888892</v>
      </c>
      <c r="T1726" s="11">
        <f t="shared" si="161"/>
        <v>41942.640763888892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41845.676493055558</v>
      </c>
      <c r="T1727" s="11">
        <f t="shared" si="161"/>
        <v>41875.676493055558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41788.628055555557</v>
      </c>
      <c r="T1728" s="11">
        <f t="shared" si="161"/>
        <v>41817.628055555557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42044.63630787038</v>
      </c>
      <c r="T1729" s="11">
        <f t="shared" si="161"/>
        <v>42099.166666666664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62">(E1730/D1730)*100</f>
        <v>68.400000000000006</v>
      </c>
      <c r="P1730">
        <f t="shared" ref="P1730:P1793" si="163">E1730/L1730</f>
        <v>122.14285714285714</v>
      </c>
      <c r="Q1730" t="str">
        <f t="shared" ref="Q1730:Q1793" si="164">LEFT(N1730, SEARCH("/",N1730,1)-1)</f>
        <v>music</v>
      </c>
      <c r="R1730" t="str">
        <f t="shared" ref="R1730:R1793" si="165">RIGHT(N1730, LEN(N1730) - SEARCH("/", N1730))</f>
        <v>faith</v>
      </c>
      <c r="S1730" s="10">
        <f t="shared" si="160"/>
        <v>42268.334189814814</v>
      </c>
      <c r="T1730" s="11">
        <f t="shared" si="161"/>
        <v>42298.334189814814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ref="S1731:S1794" si="166">(((J1731/60)/60)/24)+DATE(1970,1,1)+(-7/24)</f>
        <v>42470.76048611111</v>
      </c>
      <c r="T1731" s="11">
        <f t="shared" ref="T1731:T1794" si="167">(((I1731/60)/60)/24)+DATE(1970,1,1)+(-7/24)</f>
        <v>42530.76048611111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42271.796099537045</v>
      </c>
      <c r="T1732" s="11">
        <f t="shared" si="167"/>
        <v>42301.796099537045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42152.615185185183</v>
      </c>
      <c r="T1733" s="11">
        <f t="shared" si="167"/>
        <v>42166.333333333336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42325.392141203709</v>
      </c>
      <c r="T1734" s="11">
        <f t="shared" si="167"/>
        <v>42384.916666666664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42614.383958333339</v>
      </c>
      <c r="T1735" s="11">
        <f t="shared" si="167"/>
        <v>42626.604166666664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42101.74486111111</v>
      </c>
      <c r="T1736" s="11">
        <f t="shared" si="167"/>
        <v>42131.74486111111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42559.522511574083</v>
      </c>
      <c r="T1737" s="11">
        <f t="shared" si="167"/>
        <v>42589.522511574083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42286.569826388892</v>
      </c>
      <c r="T1738" s="11">
        <f t="shared" si="167"/>
        <v>42316.611493055556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42175.657314814824</v>
      </c>
      <c r="T1739" s="11">
        <f t="shared" si="167"/>
        <v>42205.657314814824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41884.582662037043</v>
      </c>
      <c r="T1740" s="11">
        <f t="shared" si="167"/>
        <v>41914.582662037043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42435.582546296304</v>
      </c>
      <c r="T1741" s="11">
        <f t="shared" si="167"/>
        <v>42494.540879629632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42171.525717592602</v>
      </c>
      <c r="T1742" s="11">
        <f t="shared" si="167"/>
        <v>42201.525717592602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42120.336469907408</v>
      </c>
      <c r="T1743" s="11">
        <f t="shared" si="167"/>
        <v>42165.336469907408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42710.585300925923</v>
      </c>
      <c r="T1744" s="11">
        <f t="shared" si="167"/>
        <v>42742.583333333336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42586.633969907409</v>
      </c>
      <c r="T1745" s="11">
        <f t="shared" si="167"/>
        <v>42608.874305555561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42026.313391203708</v>
      </c>
      <c r="T1746" s="11">
        <f t="shared" si="167"/>
        <v>42071.271724537037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42689.968032407407</v>
      </c>
      <c r="T1747" s="11">
        <f t="shared" si="167"/>
        <v>42725.791666666664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42667.885034722225</v>
      </c>
      <c r="T1748" s="11">
        <f t="shared" si="167"/>
        <v>42697.791666666664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42292.143865740749</v>
      </c>
      <c r="T1749" s="11">
        <f t="shared" si="167"/>
        <v>42321.333333333336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42219.659062500003</v>
      </c>
      <c r="T1750" s="11">
        <f t="shared" si="167"/>
        <v>42249.659062500003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42758.684270833335</v>
      </c>
      <c r="T1751" s="11">
        <f t="shared" si="167"/>
        <v>42795.500000000007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42454.54518518519</v>
      </c>
      <c r="T1752" s="11">
        <f t="shared" si="167"/>
        <v>42479.54518518519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42052.489849537036</v>
      </c>
      <c r="T1753" s="11">
        <f t="shared" si="167"/>
        <v>42082.448182870372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42626.961597222224</v>
      </c>
      <c r="T1754" s="11">
        <f t="shared" si="167"/>
        <v>42656.961597222224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42420.457962962966</v>
      </c>
      <c r="T1755" s="11">
        <f t="shared" si="167"/>
        <v>42450.416296296295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42067.585104166668</v>
      </c>
      <c r="T1756" s="11">
        <f t="shared" si="167"/>
        <v>42097.543437500004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42252.497233796297</v>
      </c>
      <c r="T1757" s="11">
        <f t="shared" si="167"/>
        <v>42282.497233796297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42570.875798611109</v>
      </c>
      <c r="T1758" s="11">
        <f t="shared" si="167"/>
        <v>42610.875798611109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42733.535682870373</v>
      </c>
      <c r="T1759" s="11">
        <f t="shared" si="167"/>
        <v>42763.520138888889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42505.664259259262</v>
      </c>
      <c r="T1760" s="11">
        <f t="shared" si="167"/>
        <v>42565.664259259262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42068.53737268519</v>
      </c>
      <c r="T1761" s="11">
        <f t="shared" si="167"/>
        <v>42088.495706018519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42405.380937500006</v>
      </c>
      <c r="T1762" s="11">
        <f t="shared" si="167"/>
        <v>42425.380937500006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42209.27615740741</v>
      </c>
      <c r="T1763" s="11">
        <f t="shared" si="167"/>
        <v>42259.27615740741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42410.690335648149</v>
      </c>
      <c r="T1764" s="11">
        <f t="shared" si="167"/>
        <v>42440.690335648149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42636.576851851853</v>
      </c>
      <c r="T1765" s="11">
        <f t="shared" si="167"/>
        <v>42666.576851851853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41825.194201388891</v>
      </c>
      <c r="T1766" s="11">
        <f t="shared" si="167"/>
        <v>41854.194201388891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41834.688796296301</v>
      </c>
      <c r="T1767" s="11">
        <f t="shared" si="167"/>
        <v>41864.688796296301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41855.568148148152</v>
      </c>
      <c r="T1768" s="11">
        <f t="shared" si="167"/>
        <v>41876.568148148152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41824.366712962968</v>
      </c>
      <c r="T1769" s="11">
        <f t="shared" si="167"/>
        <v>41854.366712962968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41849.26902777778</v>
      </c>
      <c r="T1770" s="11">
        <f t="shared" si="167"/>
        <v>41909.26902777778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41987.527303240742</v>
      </c>
      <c r="T1771" s="11">
        <f t="shared" si="167"/>
        <v>42017.527303240742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41891.488356481488</v>
      </c>
      <c r="T1772" s="11">
        <f t="shared" si="167"/>
        <v>41926.488356481488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41905.687962962969</v>
      </c>
      <c r="T1773" s="11">
        <f t="shared" si="167"/>
        <v>41935.687962962969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41766.426342592596</v>
      </c>
      <c r="T1774" s="11">
        <f t="shared" si="167"/>
        <v>41826.426342592596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41978.468726851854</v>
      </c>
      <c r="T1775" s="11">
        <f t="shared" si="167"/>
        <v>42023.468726851854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41929.926990740743</v>
      </c>
      <c r="T1776" s="11">
        <f t="shared" si="167"/>
        <v>41972.332638888889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41891.684722222228</v>
      </c>
      <c r="T1777" s="11">
        <f t="shared" si="167"/>
        <v>41936.684722222228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41905.665173611116</v>
      </c>
      <c r="T1778" s="11">
        <f t="shared" si="167"/>
        <v>41941.665173611116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42025.065428240741</v>
      </c>
      <c r="T1779" s="11">
        <f t="shared" si="167"/>
        <v>42055.065428240741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42045.571701388886</v>
      </c>
      <c r="T1780" s="11">
        <f t="shared" si="167"/>
        <v>42090.530034722229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42585.400231481479</v>
      </c>
      <c r="T1781" s="11">
        <f t="shared" si="167"/>
        <v>42615.400231481479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42493.309143518527</v>
      </c>
      <c r="T1782" s="11">
        <f t="shared" si="167"/>
        <v>42553.309143518527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42597.325752314813</v>
      </c>
      <c r="T1783" s="11">
        <f t="shared" si="167"/>
        <v>42628.325752314813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42388.283437500002</v>
      </c>
      <c r="T1784" s="11">
        <f t="shared" si="167"/>
        <v>42421.283437500002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42115.658310185187</v>
      </c>
      <c r="T1785" s="11">
        <f t="shared" si="167"/>
        <v>42145.658310185187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42003.363888888889</v>
      </c>
      <c r="T1786" s="11">
        <f t="shared" si="167"/>
        <v>42034.850694444445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41896.843229166669</v>
      </c>
      <c r="T1787" s="11">
        <f t="shared" si="167"/>
        <v>41927.708333333336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41958.258993055562</v>
      </c>
      <c r="T1788" s="11">
        <f t="shared" si="167"/>
        <v>41988.258993055562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42068.363854166666</v>
      </c>
      <c r="T1789" s="11">
        <f t="shared" si="167"/>
        <v>42098.322187500002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41913.656736111116</v>
      </c>
      <c r="T1790" s="11">
        <f t="shared" si="167"/>
        <v>41943.656736111116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41955.958368055559</v>
      </c>
      <c r="T1791" s="11">
        <f t="shared" si="167"/>
        <v>42015.958368055559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42010.38284722223</v>
      </c>
      <c r="T1792" s="11">
        <f t="shared" si="167"/>
        <v>42040.38284722223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41973.448668981488</v>
      </c>
      <c r="T1793" s="11">
        <f t="shared" si="167"/>
        <v>42033.448668981488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68">(E1794/D1794)*100</f>
        <v>61.124000000000002</v>
      </c>
      <c r="P1794">
        <f t="shared" ref="P1794:P1857" si="169">E1794/L1794</f>
        <v>109.93525179856115</v>
      </c>
      <c r="Q1794" t="str">
        <f t="shared" ref="Q1794:Q1857" si="170">LEFT(N1794, SEARCH("/",N1794,1)-1)</f>
        <v>photography</v>
      </c>
      <c r="R1794" t="str">
        <f t="shared" ref="R1794:R1857" si="171">RIGHT(N1794, LEN(N1794) - SEARCH("/", N1794))</f>
        <v>photobooks</v>
      </c>
      <c r="S1794" s="10">
        <f t="shared" si="166"/>
        <v>42188.739374999997</v>
      </c>
      <c r="T1794" s="11">
        <f t="shared" si="167"/>
        <v>42225.999305555561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8"/>
        <v>1.3333333333333335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ref="S1795:S1858" si="172">(((J1795/60)/60)/24)+DATE(1970,1,1)+(-7/24)</f>
        <v>41940.600000000006</v>
      </c>
      <c r="T1795" s="11">
        <f t="shared" ref="T1795:T1858" si="173">(((I1795/60)/60)/24)+DATE(1970,1,1)+(-7/24)</f>
        <v>41970.64166666667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42011.259513888894</v>
      </c>
      <c r="T1796" s="11">
        <f t="shared" si="173"/>
        <v>42046.259513888894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42627.997002314813</v>
      </c>
      <c r="T1797" s="11">
        <f t="shared" si="173"/>
        <v>42657.375000000007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42515.14775462963</v>
      </c>
      <c r="T1798" s="11">
        <f t="shared" si="173"/>
        <v>42575.14775462963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42689.277650462966</v>
      </c>
      <c r="T1799" s="11">
        <f t="shared" si="173"/>
        <v>42719.277650462966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42344.035104166665</v>
      </c>
      <c r="T1800" s="11">
        <f t="shared" si="173"/>
        <v>42404.035104166665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41934.551018518519</v>
      </c>
      <c r="T1801" s="11">
        <f t="shared" si="173"/>
        <v>41954.592685185191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42623.314467592594</v>
      </c>
      <c r="T1802" s="11">
        <f t="shared" si="173"/>
        <v>42653.314467592594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42321.368842592594</v>
      </c>
      <c r="T1803" s="11">
        <f t="shared" si="173"/>
        <v>42353.215277777781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42159.180902777785</v>
      </c>
      <c r="T1804" s="11">
        <f t="shared" si="173"/>
        <v>42182.624305555561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42017.779884259267</v>
      </c>
      <c r="T1805" s="11">
        <f t="shared" si="173"/>
        <v>42048.779884259267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42282.386620370373</v>
      </c>
      <c r="T1806" s="11">
        <f t="shared" si="173"/>
        <v>42322.428287037044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42247.512245370373</v>
      </c>
      <c r="T1807" s="11">
        <f t="shared" si="173"/>
        <v>42279.458333333336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41877.346631944449</v>
      </c>
      <c r="T1808" s="11">
        <f t="shared" si="173"/>
        <v>41912.346631944449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41879.776770833334</v>
      </c>
      <c r="T1809" s="11">
        <f t="shared" si="173"/>
        <v>41909.776770833334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42742.389236111114</v>
      </c>
      <c r="T1810" s="11">
        <f t="shared" si="173"/>
        <v>42777.389236111114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42029.616192129637</v>
      </c>
      <c r="T1811" s="11">
        <f t="shared" si="173"/>
        <v>42064.616192129637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41860.618356481486</v>
      </c>
      <c r="T1812" s="11">
        <f t="shared" si="173"/>
        <v>41872.618356481486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41876.142013888893</v>
      </c>
      <c r="T1813" s="11">
        <f t="shared" si="173"/>
        <v>41935.875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42524.027037037034</v>
      </c>
      <c r="T1814" s="11">
        <f t="shared" si="173"/>
        <v>42554.027037037034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41829.597361111111</v>
      </c>
      <c r="T1815" s="11">
        <f t="shared" si="173"/>
        <v>41859.597361111111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42033.022407407414</v>
      </c>
      <c r="T1816" s="11">
        <f t="shared" si="173"/>
        <v>42063.022407407414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42172.615011574082</v>
      </c>
      <c r="T1817" s="11">
        <f t="shared" si="173"/>
        <v>42186.615011574082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42548.58452546296</v>
      </c>
      <c r="T1818" s="11">
        <f t="shared" si="173"/>
        <v>42576.500000000007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42705.370451388888</v>
      </c>
      <c r="T1819" s="11">
        <f t="shared" si="173"/>
        <v>42764.999305555561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42066.942708333336</v>
      </c>
      <c r="T1820" s="11">
        <f t="shared" si="173"/>
        <v>42096.901041666664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41820.460601851853</v>
      </c>
      <c r="T1821" s="11">
        <f t="shared" si="173"/>
        <v>41850.460601851853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42064.792708333342</v>
      </c>
      <c r="T1822" s="11">
        <f t="shared" si="173"/>
        <v>42094.75104166667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40926.027395833335</v>
      </c>
      <c r="T1823" s="11">
        <f t="shared" si="173"/>
        <v>40971.027395833335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41634.505347222221</v>
      </c>
      <c r="T1824" s="11">
        <f t="shared" si="173"/>
        <v>41670.500694444447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41176.393240740741</v>
      </c>
      <c r="T1825" s="11">
        <f t="shared" si="173"/>
        <v>41206.393240740741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41626.624618055561</v>
      </c>
      <c r="T1826" s="11">
        <f t="shared" si="173"/>
        <v>41646.797222222223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41443.542858796296</v>
      </c>
      <c r="T1827" s="11">
        <f t="shared" si="173"/>
        <v>41466.542858796296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41657.632141203707</v>
      </c>
      <c r="T1828" s="11">
        <f t="shared" si="173"/>
        <v>41687.632141203707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40555.034270833334</v>
      </c>
      <c r="T1829" s="11">
        <f t="shared" si="173"/>
        <v>40605.034270833334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41736.607986111114</v>
      </c>
      <c r="T1830" s="11">
        <f t="shared" si="173"/>
        <v>41768.625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40515.795960648153</v>
      </c>
      <c r="T1831" s="11">
        <f t="shared" si="173"/>
        <v>40564.625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41664.392442129632</v>
      </c>
      <c r="T1832" s="11">
        <f t="shared" si="173"/>
        <v>41694.392442129632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41026.704432870371</v>
      </c>
      <c r="T1833" s="11">
        <f t="shared" si="173"/>
        <v>41041.704432870371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40576.24799768519</v>
      </c>
      <c r="T1834" s="11">
        <f t="shared" si="173"/>
        <v>40606.24799768519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41302.752349537041</v>
      </c>
      <c r="T1835" s="11">
        <f t="shared" si="173"/>
        <v>41335.040972222225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41988.672395833339</v>
      </c>
      <c r="T1836" s="11">
        <f t="shared" si="173"/>
        <v>42028.672395833339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42430.410543981481</v>
      </c>
      <c r="T1837" s="11">
        <f t="shared" si="173"/>
        <v>42460.368877314817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41305.517696759263</v>
      </c>
      <c r="T1838" s="11">
        <f t="shared" si="173"/>
        <v>41322.517696759263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40925.756192129636</v>
      </c>
      <c r="T1839" s="11">
        <f t="shared" si="173"/>
        <v>40985.714525462965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40788.494872685187</v>
      </c>
      <c r="T1840" s="11">
        <f t="shared" si="173"/>
        <v>40816.833333333336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42614.430347222224</v>
      </c>
      <c r="T1841" s="11">
        <f t="shared" si="173"/>
        <v>42644.430347222224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41381.804513888892</v>
      </c>
      <c r="T1842" s="11">
        <f t="shared" si="173"/>
        <v>41400.915972222225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41745.553761574076</v>
      </c>
      <c r="T1843" s="11">
        <f t="shared" si="173"/>
        <v>41778.915972222225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42031.340057870373</v>
      </c>
      <c r="T1844" s="11">
        <f t="shared" si="173"/>
        <v>42064.957638888889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40564.7031712963</v>
      </c>
      <c r="T1845" s="11">
        <f t="shared" si="173"/>
        <v>40594.7031712963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40666.681875000002</v>
      </c>
      <c r="T1846" s="11">
        <f t="shared" si="173"/>
        <v>40704.833333333336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42523.041643518525</v>
      </c>
      <c r="T1847" s="11">
        <f t="shared" si="173"/>
        <v>42537.913194444445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41228.358530092599</v>
      </c>
      <c r="T1848" s="11">
        <f t="shared" si="173"/>
        <v>41258.358530092599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42093.944814814815</v>
      </c>
      <c r="T1849" s="11">
        <f t="shared" si="173"/>
        <v>42114.944814814815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40691.496388888889</v>
      </c>
      <c r="T1850" s="11">
        <f t="shared" si="173"/>
        <v>40754.999305555561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41169.553923611114</v>
      </c>
      <c r="T1851" s="11">
        <f t="shared" si="173"/>
        <v>41199.553923611114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41800.66782407408</v>
      </c>
      <c r="T1852" s="11">
        <f t="shared" si="173"/>
        <v>41830.66782407408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41827.615023148152</v>
      </c>
      <c r="T1853" s="11">
        <f t="shared" si="173"/>
        <v>41847.75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42081.479768518526</v>
      </c>
      <c r="T1854" s="11">
        <f t="shared" si="173"/>
        <v>42118.708333333336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41176.76871527778</v>
      </c>
      <c r="T1855" s="11">
        <f t="shared" si="173"/>
        <v>41226.810381944444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41387.729594907411</v>
      </c>
      <c r="T1856" s="11">
        <f t="shared" si="173"/>
        <v>41417.729594907411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41600.246990740743</v>
      </c>
      <c r="T1857" s="11">
        <f t="shared" si="173"/>
        <v>41645.246990740743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74">(E1858/D1858)*100</f>
        <v>101.25</v>
      </c>
      <c r="P1858">
        <f t="shared" ref="P1858:P1921" si="175">E1858/L1858</f>
        <v>53.289473684210527</v>
      </c>
      <c r="Q1858" t="str">
        <f t="shared" ref="Q1858:Q1921" si="176">LEFT(N1858, SEARCH("/",N1858,1)-1)</f>
        <v>music</v>
      </c>
      <c r="R1858" t="str">
        <f t="shared" ref="R1858:R1921" si="177">RIGHT(N1858, LEN(N1858) - SEARCH("/", N1858))</f>
        <v>rock</v>
      </c>
      <c r="S1858" s="10">
        <f t="shared" si="172"/>
        <v>41817.563333333332</v>
      </c>
      <c r="T1858" s="11">
        <f t="shared" si="173"/>
        <v>41838.563333333332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4"/>
        <v>100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ref="S1859:S1922" si="178">(((J1859/60)/60)/24)+DATE(1970,1,1)+(-7/24)</f>
        <v>41864.477002314816</v>
      </c>
      <c r="T1859" s="11">
        <f t="shared" ref="T1859:T1922" si="179">(((I1859/60)/60)/24)+DATE(1970,1,1)+(-7/24)</f>
        <v>41894.477002314816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40832.908807870372</v>
      </c>
      <c r="T1860" s="11">
        <f t="shared" si="179"/>
        <v>40892.950474537043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40778.478344907409</v>
      </c>
      <c r="T1861" s="11">
        <f t="shared" si="179"/>
        <v>40808.478344907409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41655.417638888888</v>
      </c>
      <c r="T1862" s="11">
        <f t="shared" si="179"/>
        <v>41676.417638888888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42000.008576388893</v>
      </c>
      <c r="T1863" s="11">
        <f t="shared" si="179"/>
        <v>42030.008576388893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42755.20108796296</v>
      </c>
      <c r="T1864" s="11">
        <f t="shared" si="179"/>
        <v>42802.020833333336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41772.505613425928</v>
      </c>
      <c r="T1865" s="11">
        <f t="shared" si="179"/>
        <v>41802.505613425928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41733.424768518518</v>
      </c>
      <c r="T1866" s="11">
        <f t="shared" si="179"/>
        <v>41763.424768518518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42645.075775462967</v>
      </c>
      <c r="T1867" s="11">
        <f t="shared" si="179"/>
        <v>42680.117442129638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42741.954826388894</v>
      </c>
      <c r="T1868" s="11">
        <f t="shared" si="179"/>
        <v>42794.875000000007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42649.633240740739</v>
      </c>
      <c r="T1869" s="11">
        <f t="shared" si="179"/>
        <v>42679.633240740739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42328.487557870372</v>
      </c>
      <c r="T1870" s="11">
        <f t="shared" si="179"/>
        <v>42353.040972222225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42708.711215277777</v>
      </c>
      <c r="T1871" s="11">
        <f t="shared" si="179"/>
        <v>42738.711215277777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42371.064062500001</v>
      </c>
      <c r="T1872" s="11">
        <f t="shared" si="179"/>
        <v>42399.886805555558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41923.491909722223</v>
      </c>
      <c r="T1873" s="11">
        <f t="shared" si="179"/>
        <v>41963.533576388894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42154.83798611111</v>
      </c>
      <c r="T1874" s="11">
        <f t="shared" si="179"/>
        <v>42184.83798611111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42164.324189814819</v>
      </c>
      <c r="T1875" s="11">
        <f t="shared" si="179"/>
        <v>42193.406250000007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42529.677465277775</v>
      </c>
      <c r="T1876" s="11">
        <f t="shared" si="179"/>
        <v>42549.677465277775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42528.607731481483</v>
      </c>
      <c r="T1877" s="11">
        <f t="shared" si="179"/>
        <v>42588.607731481483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41775.993113425924</v>
      </c>
      <c r="T1878" s="11">
        <f t="shared" si="179"/>
        <v>41805.993113425924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42034.737557870372</v>
      </c>
      <c r="T1879" s="11">
        <f t="shared" si="179"/>
        <v>42063.737557870372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41772.71707175926</v>
      </c>
      <c r="T1880" s="11">
        <f t="shared" si="179"/>
        <v>41802.71707175926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42413.357974537044</v>
      </c>
      <c r="T1881" s="11">
        <f t="shared" si="179"/>
        <v>42443.316307870373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42430.275231481479</v>
      </c>
      <c r="T1882" s="11">
        <f t="shared" si="179"/>
        <v>42459.233564814822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42042.860983796294</v>
      </c>
      <c r="T1883" s="11">
        <f t="shared" si="179"/>
        <v>42072.819317129637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41067.657546296301</v>
      </c>
      <c r="T1884" s="11">
        <f t="shared" si="179"/>
        <v>41100.700000000004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40977.656342592592</v>
      </c>
      <c r="T1885" s="11">
        <f t="shared" si="179"/>
        <v>41007.614675925928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41204.906655092593</v>
      </c>
      <c r="T1886" s="11">
        <f t="shared" si="179"/>
        <v>41240.208333333336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41098.802199074074</v>
      </c>
      <c r="T1887" s="11">
        <f t="shared" si="179"/>
        <v>41131.625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41925.615023148152</v>
      </c>
      <c r="T1888" s="11">
        <f t="shared" si="179"/>
        <v>41955.656689814816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42323.508472222224</v>
      </c>
      <c r="T1889" s="11">
        <f t="shared" si="179"/>
        <v>42341.604166666664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40298.948287037041</v>
      </c>
      <c r="T1890" s="11">
        <f t="shared" si="179"/>
        <v>40329.915972222225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41299.501689814817</v>
      </c>
      <c r="T1891" s="11">
        <f t="shared" si="179"/>
        <v>41344.460023148153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41228.494537037041</v>
      </c>
      <c r="T1892" s="11">
        <f t="shared" si="179"/>
        <v>41258.494537037041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40335.506412037037</v>
      </c>
      <c r="T1893" s="11">
        <f t="shared" si="179"/>
        <v>40380.958333333336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40671.34584490741</v>
      </c>
      <c r="T1894" s="11">
        <f t="shared" si="179"/>
        <v>40701.34584490741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40632.650289351855</v>
      </c>
      <c r="T1895" s="11">
        <f t="shared" si="179"/>
        <v>40648.874305555561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40920.613229166673</v>
      </c>
      <c r="T1896" s="11">
        <f t="shared" si="179"/>
        <v>40951.613229166673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42267.455115740748</v>
      </c>
      <c r="T1897" s="11">
        <f t="shared" si="179"/>
        <v>42297.455115740748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40981.418576388889</v>
      </c>
      <c r="T1898" s="11">
        <f t="shared" si="179"/>
        <v>41011.418576388889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41680.291736111118</v>
      </c>
      <c r="T1899" s="11">
        <f t="shared" si="179"/>
        <v>41702.583333333336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42365.901307870372</v>
      </c>
      <c r="T1900" s="11">
        <f t="shared" si="179"/>
        <v>42401.458333333336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42058.650069444448</v>
      </c>
      <c r="T1901" s="11">
        <f t="shared" si="179"/>
        <v>42088.608402777776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41160.58021990741</v>
      </c>
      <c r="T1902" s="11">
        <f t="shared" si="179"/>
        <v>41188.124305555561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42116.251493055555</v>
      </c>
      <c r="T1903" s="11">
        <f t="shared" si="179"/>
        <v>42146.250000000007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42037.498229166667</v>
      </c>
      <c r="T1904" s="11">
        <f t="shared" si="179"/>
        <v>42067.498229166667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42702.479062500002</v>
      </c>
      <c r="T1905" s="11">
        <f t="shared" si="179"/>
        <v>42762.479062500002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42326.39376157408</v>
      </c>
      <c r="T1906" s="11">
        <f t="shared" si="179"/>
        <v>42371.39376157408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41859.634189814817</v>
      </c>
      <c r="T1907" s="11">
        <f t="shared" si="179"/>
        <v>41889.634189814817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42514.379432870373</v>
      </c>
      <c r="T1908" s="11">
        <f t="shared" si="179"/>
        <v>42544.379432870373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41767.295428240745</v>
      </c>
      <c r="T1909" s="11">
        <f t="shared" si="179"/>
        <v>41782.295428240745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42703.626157407409</v>
      </c>
      <c r="T1910" s="11">
        <f t="shared" si="179"/>
        <v>42733.626157407409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41905.137488425928</v>
      </c>
      <c r="T1911" s="11">
        <f t="shared" si="179"/>
        <v>41935.137488425928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42264.671493055554</v>
      </c>
      <c r="T1912" s="11">
        <f t="shared" si="179"/>
        <v>42308.656250000007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41829.742291666669</v>
      </c>
      <c r="T1913" s="11">
        <f t="shared" si="179"/>
        <v>41859.742291666669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42128.93472222222</v>
      </c>
      <c r="T1914" s="11">
        <f t="shared" si="179"/>
        <v>42158.93472222222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41890.219652777778</v>
      </c>
      <c r="T1915" s="11">
        <f t="shared" si="179"/>
        <v>41920.219652777778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41928.882789351854</v>
      </c>
      <c r="T1916" s="11">
        <f t="shared" si="179"/>
        <v>41943.874305555561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41863.757199074076</v>
      </c>
      <c r="T1917" s="11">
        <f t="shared" si="179"/>
        <v>41883.757199074076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42656.42563657408</v>
      </c>
      <c r="T1918" s="11">
        <f t="shared" si="179"/>
        <v>42681.467303240745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42745.978391203702</v>
      </c>
      <c r="T1919" s="11">
        <f t="shared" si="179"/>
        <v>42775.978391203702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41828.498275462967</v>
      </c>
      <c r="T1920" s="11">
        <f t="shared" si="179"/>
        <v>41863.498275462967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42113.58390046296</v>
      </c>
      <c r="T1921" s="11">
        <f t="shared" si="179"/>
        <v>42143.58390046296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0">(E1922/D1922)*100</f>
        <v>43.03</v>
      </c>
      <c r="P1922">
        <f t="shared" ref="P1922:P1985" si="181">E1922/L1922</f>
        <v>40.980952380952381</v>
      </c>
      <c r="Q1922" t="str">
        <f t="shared" ref="Q1922:Q1985" si="182">LEFT(N1922, SEARCH("/",N1922,1)-1)</f>
        <v>technology</v>
      </c>
      <c r="R1922" t="str">
        <f t="shared" ref="R1922:R1985" si="183">RIGHT(N1922, LEN(N1922) - SEARCH("/", N1922))</f>
        <v>gadgets</v>
      </c>
      <c r="S1922" s="10">
        <f t="shared" si="178"/>
        <v>42270.584039351852</v>
      </c>
      <c r="T1922" s="11">
        <f t="shared" si="179"/>
        <v>42298.666666666664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0"/>
        <v>136.80000000000001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ref="S1923:S1986" si="184">(((J1923/60)/60)/24)+DATE(1970,1,1)+(-7/24)</f>
        <v>41073.929895833338</v>
      </c>
      <c r="T1923" s="11">
        <f t="shared" ref="T1923:T1986" si="185">(((I1923/60)/60)/24)+DATE(1970,1,1)+(-7/24)</f>
        <v>41103.929895833338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41589.964201388888</v>
      </c>
      <c r="T1924" s="11">
        <f t="shared" si="185"/>
        <v>41619.964201388888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40772.557083333333</v>
      </c>
      <c r="T1925" s="11">
        <f t="shared" si="185"/>
        <v>40812.915972222225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41626.469386574077</v>
      </c>
      <c r="T1926" s="11">
        <f t="shared" si="185"/>
        <v>41654.522916666669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41535.609814814816</v>
      </c>
      <c r="T1927" s="11">
        <f t="shared" si="185"/>
        <v>41557.708333333336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40456.662685185183</v>
      </c>
      <c r="T1928" s="11">
        <f t="shared" si="185"/>
        <v>40483.726388888892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40960.569895833338</v>
      </c>
      <c r="T1929" s="11">
        <f t="shared" si="185"/>
        <v>40975.915972222225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41371.356412037043</v>
      </c>
      <c r="T1930" s="11">
        <f t="shared" si="185"/>
        <v>41401.356412037043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40686.729930555557</v>
      </c>
      <c r="T1931" s="11">
        <f t="shared" si="185"/>
        <v>40728.729930555557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41402.267152777778</v>
      </c>
      <c r="T1932" s="11">
        <f t="shared" si="185"/>
        <v>41462.267152777778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41037.600798611114</v>
      </c>
      <c r="T1933" s="11">
        <f t="shared" si="185"/>
        <v>41050.854166666672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40911.518206018518</v>
      </c>
      <c r="T1934" s="11">
        <f t="shared" si="185"/>
        <v>40932.518206018518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41878.839201388888</v>
      </c>
      <c r="T1935" s="11">
        <f t="shared" si="185"/>
        <v>41908.839201388888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40865.575474537043</v>
      </c>
      <c r="T1936" s="11">
        <f t="shared" si="185"/>
        <v>40901.916666666672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41773.640868055561</v>
      </c>
      <c r="T1937" s="11">
        <f t="shared" si="185"/>
        <v>41810.915972222225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40852.598032407412</v>
      </c>
      <c r="T1938" s="11">
        <f t="shared" si="185"/>
        <v>40882.957638888889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41058.827326388891</v>
      </c>
      <c r="T1939" s="11">
        <f t="shared" si="185"/>
        <v>41074.874305555561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41425.967951388891</v>
      </c>
      <c r="T1940" s="11">
        <f t="shared" si="185"/>
        <v>41456.916666666672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41313.693379629629</v>
      </c>
      <c r="T1941" s="11">
        <f t="shared" si="185"/>
        <v>41343.651712962965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40670.215659722227</v>
      </c>
      <c r="T1942" s="11">
        <f t="shared" si="185"/>
        <v>40708.874305555561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41743.999201388891</v>
      </c>
      <c r="T1943" s="11">
        <f t="shared" si="185"/>
        <v>41773.999201388891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40638.536342592597</v>
      </c>
      <c r="T1944" s="11">
        <f t="shared" si="185"/>
        <v>40728.536342592597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42547.978194444448</v>
      </c>
      <c r="T1945" s="11">
        <f t="shared" si="185"/>
        <v>42592.978194444448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41730.292708333334</v>
      </c>
      <c r="T1946" s="11">
        <f t="shared" si="185"/>
        <v>41760.292708333334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42156.960162037045</v>
      </c>
      <c r="T1947" s="11">
        <f t="shared" si="185"/>
        <v>42196.960162037045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41688.858344907407</v>
      </c>
      <c r="T1948" s="11">
        <f t="shared" si="185"/>
        <v>41748.816678240742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40102.626388888893</v>
      </c>
      <c r="T1949" s="11">
        <f t="shared" si="185"/>
        <v>40139.957638888889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42473.312604166669</v>
      </c>
      <c r="T1950" s="11">
        <f t="shared" si="185"/>
        <v>42527.418055555558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41800.131377314814</v>
      </c>
      <c r="T1951" s="11">
        <f t="shared" si="185"/>
        <v>41830.131377314814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40623.889733796299</v>
      </c>
      <c r="T1952" s="11">
        <f t="shared" si="185"/>
        <v>40654.889733796299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42651.128900462965</v>
      </c>
      <c r="T1953" s="11">
        <f t="shared" si="185"/>
        <v>42681.170567129629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41526.314988425926</v>
      </c>
      <c r="T1954" s="11">
        <f t="shared" si="185"/>
        <v>41563.314988425926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40940.908159722225</v>
      </c>
      <c r="T1955" s="11">
        <f t="shared" si="185"/>
        <v>40969.833333333336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42394.289074074077</v>
      </c>
      <c r="T1956" s="11">
        <f t="shared" si="185"/>
        <v>42440.916666666664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41019.980104166672</v>
      </c>
      <c r="T1957" s="11">
        <f t="shared" si="185"/>
        <v>41052.5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42067.632002314822</v>
      </c>
      <c r="T1958" s="11">
        <f t="shared" si="185"/>
        <v>42112.59033564815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41178.806863425925</v>
      </c>
      <c r="T1959" s="11">
        <f t="shared" si="185"/>
        <v>41208.806863425925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41326.69630787037</v>
      </c>
      <c r="T1960" s="11">
        <f t="shared" si="185"/>
        <v>41356.654641203706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41871.553935185191</v>
      </c>
      <c r="T1961" s="11">
        <f t="shared" si="185"/>
        <v>41912.708333333336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41964.071076388893</v>
      </c>
      <c r="T1962" s="11">
        <f t="shared" si="185"/>
        <v>41994.071076388893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41147.902974537043</v>
      </c>
      <c r="T1963" s="11">
        <f t="shared" si="185"/>
        <v>41187.874305555561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41742.488842592596</v>
      </c>
      <c r="T1964" s="11">
        <f t="shared" si="185"/>
        <v>41772.488842592596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41863.138125000005</v>
      </c>
      <c r="T1965" s="11">
        <f t="shared" si="185"/>
        <v>41898.138125000005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42451.981157407405</v>
      </c>
      <c r="T1966" s="11">
        <f t="shared" si="185"/>
        <v>42481.981157407405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40897.797569444447</v>
      </c>
      <c r="T1967" s="11">
        <f t="shared" si="185"/>
        <v>40919.75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41835.248819444445</v>
      </c>
      <c r="T1968" s="11">
        <f t="shared" si="185"/>
        <v>41865.248819444445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41730.371863425928</v>
      </c>
      <c r="T1969" s="11">
        <f t="shared" si="185"/>
        <v>41760.371863425928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42676.295312499999</v>
      </c>
      <c r="T1970" s="11">
        <f t="shared" si="185"/>
        <v>42707.33697916667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42557.500787037039</v>
      </c>
      <c r="T1971" s="11">
        <f t="shared" si="185"/>
        <v>42587.500787037039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41323.901631944449</v>
      </c>
      <c r="T1972" s="11">
        <f t="shared" si="185"/>
        <v>41383.859965277785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41561.209039351852</v>
      </c>
      <c r="T1973" s="11">
        <f t="shared" si="185"/>
        <v>41592.875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41200.720416666671</v>
      </c>
      <c r="T1974" s="11">
        <f t="shared" si="185"/>
        <v>41230.762083333335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42549.431296296294</v>
      </c>
      <c r="T1975" s="11">
        <f t="shared" si="185"/>
        <v>42588.000000000007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41445.04246527778</v>
      </c>
      <c r="T1976" s="11">
        <f t="shared" si="185"/>
        <v>41505.04246527778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41313.463553240741</v>
      </c>
      <c r="T1977" s="11">
        <f t="shared" si="185"/>
        <v>41343.463553240741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41438.607928240745</v>
      </c>
      <c r="T1978" s="11">
        <f t="shared" si="185"/>
        <v>41468.607928240745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42310.925231481488</v>
      </c>
      <c r="T1979" s="11">
        <f t="shared" si="185"/>
        <v>42357.040972222225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41038.933935185189</v>
      </c>
      <c r="T1980" s="11">
        <f t="shared" si="185"/>
        <v>41072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42290.168356481481</v>
      </c>
      <c r="T1981" s="11">
        <f t="shared" si="185"/>
        <v>42326.915972222225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42423.250717592593</v>
      </c>
      <c r="T1982" s="11">
        <f t="shared" si="185"/>
        <v>42463.209050925929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41799.433622685188</v>
      </c>
      <c r="T1983" s="11">
        <f t="shared" si="185"/>
        <v>41829.433622685188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42678.294988425929</v>
      </c>
      <c r="T1984" s="11">
        <f t="shared" si="185"/>
        <v>42708.336655092593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42592.720115740747</v>
      </c>
      <c r="T1985" s="11">
        <f t="shared" si="185"/>
        <v>42615.000000000007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86">(E1986/D1986)*100</f>
        <v>21.146666666666665</v>
      </c>
      <c r="P1986">
        <f t="shared" ref="P1986:P2049" si="187">E1986/L1986</f>
        <v>453.14285714285717</v>
      </c>
      <c r="Q1986" t="str">
        <f t="shared" ref="Q1986:Q2049" si="188">LEFT(N1986, SEARCH("/",N1986,1)-1)</f>
        <v>photography</v>
      </c>
      <c r="R1986" t="str">
        <f t="shared" ref="R1986:R2049" si="189">RIGHT(N1986, LEN(N1986) - SEARCH("/", N1986))</f>
        <v>people</v>
      </c>
      <c r="S1986" s="10">
        <f t="shared" si="184"/>
        <v>41913.498622685183</v>
      </c>
      <c r="T1986" s="11">
        <f t="shared" si="185"/>
        <v>41973.540289351855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6"/>
        <v>3.1875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ref="S1987:S2050" si="190">(((J1987/60)/60)/24)+DATE(1970,1,1)+(-7/24)</f>
        <v>42555.407071759262</v>
      </c>
      <c r="T1987" s="11">
        <f t="shared" ref="T1987:T2050" si="191">(((I1987/60)/60)/24)+DATE(1970,1,1)+(-7/24)</f>
        <v>42584.666666666664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42413.142164351848</v>
      </c>
      <c r="T1988" s="11">
        <f t="shared" si="191"/>
        <v>42443.100497685191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42034.348101851858</v>
      </c>
      <c r="T1989" s="11">
        <f t="shared" si="191"/>
        <v>42064.348101851858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42206.471550925933</v>
      </c>
      <c r="T1990" s="11">
        <f t="shared" si="191"/>
        <v>42236.471550925933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42685.388981481483</v>
      </c>
      <c r="T1991" s="11">
        <f t="shared" si="191"/>
        <v>42715.388981481483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42397.904305555559</v>
      </c>
      <c r="T1992" s="11">
        <f t="shared" si="191"/>
        <v>42412.904305555559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42167.601689814815</v>
      </c>
      <c r="T1993" s="11">
        <f t="shared" si="191"/>
        <v>42188.601689814815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42022.851747685192</v>
      </c>
      <c r="T1994" s="11">
        <f t="shared" si="191"/>
        <v>42052.851747685192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42329.296724537046</v>
      </c>
      <c r="T1995" s="11">
        <f t="shared" si="191"/>
        <v>42359.296724537046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42650.714606481481</v>
      </c>
      <c r="T1996" s="11">
        <f t="shared" si="191"/>
        <v>42710.756273148152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42181.610370370377</v>
      </c>
      <c r="T1997" s="11">
        <f t="shared" si="191"/>
        <v>42201.610370370377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41800.527905092596</v>
      </c>
      <c r="T1998" s="11">
        <f t="shared" si="191"/>
        <v>41830.527905092596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41847.639027777783</v>
      </c>
      <c r="T1999" s="11">
        <f t="shared" si="191"/>
        <v>41877.639027777783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41806.826828703706</v>
      </c>
      <c r="T2000" s="11">
        <f t="shared" si="191"/>
        <v>41851.826828703706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41926.191064814819</v>
      </c>
      <c r="T2001" s="11">
        <f t="shared" si="191"/>
        <v>41956.232731481483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42345.659872685188</v>
      </c>
      <c r="T2002" s="11">
        <f t="shared" si="191"/>
        <v>42375.659872685188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42135.918009259265</v>
      </c>
      <c r="T2003" s="11">
        <f t="shared" si="191"/>
        <v>42167.541666666664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42728.420636574076</v>
      </c>
      <c r="T2004" s="11">
        <f t="shared" si="191"/>
        <v>42758.420636574076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40346.83393518519</v>
      </c>
      <c r="T2005" s="11">
        <f t="shared" si="191"/>
        <v>40361.666666666672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41800.31322916667</v>
      </c>
      <c r="T2006" s="11">
        <f t="shared" si="191"/>
        <v>41830.31322916667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41535.521041666667</v>
      </c>
      <c r="T2007" s="11">
        <f t="shared" si="191"/>
        <v>41562.874305555561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41941.208854166667</v>
      </c>
      <c r="T2008" s="11">
        <f t="shared" si="191"/>
        <v>41976.250520833339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40347.546134259261</v>
      </c>
      <c r="T2009" s="11">
        <f t="shared" si="191"/>
        <v>40413.875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40761.312754629631</v>
      </c>
      <c r="T2010" s="11">
        <f t="shared" si="191"/>
        <v>40805.312754629631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42661.031747685185</v>
      </c>
      <c r="T2011" s="11">
        <f t="shared" si="191"/>
        <v>42697.073414351857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42570.704756944448</v>
      </c>
      <c r="T2012" s="11">
        <f t="shared" si="191"/>
        <v>42600.704756944448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42347.066817129635</v>
      </c>
      <c r="T2013" s="11">
        <f t="shared" si="191"/>
        <v>42380.666666666664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42010.53056712963</v>
      </c>
      <c r="T2014" s="11">
        <f t="shared" si="191"/>
        <v>42040.53056712963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42499.66914351852</v>
      </c>
      <c r="T2015" s="11">
        <f t="shared" si="191"/>
        <v>42559.66914351852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41323.922905092593</v>
      </c>
      <c r="T2016" s="11">
        <f t="shared" si="191"/>
        <v>41357.881238425929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40765.585219907407</v>
      </c>
      <c r="T2017" s="11">
        <f t="shared" si="191"/>
        <v>40795.585219907407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41312.589108796295</v>
      </c>
      <c r="T2018" s="11">
        <f t="shared" si="191"/>
        <v>41342.589108796295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40960.765682870369</v>
      </c>
      <c r="T2019" s="11">
        <f t="shared" si="191"/>
        <v>40991.875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42199.074178240742</v>
      </c>
      <c r="T2020" s="11">
        <f t="shared" si="191"/>
        <v>42229.074178240742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42605.416909722226</v>
      </c>
      <c r="T2021" s="11">
        <f t="shared" si="191"/>
        <v>42635.416909722226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41736.805833333332</v>
      </c>
      <c r="T2022" s="11">
        <f t="shared" si="191"/>
        <v>41773.669444444444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41860.778900462967</v>
      </c>
      <c r="T2023" s="11">
        <f t="shared" si="191"/>
        <v>41905.778900462967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42502.277453703711</v>
      </c>
      <c r="T2024" s="11">
        <f t="shared" si="191"/>
        <v>42532.277453703711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42136.12908564815</v>
      </c>
      <c r="T2025" s="11">
        <f t="shared" si="191"/>
        <v>42166.12908564815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41099.67527777778</v>
      </c>
      <c r="T2026" s="11">
        <f t="shared" si="191"/>
        <v>41133.833333333336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42135.892893518518</v>
      </c>
      <c r="T2027" s="11">
        <f t="shared" si="191"/>
        <v>42165.892893518518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41704.444270833337</v>
      </c>
      <c r="T2028" s="11">
        <f t="shared" si="191"/>
        <v>41749.874305555561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42048.522210648152</v>
      </c>
      <c r="T2029" s="11">
        <f t="shared" si="191"/>
        <v>42093.480543981488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40215.627384259264</v>
      </c>
      <c r="T2030" s="11">
        <f t="shared" si="191"/>
        <v>40252.621527777781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41847.730104166672</v>
      </c>
      <c r="T2031" s="11">
        <f t="shared" si="191"/>
        <v>41877.730104166672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41212.704814814817</v>
      </c>
      <c r="T2032" s="11">
        <f t="shared" si="191"/>
        <v>41242.704814814817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41975.03765046296</v>
      </c>
      <c r="T2033" s="11">
        <f t="shared" si="191"/>
        <v>42012.750000000007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42689.274004629631</v>
      </c>
      <c r="T2034" s="11">
        <f t="shared" si="191"/>
        <v>42718.916666666664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41724.790717592594</v>
      </c>
      <c r="T2035" s="11">
        <f t="shared" si="191"/>
        <v>41754.790717592594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42075.83834490741</v>
      </c>
      <c r="T2036" s="11">
        <f t="shared" si="191"/>
        <v>42130.998611111114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42311.333414351851</v>
      </c>
      <c r="T2037" s="11">
        <f t="shared" si="191"/>
        <v>42356.750000000007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41738.573136574079</v>
      </c>
      <c r="T2038" s="11">
        <f t="shared" si="191"/>
        <v>41768.573136574079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41577.918437500004</v>
      </c>
      <c r="T2039" s="11">
        <f t="shared" si="191"/>
        <v>41637.960104166668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41423.979409722226</v>
      </c>
      <c r="T2040" s="11">
        <f t="shared" si="191"/>
        <v>41456.458333333336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42675.147280092591</v>
      </c>
      <c r="T2041" s="11">
        <f t="shared" si="191"/>
        <v>42704.915972222225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41578.635451388895</v>
      </c>
      <c r="T2042" s="11">
        <f t="shared" si="191"/>
        <v>41593.677118055559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42654.2341087963</v>
      </c>
      <c r="T2043" s="11">
        <f t="shared" si="191"/>
        <v>42684.275775462964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42331.416365740741</v>
      </c>
      <c r="T2044" s="11">
        <f t="shared" si="191"/>
        <v>42391.416365740741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42660.885150462964</v>
      </c>
      <c r="T2045" s="11">
        <f t="shared" si="191"/>
        <v>42714.915972222225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42138.392523148148</v>
      </c>
      <c r="T2046" s="11">
        <f t="shared" si="191"/>
        <v>42168.392523148148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41068.796840277777</v>
      </c>
      <c r="T2047" s="11">
        <f t="shared" si="191"/>
        <v>41098.796840277777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41386.88013888889</v>
      </c>
      <c r="T2048" s="11">
        <f t="shared" si="191"/>
        <v>41416.88013888889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42081.611921296302</v>
      </c>
      <c r="T2049" s="11">
        <f t="shared" si="191"/>
        <v>42110.708333333336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92">(E2050/D2050)*100</f>
        <v>148.33229411764705</v>
      </c>
      <c r="P2050">
        <f t="shared" ref="P2050:P2113" si="193">E2050/L2050</f>
        <v>91.82989803350327</v>
      </c>
      <c r="Q2050" t="str">
        <f t="shared" ref="Q2050:Q2113" si="194">LEFT(N2050, SEARCH("/",N2050,1)-1)</f>
        <v>technology</v>
      </c>
      <c r="R2050" t="str">
        <f t="shared" ref="R2050:R2113" si="195">RIGHT(N2050, LEN(N2050) - SEARCH("/", N2050))</f>
        <v>hardware</v>
      </c>
      <c r="S2050" s="10">
        <f t="shared" si="190"/>
        <v>41387.359849537039</v>
      </c>
      <c r="T2050" s="11">
        <f t="shared" si="191"/>
        <v>41417.359849537039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2"/>
        <v>120.19070000000001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ref="S2051:S2114" si="196">(((J2051/60)/60)/24)+DATE(1970,1,1)+(-7/24)</f>
        <v>41575.235682870371</v>
      </c>
      <c r="T2051" s="11">
        <f t="shared" ref="T2051:T2114" si="197">(((I2051/60)/60)/24)+DATE(1970,1,1)+(-7/24)</f>
        <v>41610.665972222225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42114.77983796296</v>
      </c>
      <c r="T2052" s="11">
        <f t="shared" si="197"/>
        <v>42154.77983796296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41603.730752314819</v>
      </c>
      <c r="T2053" s="11">
        <f t="shared" si="197"/>
        <v>41633.730752314819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42374.792280092595</v>
      </c>
      <c r="T2054" s="11">
        <f t="shared" si="197"/>
        <v>42419.792280092595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42303.325821759259</v>
      </c>
      <c r="T2055" s="11">
        <f t="shared" si="197"/>
        <v>42333.367488425931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41731.22928240741</v>
      </c>
      <c r="T2056" s="11">
        <f t="shared" si="197"/>
        <v>41761.22928240741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41946.38244212963</v>
      </c>
      <c r="T2057" s="11">
        <f t="shared" si="197"/>
        <v>41975.875000000007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41351.469236111116</v>
      </c>
      <c r="T2058" s="11">
        <f t="shared" si="197"/>
        <v>41381.469236111116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42396.202916666669</v>
      </c>
      <c r="T2059" s="11">
        <f t="shared" si="197"/>
        <v>42426.202916666669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42026.079050925931</v>
      </c>
      <c r="T2060" s="11">
        <f t="shared" si="197"/>
        <v>42065.541666666664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42361.31081018519</v>
      </c>
      <c r="T2061" s="11">
        <f t="shared" si="197"/>
        <v>42400.624305555561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41783.351273148153</v>
      </c>
      <c r="T2062" s="11">
        <f t="shared" si="197"/>
        <v>41843.351273148153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42705.472847222227</v>
      </c>
      <c r="T2063" s="11">
        <f t="shared" si="197"/>
        <v>42735.472847222227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42423.091412037036</v>
      </c>
      <c r="T2064" s="11">
        <f t="shared" si="197"/>
        <v>42453.049745370372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42472.440983796296</v>
      </c>
      <c r="T2065" s="11">
        <f t="shared" si="197"/>
        <v>42505.440983796296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41389.073182870372</v>
      </c>
      <c r="T2066" s="11">
        <f t="shared" si="197"/>
        <v>41425.208333333336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41603.042002314818</v>
      </c>
      <c r="T2067" s="11">
        <f t="shared" si="197"/>
        <v>41633.042002314818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41844.480127314819</v>
      </c>
      <c r="T2068" s="11">
        <f t="shared" si="197"/>
        <v>41874.480127314819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42115.562222222223</v>
      </c>
      <c r="T2069" s="11">
        <f t="shared" si="197"/>
        <v>42148.562222222223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42633.549942129634</v>
      </c>
      <c r="T2070" s="11">
        <f t="shared" si="197"/>
        <v>42663.549942129634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42340.680451388893</v>
      </c>
      <c r="T2071" s="11">
        <f t="shared" si="197"/>
        <v>42371.680451388893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42519.364849537036</v>
      </c>
      <c r="T2072" s="11">
        <f t="shared" si="197"/>
        <v>42549.364849537036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42599.987083333333</v>
      </c>
      <c r="T2073" s="11">
        <f t="shared" si="197"/>
        <v>42644.987083333333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42467.289722222224</v>
      </c>
      <c r="T2074" s="11">
        <f t="shared" si="197"/>
        <v>42497.289722222224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42087.376365740747</v>
      </c>
      <c r="T2075" s="11">
        <f t="shared" si="197"/>
        <v>42132.376365740747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42466.534513888888</v>
      </c>
      <c r="T2076" s="11">
        <f t="shared" si="197"/>
        <v>42496.534513888888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41450.389907407407</v>
      </c>
      <c r="T2077" s="11">
        <f t="shared" si="197"/>
        <v>41480.389907407407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41803.588993055557</v>
      </c>
      <c r="T2078" s="11">
        <f t="shared" si="197"/>
        <v>41843.588993055557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42102.750879629632</v>
      </c>
      <c r="T2079" s="11">
        <f t="shared" si="197"/>
        <v>42160.583333333336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42692.479826388888</v>
      </c>
      <c r="T2080" s="11">
        <f t="shared" si="197"/>
        <v>42722.479826388888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42150.418900462966</v>
      </c>
      <c r="T2081" s="11">
        <f t="shared" si="197"/>
        <v>42180.500000000007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42289.665509259263</v>
      </c>
      <c r="T2082" s="11">
        <f t="shared" si="197"/>
        <v>42319.707175925927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41003.865219907413</v>
      </c>
      <c r="T2083" s="11">
        <f t="shared" si="197"/>
        <v>41044.915972222225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40810.828657407408</v>
      </c>
      <c r="T2084" s="11">
        <f t="shared" si="197"/>
        <v>40870.870324074072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41034.430497685185</v>
      </c>
      <c r="T2085" s="11">
        <f t="shared" si="197"/>
        <v>41064.430497685185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41731.541458333333</v>
      </c>
      <c r="T2086" s="11">
        <f t="shared" si="197"/>
        <v>41762.999305555561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41075.54383101852</v>
      </c>
      <c r="T2087" s="11">
        <f t="shared" si="197"/>
        <v>41105.54383101852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40860.378842592596</v>
      </c>
      <c r="T2088" s="11">
        <f t="shared" si="197"/>
        <v>40890.915972222225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40763.912708333337</v>
      </c>
      <c r="T2089" s="11">
        <f t="shared" si="197"/>
        <v>40793.912708333337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40395.423055555555</v>
      </c>
      <c r="T2090" s="11">
        <f t="shared" si="197"/>
        <v>40431.874305555561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41452.78465277778</v>
      </c>
      <c r="T2091" s="11">
        <f t="shared" si="197"/>
        <v>41487.78465277778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41299.08975694445</v>
      </c>
      <c r="T2092" s="11">
        <f t="shared" si="197"/>
        <v>41329.08975694445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40555.030995370369</v>
      </c>
      <c r="T2093" s="11">
        <f t="shared" si="197"/>
        <v>40603.541666666672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40763.415879629632</v>
      </c>
      <c r="T2094" s="11">
        <f t="shared" si="197"/>
        <v>40823.415879629632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41205.562870370377</v>
      </c>
      <c r="T2095" s="11">
        <f t="shared" si="197"/>
        <v>41265.604537037041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40938.728356481486</v>
      </c>
      <c r="T2096" s="11">
        <f t="shared" si="197"/>
        <v>40972.833333333336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40758.441817129627</v>
      </c>
      <c r="T2097" s="11">
        <f t="shared" si="197"/>
        <v>40818.441817129627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41192.466840277782</v>
      </c>
      <c r="T2098" s="11">
        <f t="shared" si="197"/>
        <v>41207.874305555561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40818.293229166666</v>
      </c>
      <c r="T2099" s="11">
        <f t="shared" si="197"/>
        <v>40878.334895833337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40945.822164351855</v>
      </c>
      <c r="T2100" s="11">
        <f t="shared" si="197"/>
        <v>40975.822164351855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42173.454675925932</v>
      </c>
      <c r="T2101" s="11">
        <f t="shared" si="197"/>
        <v>42186.861111111117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41074.543298611112</v>
      </c>
      <c r="T2102" s="11">
        <f t="shared" si="197"/>
        <v>41089.874305555561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40891.857800925929</v>
      </c>
      <c r="T2103" s="11">
        <f t="shared" si="197"/>
        <v>40951.857800925929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40638.576944444445</v>
      </c>
      <c r="T2104" s="11">
        <f t="shared" si="197"/>
        <v>40668.576944444445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41192.463275462964</v>
      </c>
      <c r="T2105" s="11">
        <f t="shared" si="197"/>
        <v>41222.504942129635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41393.782800925932</v>
      </c>
      <c r="T2106" s="11">
        <f t="shared" si="197"/>
        <v>41424.708333333336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41951.497141203705</v>
      </c>
      <c r="T2107" s="11">
        <f t="shared" si="197"/>
        <v>41963.875000000007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41269.923310185186</v>
      </c>
      <c r="T2108" s="11">
        <f t="shared" si="197"/>
        <v>41299.923310185186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41934.418900462966</v>
      </c>
      <c r="T2109" s="11">
        <f t="shared" si="197"/>
        <v>41955.46056712963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41134.884027777778</v>
      </c>
      <c r="T2110" s="11">
        <f t="shared" si="197"/>
        <v>41161.871527777781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42160.416863425933</v>
      </c>
      <c r="T2111" s="11">
        <f t="shared" si="197"/>
        <v>42190.416863425933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41759.379270833335</v>
      </c>
      <c r="T2112" s="11">
        <f t="shared" si="197"/>
        <v>41786.915972222225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40702.905381944445</v>
      </c>
      <c r="T2113" s="11">
        <f t="shared" si="197"/>
        <v>40769.75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98">(E2114/D2114)*100</f>
        <v>100</v>
      </c>
      <c r="P2114">
        <f t="shared" ref="P2114:P2177" si="199">E2114/L2114</f>
        <v>27.272727272727273</v>
      </c>
      <c r="Q2114" t="str">
        <f t="shared" ref="Q2114:Q2177" si="200">LEFT(N2114, SEARCH("/",N2114,1)-1)</f>
        <v>music</v>
      </c>
      <c r="R2114" t="str">
        <f t="shared" ref="R2114:R2177" si="201">RIGHT(N2114, LEN(N2114) - SEARCH("/", N2114))</f>
        <v>indie rock</v>
      </c>
      <c r="S2114" s="10">
        <f t="shared" si="196"/>
        <v>41365.636493055557</v>
      </c>
      <c r="T2114" s="11">
        <f t="shared" si="197"/>
        <v>41379.636493055557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8"/>
        <v>104.85714285714285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ref="S2115:S2178" si="202">(((J2115/60)/60)/24)+DATE(1970,1,1)+(-7/24)</f>
        <v>41870.573796296296</v>
      </c>
      <c r="T2115" s="11">
        <f t="shared" ref="T2115:T2178" si="203">(((I2115/60)/60)/24)+DATE(1970,1,1)+(-7/24)</f>
        <v>41905.573796296296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40458.523958333339</v>
      </c>
      <c r="T2116" s="11">
        <f t="shared" si="203"/>
        <v>40520.915972222225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40563.789363425931</v>
      </c>
      <c r="T2117" s="11">
        <f t="shared" si="203"/>
        <v>40593.789363425931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41136.48614583334</v>
      </c>
      <c r="T2118" s="11">
        <f t="shared" si="203"/>
        <v>41184.48614583334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42289.767928240741</v>
      </c>
      <c r="T2119" s="11">
        <f t="shared" si="203"/>
        <v>42303.915972222225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40718.54787037037</v>
      </c>
      <c r="T2120" s="11">
        <f t="shared" si="203"/>
        <v>40748.54787037037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41106.838483796302</v>
      </c>
      <c r="T2121" s="11">
        <f t="shared" si="203"/>
        <v>41136.838483796302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41591.67287037037</v>
      </c>
      <c r="T2122" s="11">
        <f t="shared" si="203"/>
        <v>41640.67287037037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42716.450787037036</v>
      </c>
      <c r="T2123" s="11">
        <f t="shared" si="203"/>
        <v>42746.450787037036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42712.008900462963</v>
      </c>
      <c r="T2124" s="11">
        <f t="shared" si="203"/>
        <v>42742.008900462963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40198.133182870377</v>
      </c>
      <c r="T2125" s="11">
        <f t="shared" si="203"/>
        <v>40251.999305555561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40463.736516203702</v>
      </c>
      <c r="T2126" s="11">
        <f t="shared" si="203"/>
        <v>40511.916666666672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42190.731863425928</v>
      </c>
      <c r="T2127" s="11">
        <f t="shared" si="203"/>
        <v>42220.731863425928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41951.681562500002</v>
      </c>
      <c r="T2128" s="11">
        <f t="shared" si="203"/>
        <v>41981.681562500002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42045.213692129626</v>
      </c>
      <c r="T2129" s="11">
        <f t="shared" si="203"/>
        <v>42075.172025462969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41843.481122685189</v>
      </c>
      <c r="T2130" s="11">
        <f t="shared" si="203"/>
        <v>41903.481122685189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42408.732638888891</v>
      </c>
      <c r="T2131" s="11">
        <f t="shared" si="203"/>
        <v>42438.732638888891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41831.794710648152</v>
      </c>
      <c r="T2132" s="11">
        <f t="shared" si="203"/>
        <v>41866.794710648152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42166.915405092594</v>
      </c>
      <c r="T2133" s="11">
        <f t="shared" si="203"/>
        <v>42196.915405092594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41643.195509259262</v>
      </c>
      <c r="T2134" s="11">
        <f t="shared" si="203"/>
        <v>41673.195509259262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40618.805543981485</v>
      </c>
      <c r="T2135" s="11">
        <f t="shared" si="203"/>
        <v>40656.999305555561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41361.59480324074</v>
      </c>
      <c r="T2136" s="11">
        <f t="shared" si="203"/>
        <v>41391.59480324074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41156.671678240738</v>
      </c>
      <c r="T2137" s="11">
        <f t="shared" si="203"/>
        <v>41186.671678240738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41536.21743055556</v>
      </c>
      <c r="T2138" s="11">
        <f t="shared" si="203"/>
        <v>41566.21743055556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41948.479502314818</v>
      </c>
      <c r="T2139" s="11">
        <f t="shared" si="203"/>
        <v>41978.479502314818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41556.72151620371</v>
      </c>
      <c r="T2140" s="11">
        <f t="shared" si="203"/>
        <v>41586.763182870374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42647.458425925928</v>
      </c>
      <c r="T2141" s="11">
        <f t="shared" si="203"/>
        <v>42677.458425925928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41255.541944444449</v>
      </c>
      <c r="T2142" s="11">
        <f t="shared" si="203"/>
        <v>41285.541944444449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41926.943969907406</v>
      </c>
      <c r="T2143" s="11">
        <f t="shared" si="203"/>
        <v>41956.985636574078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42340.409837962965</v>
      </c>
      <c r="T2144" s="11">
        <f t="shared" si="203"/>
        <v>42368.409837962965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40332.595046296301</v>
      </c>
      <c r="T2145" s="11">
        <f t="shared" si="203"/>
        <v>40380.5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41499.255092592597</v>
      </c>
      <c r="T2146" s="11">
        <f t="shared" si="203"/>
        <v>41531.255092592597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41574.945763888893</v>
      </c>
      <c r="T2147" s="11">
        <f t="shared" si="203"/>
        <v>41604.987430555557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42397.38784722222</v>
      </c>
      <c r="T2148" s="11">
        <f t="shared" si="203"/>
        <v>42411.38784722222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41927.004027777781</v>
      </c>
      <c r="T2149" s="11">
        <f t="shared" si="203"/>
        <v>41959.045694444452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42066.441921296304</v>
      </c>
      <c r="T2150" s="11">
        <f t="shared" si="203"/>
        <v>42096.400254629632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40354.733287037037</v>
      </c>
      <c r="T2151" s="11">
        <f t="shared" si="203"/>
        <v>40389.708333333336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42533.993043981485</v>
      </c>
      <c r="T2152" s="11">
        <f t="shared" si="203"/>
        <v>42563.993043981485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42520.555717592601</v>
      </c>
      <c r="T2153" s="11">
        <f t="shared" si="203"/>
        <v>42550.555717592601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41683.540613425932</v>
      </c>
      <c r="T2154" s="11">
        <f t="shared" si="203"/>
        <v>41713.49894675926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41974.619421296295</v>
      </c>
      <c r="T2155" s="11">
        <f t="shared" si="203"/>
        <v>42014.040972222225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41647.340590277781</v>
      </c>
      <c r="T2156" s="11">
        <f t="shared" si="203"/>
        <v>41667.340590277781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42430.45584490741</v>
      </c>
      <c r="T2157" s="11">
        <f t="shared" si="203"/>
        <v>42460.414178240746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41488.562569444446</v>
      </c>
      <c r="T2158" s="11">
        <f t="shared" si="203"/>
        <v>41533.562569444446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42694.689618055556</v>
      </c>
      <c r="T2159" s="11">
        <f t="shared" si="203"/>
        <v>42727.040972222225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41264.562199074076</v>
      </c>
      <c r="T2160" s="11">
        <f t="shared" si="203"/>
        <v>41309.562199074076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40710.439513888887</v>
      </c>
      <c r="T2161" s="11">
        <f t="shared" si="203"/>
        <v>40740.439513888887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41018.42019675926</v>
      </c>
      <c r="T2162" s="11">
        <f t="shared" si="203"/>
        <v>41048.42019675926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42240.560868055552</v>
      </c>
      <c r="T2163" s="11">
        <f t="shared" si="203"/>
        <v>42270.560868055552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41813.474432870375</v>
      </c>
      <c r="T2164" s="11">
        <f t="shared" si="203"/>
        <v>41844.474432870375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42111.607870370375</v>
      </c>
      <c r="T2165" s="11">
        <f t="shared" si="203"/>
        <v>42162.868055555555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42515.426087962966</v>
      </c>
      <c r="T2166" s="11">
        <f t="shared" si="203"/>
        <v>42545.874305555561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42438.3754050926</v>
      </c>
      <c r="T2167" s="11">
        <f t="shared" si="203"/>
        <v>42468.333738425928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41933.54650462963</v>
      </c>
      <c r="T2168" s="11">
        <f t="shared" si="203"/>
        <v>41978.588171296295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41152.774733796301</v>
      </c>
      <c r="T2169" s="11">
        <f t="shared" si="203"/>
        <v>41166.774733796301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42745.308576388888</v>
      </c>
      <c r="T2170" s="11">
        <f t="shared" si="203"/>
        <v>42775.916666666664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42793.409155092595</v>
      </c>
      <c r="T2171" s="11">
        <f t="shared" si="203"/>
        <v>42796.409155092595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42198.458587962967</v>
      </c>
      <c r="T2172" s="11">
        <f t="shared" si="203"/>
        <v>42238.458587962967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42141.665451388886</v>
      </c>
      <c r="T2173" s="11">
        <f t="shared" si="203"/>
        <v>42176.916666666664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42082.288425925923</v>
      </c>
      <c r="T2174" s="11">
        <f t="shared" si="203"/>
        <v>42112.288425925923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41495.400960648149</v>
      </c>
      <c r="T2175" s="11">
        <f t="shared" si="203"/>
        <v>41526.874305555561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42465.251238425924</v>
      </c>
      <c r="T2176" s="11">
        <f t="shared" si="203"/>
        <v>42495.251238425924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42564.71743055556</v>
      </c>
      <c r="T2177" s="11">
        <f t="shared" si="203"/>
        <v>42571.71743055556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04">(E2178/D2178)*100</f>
        <v>126.02</v>
      </c>
      <c r="P2178">
        <f t="shared" ref="P2178:P2241" si="205">E2178/L2178</f>
        <v>88.74647887323944</v>
      </c>
      <c r="Q2178" t="str">
        <f t="shared" ref="Q2178:Q2241" si="206">LEFT(N2178, SEARCH("/",N2178,1)-1)</f>
        <v>music</v>
      </c>
      <c r="R2178" t="str">
        <f t="shared" ref="R2178:R2241" si="207">RIGHT(N2178, LEN(N2178) - SEARCH("/", N2178))</f>
        <v>rock</v>
      </c>
      <c r="S2178" s="10">
        <f t="shared" si="202"/>
        <v>42096.341539351859</v>
      </c>
      <c r="T2178" s="11">
        <f t="shared" si="203"/>
        <v>42126.341539351859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4"/>
        <v>100.12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ref="S2179:S2242" si="208">(((J2179/60)/60)/24)+DATE(1970,1,1)+(-7/24)</f>
        <v>42501.959108796298</v>
      </c>
      <c r="T2179" s="11">
        <f t="shared" ref="T2179:T2242" si="209">(((I2179/60)/60)/24)+DATE(1970,1,1)+(-7/24)</f>
        <v>42526.959108796298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42723.344872685186</v>
      </c>
      <c r="T2180" s="11">
        <f t="shared" si="209"/>
        <v>42753.344872685186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42074.879537037043</v>
      </c>
      <c r="T2181" s="11">
        <f t="shared" si="209"/>
        <v>42104.879537037043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42279.378101851857</v>
      </c>
      <c r="T2182" s="11">
        <f t="shared" si="209"/>
        <v>42321.419768518521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42772.713576388887</v>
      </c>
      <c r="T2183" s="11">
        <f t="shared" si="209"/>
        <v>42786.713576388887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41879.609085648153</v>
      </c>
      <c r="T2184" s="11">
        <f t="shared" si="209"/>
        <v>41914.609085648153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42745.07380787038</v>
      </c>
      <c r="T2185" s="11">
        <f t="shared" si="209"/>
        <v>42774.916666666664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42380.398622685192</v>
      </c>
      <c r="T2186" s="11">
        <f t="shared" si="209"/>
        <v>42394.375000000007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41319.058321759265</v>
      </c>
      <c r="T2187" s="11">
        <f t="shared" si="209"/>
        <v>41359.058321759265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42583.323414351857</v>
      </c>
      <c r="T2188" s="11">
        <f t="shared" si="209"/>
        <v>42619.791666666664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42067.917430555557</v>
      </c>
      <c r="T2189" s="11">
        <f t="shared" si="209"/>
        <v>42096.874305555561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42633.294456018521</v>
      </c>
      <c r="T2190" s="11">
        <f t="shared" si="209"/>
        <v>42668.416666666664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42467.496527777781</v>
      </c>
      <c r="T2191" s="11">
        <f t="shared" si="209"/>
        <v>42481.625000000007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42417.333379629628</v>
      </c>
      <c r="T2192" s="11">
        <f t="shared" si="209"/>
        <v>42451.999305555561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42768.541979166672</v>
      </c>
      <c r="T2193" s="11">
        <f t="shared" si="209"/>
        <v>42780.541979166672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42691.559537037036</v>
      </c>
      <c r="T2194" s="11">
        <f t="shared" si="209"/>
        <v>42719.666666666664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42664.114259259259</v>
      </c>
      <c r="T2195" s="11">
        <f t="shared" si="209"/>
        <v>42694.915972222225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42425.466319444451</v>
      </c>
      <c r="T2196" s="11">
        <f t="shared" si="209"/>
        <v>42455.42465277778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42197.48032407408</v>
      </c>
      <c r="T2197" s="11">
        <f t="shared" si="209"/>
        <v>42227.48032407408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42675.195625</v>
      </c>
      <c r="T2198" s="11">
        <f t="shared" si="209"/>
        <v>42706.000000000007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42033.292349537041</v>
      </c>
      <c r="T2199" s="11">
        <f t="shared" si="209"/>
        <v>42063.292349537041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42292.222222222226</v>
      </c>
      <c r="T2200" s="11">
        <f t="shared" si="209"/>
        <v>42322.263888888891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42262.124976851854</v>
      </c>
      <c r="T2201" s="11">
        <f t="shared" si="209"/>
        <v>42292.124976851854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42163.334120370368</v>
      </c>
      <c r="T2202" s="11">
        <f t="shared" si="209"/>
        <v>42190.833333333336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41276.555150462969</v>
      </c>
      <c r="T2203" s="11">
        <f t="shared" si="209"/>
        <v>41290.555150462969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41184.557500000003</v>
      </c>
      <c r="T2204" s="11">
        <f t="shared" si="209"/>
        <v>41214.557500000003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42241.568078703705</v>
      </c>
      <c r="T2205" s="11">
        <f t="shared" si="209"/>
        <v>42271.568078703705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41312.019895833335</v>
      </c>
      <c r="T2206" s="11">
        <f t="shared" si="209"/>
        <v>41342.019895833335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41031.529965277776</v>
      </c>
      <c r="T2207" s="11">
        <f t="shared" si="209"/>
        <v>41061.529965277776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40996.965555555558</v>
      </c>
      <c r="T2208" s="11">
        <f t="shared" si="209"/>
        <v>41014.965555555558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41563.902465277781</v>
      </c>
      <c r="T2209" s="11">
        <f t="shared" si="209"/>
        <v>41593.944131944445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40946.590578703705</v>
      </c>
      <c r="T2210" s="11">
        <f t="shared" si="209"/>
        <v>41005.875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41732.188009259262</v>
      </c>
      <c r="T2211" s="11">
        <f t="shared" si="209"/>
        <v>41743.666666666672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40955.774421296301</v>
      </c>
      <c r="T2212" s="11">
        <f t="shared" si="209"/>
        <v>41013.441666666666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41716.493344907409</v>
      </c>
      <c r="T2213" s="11">
        <f t="shared" si="209"/>
        <v>41738.999305555561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41548.455752314818</v>
      </c>
      <c r="T2214" s="11">
        <f t="shared" si="209"/>
        <v>41581.75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42109.534479166665</v>
      </c>
      <c r="T2215" s="11">
        <f t="shared" si="209"/>
        <v>42139.534479166665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41646.500555555562</v>
      </c>
      <c r="T2216" s="11">
        <f t="shared" si="209"/>
        <v>41676.500555555562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40958.425601851857</v>
      </c>
      <c r="T2217" s="11">
        <f t="shared" si="209"/>
        <v>40980.999305555561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42194.460011574083</v>
      </c>
      <c r="T2218" s="11">
        <f t="shared" si="209"/>
        <v>42208.460011574083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42299.48510416667</v>
      </c>
      <c r="T2219" s="11">
        <f t="shared" si="209"/>
        <v>42310.041666666664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41127.520636574074</v>
      </c>
      <c r="T2220" s="11">
        <f t="shared" si="209"/>
        <v>41149.708333333336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42205.427222222228</v>
      </c>
      <c r="T2221" s="11">
        <f t="shared" si="209"/>
        <v>42235.427222222228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41451.768935185188</v>
      </c>
      <c r="T2222" s="11">
        <f t="shared" si="209"/>
        <v>41481.768935185188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42452.375104166669</v>
      </c>
      <c r="T2223" s="11">
        <f t="shared" si="209"/>
        <v>42482.708333333336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40906.495914351857</v>
      </c>
      <c r="T2224" s="11">
        <f t="shared" si="209"/>
        <v>40936.495914351857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42152.349166666674</v>
      </c>
      <c r="T2225" s="11">
        <f t="shared" si="209"/>
        <v>42182.349166666674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42644.375868055555</v>
      </c>
      <c r="T2226" s="11">
        <f t="shared" si="209"/>
        <v>42672.500000000007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41873.500173611115</v>
      </c>
      <c r="T2227" s="11">
        <f t="shared" si="209"/>
        <v>41903.500173611115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42381.507199074076</v>
      </c>
      <c r="T2228" s="11">
        <f t="shared" si="209"/>
        <v>42411.915972222225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41561.515682870369</v>
      </c>
      <c r="T2229" s="11">
        <f t="shared" si="209"/>
        <v>41591.557349537041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42201.986527777779</v>
      </c>
      <c r="T2230" s="11">
        <f t="shared" si="209"/>
        <v>42231.986527777779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41484.372581018521</v>
      </c>
      <c r="T2231" s="11">
        <f t="shared" si="209"/>
        <v>41519.875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41724.589432870373</v>
      </c>
      <c r="T2232" s="11">
        <f t="shared" si="209"/>
        <v>41754.589432870373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41423.61922453704</v>
      </c>
      <c r="T2233" s="11">
        <f t="shared" si="209"/>
        <v>41449.916666666672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41806.50240740741</v>
      </c>
      <c r="T2234" s="11">
        <f t="shared" si="209"/>
        <v>41838.833333333336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42331.08725694444</v>
      </c>
      <c r="T2235" s="11">
        <f t="shared" si="209"/>
        <v>42351.708333333336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42710.532951388894</v>
      </c>
      <c r="T2236" s="11">
        <f t="shared" si="209"/>
        <v>42740.532951388894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42061.730451388888</v>
      </c>
      <c r="T2237" s="11">
        <f t="shared" si="209"/>
        <v>42091.688784722232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42371.325497685182</v>
      </c>
      <c r="T2238" s="11">
        <f t="shared" si="209"/>
        <v>42401.325497685182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41914.7116087963</v>
      </c>
      <c r="T2239" s="11">
        <f t="shared" si="209"/>
        <v>41955.040972222225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42774.330046296302</v>
      </c>
      <c r="T2240" s="11">
        <f t="shared" si="209"/>
        <v>42804.330046296302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41572.66682870371</v>
      </c>
      <c r="T2241" s="11">
        <f t="shared" si="209"/>
        <v>41608.876388888893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0">(E2242/D2242)*100</f>
        <v>270.68</v>
      </c>
      <c r="P2242">
        <f t="shared" ref="P2242:P2305" si="211">E2242/L2242</f>
        <v>140.97916666666666</v>
      </c>
      <c r="Q2242" t="str">
        <f t="shared" ref="Q2242:Q2305" si="212">LEFT(N2242, SEARCH("/",N2242,1)-1)</f>
        <v>games</v>
      </c>
      <c r="R2242" t="str">
        <f t="shared" ref="R2242:R2305" si="213">RIGHT(N2242, LEN(N2242) - SEARCH("/", N2242))</f>
        <v>tabletop games</v>
      </c>
      <c r="S2242" s="10">
        <f t="shared" si="208"/>
        <v>42452.534074074072</v>
      </c>
      <c r="T2242" s="11">
        <f t="shared" si="209"/>
        <v>42482.534074074072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0"/>
        <v>806.4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ref="S2243:S2306" si="214">(((J2243/60)/60)/24)+DATE(1970,1,1)+(-7/24)</f>
        <v>42766.535879629628</v>
      </c>
      <c r="T2243" s="11">
        <f t="shared" ref="T2243:T2306" si="215">(((I2243/60)/60)/24)+DATE(1970,1,1)+(-7/24)</f>
        <v>42796.535879629628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41569.283946759264</v>
      </c>
      <c r="T2244" s="11">
        <f t="shared" si="215"/>
        <v>41604.834722222222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42800.459374999999</v>
      </c>
      <c r="T2245" s="11">
        <f t="shared" si="215"/>
        <v>42806.833333333336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42647.52715277778</v>
      </c>
      <c r="T2246" s="11">
        <f t="shared" si="215"/>
        <v>42659.562500000007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41660.416863425933</v>
      </c>
      <c r="T2247" s="11">
        <f t="shared" si="215"/>
        <v>41691.458333333336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42221.500115740746</v>
      </c>
      <c r="T2248" s="11">
        <f t="shared" si="215"/>
        <v>42251.500115740746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42200.374594907415</v>
      </c>
      <c r="T2249" s="11">
        <f t="shared" si="215"/>
        <v>42214.374594907415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42688.584236111114</v>
      </c>
      <c r="T2250" s="11">
        <f t="shared" si="215"/>
        <v>42718.584236111114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41336.411631944444</v>
      </c>
      <c r="T2251" s="11">
        <f t="shared" si="215"/>
        <v>41366.36996527778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42676.713807870372</v>
      </c>
      <c r="T2252" s="11">
        <f t="shared" si="215"/>
        <v>42706.755474537036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41846.054131944446</v>
      </c>
      <c r="T2253" s="11">
        <f t="shared" si="215"/>
        <v>41867.054131944446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42573.036319444444</v>
      </c>
      <c r="T2254" s="11">
        <f t="shared" si="215"/>
        <v>42588.036319444444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42296.339664351857</v>
      </c>
      <c r="T2255" s="11">
        <f t="shared" si="215"/>
        <v>42326.381331018521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42752.356111111112</v>
      </c>
      <c r="T2256" s="11">
        <f t="shared" si="215"/>
        <v>42759.356111111112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42467.660312500004</v>
      </c>
      <c r="T2257" s="11">
        <f t="shared" si="215"/>
        <v>42497.660312500004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42682.160254629627</v>
      </c>
      <c r="T2258" s="11">
        <f t="shared" si="215"/>
        <v>42696.160254629627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42505.645011574081</v>
      </c>
      <c r="T2259" s="11">
        <f t="shared" si="215"/>
        <v>42540.666666666664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42136.459340277775</v>
      </c>
      <c r="T2260" s="11">
        <f t="shared" si="215"/>
        <v>42166.459340277775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42702.513148148151</v>
      </c>
      <c r="T2261" s="11">
        <f t="shared" si="215"/>
        <v>42712.513148148151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41694.725115740745</v>
      </c>
      <c r="T2262" s="11">
        <f t="shared" si="215"/>
        <v>41724.68344907408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42759.43310185185</v>
      </c>
      <c r="T2263" s="11">
        <f t="shared" si="215"/>
        <v>42780.43310185185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41926.293495370373</v>
      </c>
      <c r="T2264" s="11">
        <f t="shared" si="215"/>
        <v>41960.708333333336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42014.540659722225</v>
      </c>
      <c r="T2265" s="11">
        <f t="shared" si="215"/>
        <v>42035.540659722225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42496.290671296294</v>
      </c>
      <c r="T2266" s="11">
        <f t="shared" si="215"/>
        <v>42512.833333333336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42689.561423611114</v>
      </c>
      <c r="T2267" s="11">
        <f t="shared" si="215"/>
        <v>42696.561423611114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42469.583240740743</v>
      </c>
      <c r="T2268" s="11">
        <f t="shared" si="215"/>
        <v>42486.791666666664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41968.538159722222</v>
      </c>
      <c r="T2269" s="11">
        <f t="shared" si="215"/>
        <v>41993.750000000007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42775.790682870371</v>
      </c>
      <c r="T2270" s="11">
        <f t="shared" si="215"/>
        <v>42805.790682870371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42776.412766203706</v>
      </c>
      <c r="T2271" s="11">
        <f t="shared" si="215"/>
        <v>42800.916666666664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42725.577696759261</v>
      </c>
      <c r="T2272" s="11">
        <f t="shared" si="215"/>
        <v>42745.624305555561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42683.708379629628</v>
      </c>
      <c r="T2273" s="11">
        <f t="shared" si="215"/>
        <v>42713.708379629628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42315.407824074071</v>
      </c>
      <c r="T2274" s="11">
        <f t="shared" si="215"/>
        <v>42345.407824074071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42781.257430555554</v>
      </c>
      <c r="T2275" s="11">
        <f t="shared" si="215"/>
        <v>42806.215763888897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41663.208993055559</v>
      </c>
      <c r="T2276" s="11">
        <f t="shared" si="215"/>
        <v>41693.208993055559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41965.324988425935</v>
      </c>
      <c r="T2277" s="11">
        <f t="shared" si="215"/>
        <v>41995.324988425935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41614.359826388893</v>
      </c>
      <c r="T2278" s="11">
        <f t="shared" si="215"/>
        <v>41644.359826388893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40936.386840277781</v>
      </c>
      <c r="T2279" s="11">
        <f t="shared" si="215"/>
        <v>40966.386840277781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42338.417442129627</v>
      </c>
      <c r="T2280" s="11">
        <f t="shared" si="215"/>
        <v>42372.665972222225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42020.515034722222</v>
      </c>
      <c r="T2281" s="11">
        <f t="shared" si="215"/>
        <v>42038.875000000007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42234.333229166667</v>
      </c>
      <c r="T2282" s="11">
        <f t="shared" si="215"/>
        <v>42264.333229166667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40686.99417824074</v>
      </c>
      <c r="T2283" s="11">
        <f t="shared" si="215"/>
        <v>40748.993055555555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42322.882939814815</v>
      </c>
      <c r="T2284" s="11">
        <f t="shared" si="215"/>
        <v>42382.882939814815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40977.833379629628</v>
      </c>
      <c r="T2285" s="11">
        <f t="shared" si="215"/>
        <v>41037.791712962964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40585.505150462966</v>
      </c>
      <c r="T2286" s="11">
        <f t="shared" si="215"/>
        <v>40613.875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41058.894016203703</v>
      </c>
      <c r="T2287" s="11">
        <f t="shared" si="215"/>
        <v>41088.894016203703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41494.6719212963</v>
      </c>
      <c r="T2288" s="11">
        <f t="shared" si="215"/>
        <v>41522.874305555561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41792.375694444447</v>
      </c>
      <c r="T2289" s="11">
        <f t="shared" si="215"/>
        <v>41813.375694444447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41067.53575231482</v>
      </c>
      <c r="T2290" s="11">
        <f t="shared" si="215"/>
        <v>41086.458333333336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41571.706712962965</v>
      </c>
      <c r="T2291" s="11">
        <f t="shared" si="215"/>
        <v>41614.681944444448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40069.962152777778</v>
      </c>
      <c r="T2292" s="11">
        <f t="shared" si="215"/>
        <v>40148.416666666672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40987.685393518521</v>
      </c>
      <c r="T2293" s="11">
        <f t="shared" si="215"/>
        <v>41021.875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40987.405972222223</v>
      </c>
      <c r="T2294" s="11">
        <f t="shared" si="215"/>
        <v>41017.405972222223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41151.416655092595</v>
      </c>
      <c r="T2295" s="11">
        <f t="shared" si="215"/>
        <v>41176.874305555561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41264.431481481486</v>
      </c>
      <c r="T2296" s="11">
        <f t="shared" si="215"/>
        <v>41294.431481481486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41270.662685185183</v>
      </c>
      <c r="T2297" s="11">
        <f t="shared" si="215"/>
        <v>41300.662685185183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40927.440115740741</v>
      </c>
      <c r="T2298" s="11">
        <f t="shared" si="215"/>
        <v>40962.440115740741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40947.750567129631</v>
      </c>
      <c r="T2299" s="11">
        <f t="shared" si="215"/>
        <v>40981.874305555561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41694.548993055556</v>
      </c>
      <c r="T2300" s="11">
        <f t="shared" si="215"/>
        <v>41724.507326388892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40564.740844907406</v>
      </c>
      <c r="T2301" s="11">
        <f t="shared" si="215"/>
        <v>40579.740844907406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41074.435370370375</v>
      </c>
      <c r="T2302" s="11">
        <f t="shared" si="215"/>
        <v>41088.435370370375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41415.85527777778</v>
      </c>
      <c r="T2303" s="11">
        <f t="shared" si="215"/>
        <v>41445.85527777778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41605.576782407406</v>
      </c>
      <c r="T2304" s="11">
        <f t="shared" si="215"/>
        <v>41639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40849.819398148153</v>
      </c>
      <c r="T2305" s="11">
        <f t="shared" si="215"/>
        <v>40889.861064814817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16">(E2306/D2306)*100</f>
        <v>100.70033333333335</v>
      </c>
      <c r="P2306">
        <f t="shared" ref="P2306:P2369" si="217">E2306/L2306</f>
        <v>53.469203539823013</v>
      </c>
      <c r="Q2306" t="str">
        <f t="shared" ref="Q2306:Q2369" si="218">LEFT(N2306, SEARCH("/",N2306,1)-1)</f>
        <v>music</v>
      </c>
      <c r="R2306" t="str">
        <f t="shared" ref="R2306:R2369" si="219">RIGHT(N2306, LEN(N2306) - SEARCH("/", N2306))</f>
        <v>indie rock</v>
      </c>
      <c r="S2306" s="10">
        <f t="shared" si="214"/>
        <v>40502.524201388893</v>
      </c>
      <c r="T2306" s="11">
        <f t="shared" si="215"/>
        <v>40543.915972222225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6"/>
        <v>101.22777777777779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ref="S2307:S2370" si="220">(((J2307/60)/60)/24)+DATE(1970,1,1)+(-7/24)</f>
        <v>41834.403611111113</v>
      </c>
      <c r="T2307" s="11">
        <f t="shared" ref="T2307:T2370" si="221">(((I2307/60)/60)/24)+DATE(1970,1,1)+(-7/24)</f>
        <v>41859.458333333336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40947.876493055555</v>
      </c>
      <c r="T2308" s="11">
        <f t="shared" si="221"/>
        <v>40977.876493055555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41004.510798611111</v>
      </c>
      <c r="T2309" s="11">
        <f t="shared" si="221"/>
        <v>41034.510740740741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41851.671250000007</v>
      </c>
      <c r="T2310" s="11">
        <f t="shared" si="221"/>
        <v>41879.75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41307.696030092593</v>
      </c>
      <c r="T2311" s="11">
        <f t="shared" si="221"/>
        <v>41342.696030092593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41324.502488425926</v>
      </c>
      <c r="T2312" s="11">
        <f t="shared" si="221"/>
        <v>41354.460821759261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41735.712835648148</v>
      </c>
      <c r="T2313" s="11">
        <f t="shared" si="221"/>
        <v>41765.712835648148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41716.341180555559</v>
      </c>
      <c r="T2314" s="11">
        <f t="shared" si="221"/>
        <v>41747.666666666672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41002.666967592595</v>
      </c>
      <c r="T2315" s="11">
        <f t="shared" si="221"/>
        <v>41032.666967592595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41037.259918981486</v>
      </c>
      <c r="T2316" s="11">
        <f t="shared" si="221"/>
        <v>41067.259918981486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41004.434525462966</v>
      </c>
      <c r="T2317" s="11">
        <f t="shared" si="221"/>
        <v>41034.434525462966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40079.43344907408</v>
      </c>
      <c r="T2318" s="11">
        <f t="shared" si="221"/>
        <v>40156.475000000006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40192.250567129631</v>
      </c>
      <c r="T2319" s="11">
        <f t="shared" si="221"/>
        <v>40223.916666666672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40050.352013888893</v>
      </c>
      <c r="T2320" s="11">
        <f t="shared" si="221"/>
        <v>40081.874305555561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41592.790335648147</v>
      </c>
      <c r="T2321" s="11">
        <f t="shared" si="221"/>
        <v>41622.790335648147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41696.525462962964</v>
      </c>
      <c r="T2322" s="11">
        <f t="shared" si="221"/>
        <v>41731.483796296299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42798.968761574077</v>
      </c>
      <c r="T2323" s="11">
        <f t="shared" si="221"/>
        <v>42828.927094907405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42804.603807870379</v>
      </c>
      <c r="T2324" s="11">
        <f t="shared" si="221"/>
        <v>42834.562141203707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42807.463506944441</v>
      </c>
      <c r="T2325" s="11">
        <f t="shared" si="221"/>
        <v>42814.463506944441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42790.593576388892</v>
      </c>
      <c r="T2326" s="11">
        <f t="shared" si="221"/>
        <v>42820.55190972222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42793.730682870373</v>
      </c>
      <c r="T2327" s="11">
        <f t="shared" si="221"/>
        <v>42823.689016203709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42803.742453703708</v>
      </c>
      <c r="T2328" s="11">
        <f t="shared" si="221"/>
        <v>42855.416666666664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41842.625462962969</v>
      </c>
      <c r="T2329" s="11">
        <f t="shared" si="221"/>
        <v>41877.625462962969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42139.490011574082</v>
      </c>
      <c r="T2330" s="11">
        <f t="shared" si="221"/>
        <v>42169.490011574082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41807.332708333335</v>
      </c>
      <c r="T2331" s="11">
        <f t="shared" si="221"/>
        <v>41837.332708333335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42332.608136574076</v>
      </c>
      <c r="T2332" s="11">
        <f t="shared" si="221"/>
        <v>42362.708333333336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41838.714004629634</v>
      </c>
      <c r="T2333" s="11">
        <f t="shared" si="221"/>
        <v>41868.714004629634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42011.336469907408</v>
      </c>
      <c r="T2334" s="11">
        <f t="shared" si="221"/>
        <v>42041.336469907408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41767.358680555561</v>
      </c>
      <c r="T2335" s="11">
        <f t="shared" si="221"/>
        <v>41788.451388888891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41918.378449074073</v>
      </c>
      <c r="T2336" s="11">
        <f t="shared" si="221"/>
        <v>41948.44027777778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41771.280590277784</v>
      </c>
      <c r="T2337" s="11">
        <f t="shared" si="221"/>
        <v>41801.280590277784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41666.633043981485</v>
      </c>
      <c r="T2338" s="11">
        <f t="shared" si="221"/>
        <v>41706.633043981485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41786.34887731482</v>
      </c>
      <c r="T2339" s="11">
        <f t="shared" si="221"/>
        <v>41816.34887731482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41789.605138888888</v>
      </c>
      <c r="T2340" s="11">
        <f t="shared" si="221"/>
        <v>41819.605138888888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42692.508206018516</v>
      </c>
      <c r="T2341" s="11">
        <f t="shared" si="221"/>
        <v>42723.040972222225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42643.351134259261</v>
      </c>
      <c r="T2342" s="11">
        <f t="shared" si="221"/>
        <v>42673.351134259261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42167.522037037044</v>
      </c>
      <c r="T2343" s="11">
        <f t="shared" si="221"/>
        <v>42197.522037037044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41897.410532407412</v>
      </c>
      <c r="T2344" s="11">
        <f t="shared" si="221"/>
        <v>41917.916666666672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42327.533622685187</v>
      </c>
      <c r="T2345" s="11">
        <f t="shared" si="221"/>
        <v>42377.532638888886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42515.435983796298</v>
      </c>
      <c r="T2346" s="11">
        <f t="shared" si="221"/>
        <v>42545.435983796298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42059.710138888891</v>
      </c>
      <c r="T2347" s="11">
        <f t="shared" si="221"/>
        <v>42094.693749999999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42615.507303240745</v>
      </c>
      <c r="T2348" s="11">
        <f t="shared" si="221"/>
        <v>42660.507303240745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42577.315694444449</v>
      </c>
      <c r="T2349" s="11">
        <f t="shared" si="221"/>
        <v>42607.315694444449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42360.640486111115</v>
      </c>
      <c r="T2350" s="11">
        <f t="shared" si="221"/>
        <v>42420.640486111115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42198.484120370376</v>
      </c>
      <c r="T2351" s="11">
        <f t="shared" si="221"/>
        <v>42227.484120370376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42708.550578703704</v>
      </c>
      <c r="T2352" s="11">
        <f t="shared" si="221"/>
        <v>42738.550578703704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42093.809479166674</v>
      </c>
      <c r="T2353" s="11">
        <f t="shared" si="221"/>
        <v>42123.809479166674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42101.342037037037</v>
      </c>
      <c r="T2354" s="11">
        <f t="shared" si="221"/>
        <v>42161.342037037037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42103.384513888894</v>
      </c>
      <c r="T2355" s="11">
        <f t="shared" si="221"/>
        <v>42115.384513888894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41954.431250000001</v>
      </c>
      <c r="T2356" s="11">
        <f t="shared" si="221"/>
        <v>42014.431250000001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42096.626574074071</v>
      </c>
      <c r="T2357" s="11">
        <f t="shared" si="221"/>
        <v>42126.626574074071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42130.491944444446</v>
      </c>
      <c r="T2358" s="11">
        <f t="shared" si="221"/>
        <v>42160.491944444446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42264.32844907407</v>
      </c>
      <c r="T2359" s="11">
        <f t="shared" si="221"/>
        <v>42294.32844907407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41978.63930555556</v>
      </c>
      <c r="T2360" s="11">
        <f t="shared" si="221"/>
        <v>42034.73541666667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42159.357916666668</v>
      </c>
      <c r="T2361" s="11">
        <f t="shared" si="221"/>
        <v>42219.357916666668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42377.415277777785</v>
      </c>
      <c r="T2362" s="11">
        <f t="shared" si="221"/>
        <v>42407.415277777785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42466.567222222227</v>
      </c>
      <c r="T2363" s="11">
        <f t="shared" si="221"/>
        <v>42490.625000000007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41954.396643518521</v>
      </c>
      <c r="T2364" s="11">
        <f t="shared" si="221"/>
        <v>41984.396643518521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42321.719907407409</v>
      </c>
      <c r="T2365" s="11">
        <f t="shared" si="221"/>
        <v>42366.719907407409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42248.643009259256</v>
      </c>
      <c r="T2366" s="11">
        <f t="shared" si="221"/>
        <v>42303.643009259256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42346.444733796299</v>
      </c>
      <c r="T2367" s="11">
        <f t="shared" si="221"/>
        <v>42386.666666666664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42268.239965277775</v>
      </c>
      <c r="T2368" s="11">
        <f t="shared" si="221"/>
        <v>42298.239965277775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42425.678425925929</v>
      </c>
      <c r="T2369" s="11">
        <f t="shared" si="221"/>
        <v>42485.636759259265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22">(E2370/D2370)*100</f>
        <v>0.25</v>
      </c>
      <c r="P2370">
        <f t="shared" ref="P2370:P2433" si="223">E2370/L2370</f>
        <v>50</v>
      </c>
      <c r="Q2370" t="str">
        <f t="shared" ref="Q2370:Q2433" si="224">LEFT(N2370, SEARCH("/",N2370,1)-1)</f>
        <v>technology</v>
      </c>
      <c r="R2370" t="str">
        <f t="shared" ref="R2370:R2433" si="225">RIGHT(N2370, LEN(N2370) - SEARCH("/", N2370))</f>
        <v>web</v>
      </c>
      <c r="S2370" s="10">
        <f t="shared" si="220"/>
        <v>42063.430150462962</v>
      </c>
      <c r="T2370" s="11">
        <f t="shared" si="221"/>
        <v>42108.388483796305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ref="S2371:S2434" si="226">(((J2371/60)/60)/24)+DATE(1970,1,1)+(-7/24)</f>
        <v>42380.520960648151</v>
      </c>
      <c r="T2371" s="11">
        <f t="shared" ref="T2371:T2434" si="227">(((I2371/60)/60)/24)+DATE(1970,1,1)+(-7/24)</f>
        <v>42410.520960648151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41960.897465277776</v>
      </c>
      <c r="T2372" s="11">
        <f t="shared" si="227"/>
        <v>41990.897465277776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42150.486064814817</v>
      </c>
      <c r="T2373" s="11">
        <f t="shared" si="227"/>
        <v>42180.486064814817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42087.777442129627</v>
      </c>
      <c r="T2374" s="11">
        <f t="shared" si="227"/>
        <v>42117.777442129627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42215.370648148157</v>
      </c>
      <c r="T2375" s="11">
        <f t="shared" si="227"/>
        <v>42245.370648148157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42017.551620370366</v>
      </c>
      <c r="T2376" s="11">
        <f t="shared" si="227"/>
        <v>42047.551620370366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42592.544409722228</v>
      </c>
      <c r="T2377" s="11">
        <f t="shared" si="227"/>
        <v>42622.544409722228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42318.63386574074</v>
      </c>
      <c r="T2378" s="11">
        <f t="shared" si="227"/>
        <v>42348.63386574074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42669.578506944446</v>
      </c>
      <c r="T2379" s="11">
        <f t="shared" si="227"/>
        <v>42699.620173611118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42212.721412037041</v>
      </c>
      <c r="T2380" s="11">
        <f t="shared" si="227"/>
        <v>42241.721412037041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42236.724722222229</v>
      </c>
      <c r="T2381" s="11">
        <f t="shared" si="227"/>
        <v>42281.724722222229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42248.501643518517</v>
      </c>
      <c r="T2382" s="11">
        <f t="shared" si="227"/>
        <v>42278.501643518517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42074.644074074073</v>
      </c>
      <c r="T2383" s="11">
        <f t="shared" si="227"/>
        <v>42104.644074074073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42194.895868055559</v>
      </c>
      <c r="T2384" s="11">
        <f t="shared" si="227"/>
        <v>42219.895868055559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42026.765127314815</v>
      </c>
      <c r="T2385" s="11">
        <f t="shared" si="227"/>
        <v>42056.765127314815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41926.775960648149</v>
      </c>
      <c r="T2386" s="11">
        <f t="shared" si="227"/>
        <v>41956.81762731482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42191.410092592596</v>
      </c>
      <c r="T2387" s="11">
        <f t="shared" si="227"/>
        <v>42221.410092592596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41954.546574074076</v>
      </c>
      <c r="T2388" s="11">
        <f t="shared" si="227"/>
        <v>42014.546574074076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42528.334953703707</v>
      </c>
      <c r="T2389" s="11">
        <f t="shared" si="227"/>
        <v>42573.334953703707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41989.562025462968</v>
      </c>
      <c r="T2390" s="11">
        <f t="shared" si="227"/>
        <v>42019.520138888889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42179.361712962964</v>
      </c>
      <c r="T2391" s="11">
        <f t="shared" si="227"/>
        <v>42210.624305555561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41967.970648148148</v>
      </c>
      <c r="T2392" s="11">
        <f t="shared" si="227"/>
        <v>42007.970648148148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42064.502824074072</v>
      </c>
      <c r="T2393" s="11">
        <f t="shared" si="227"/>
        <v>42094.461157407415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42275.828969907408</v>
      </c>
      <c r="T2394" s="11">
        <f t="shared" si="227"/>
        <v>42305.828969907408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42194.356678240743</v>
      </c>
      <c r="T2395" s="11">
        <f t="shared" si="227"/>
        <v>42224.356678240743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42031.070520833331</v>
      </c>
      <c r="T2396" s="11">
        <f t="shared" si="227"/>
        <v>42061.070520833331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42716.829710648155</v>
      </c>
      <c r="T2397" s="11">
        <f t="shared" si="227"/>
        <v>42745.081250000003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42262.557384259264</v>
      </c>
      <c r="T2398" s="11">
        <f t="shared" si="227"/>
        <v>42292.557384259264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41976.593240740745</v>
      </c>
      <c r="T2399" s="11">
        <f t="shared" si="227"/>
        <v>42006.593240740745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42157.624814814822</v>
      </c>
      <c r="T2400" s="11">
        <f t="shared" si="227"/>
        <v>42187.624814814822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41956.561412037037</v>
      </c>
      <c r="T2401" s="11">
        <f t="shared" si="227"/>
        <v>41991.561412037037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42443.976435185185</v>
      </c>
      <c r="T2402" s="11">
        <f t="shared" si="227"/>
        <v>42473.976435185185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42374.531203703707</v>
      </c>
      <c r="T2403" s="11">
        <f t="shared" si="227"/>
        <v>42434.531203703707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42107.388090277782</v>
      </c>
      <c r="T2404" s="11">
        <f t="shared" si="227"/>
        <v>42137.388090277782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42399.590949074074</v>
      </c>
      <c r="T2405" s="11">
        <f t="shared" si="227"/>
        <v>42459.54928240741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42341.747766203705</v>
      </c>
      <c r="T2406" s="11">
        <f t="shared" si="227"/>
        <v>42371.747766203705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42595.293692129628</v>
      </c>
      <c r="T2407" s="11">
        <f t="shared" si="227"/>
        <v>42616.293692129628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41982.819328703707</v>
      </c>
      <c r="T2408" s="11">
        <f t="shared" si="227"/>
        <v>42022.819328703707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42082.283888888887</v>
      </c>
      <c r="T2409" s="11">
        <f t="shared" si="227"/>
        <v>42104.958333333336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41918.849039351851</v>
      </c>
      <c r="T2410" s="11">
        <f t="shared" si="227"/>
        <v>41948.890706018523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42204.584201388891</v>
      </c>
      <c r="T2411" s="11">
        <f t="shared" si="227"/>
        <v>42234.584201388891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42224.116608796299</v>
      </c>
      <c r="T2412" s="11">
        <f t="shared" si="227"/>
        <v>42254.116608796299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42211.440763888888</v>
      </c>
      <c r="T2413" s="11">
        <f t="shared" si="227"/>
        <v>42241.440763888888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42655.445289351854</v>
      </c>
      <c r="T2414" s="11">
        <f t="shared" si="227"/>
        <v>42700.486956018525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41759.818078703705</v>
      </c>
      <c r="T2415" s="11">
        <f t="shared" si="227"/>
        <v>41790.6875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42198.40347222222</v>
      </c>
      <c r="T2416" s="11">
        <f t="shared" si="227"/>
        <v>42237.874305555561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42536.571134259262</v>
      </c>
      <c r="T2417" s="11">
        <f t="shared" si="227"/>
        <v>42566.571134259262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42019.446099537039</v>
      </c>
      <c r="T2418" s="11">
        <f t="shared" si="227"/>
        <v>42077.333333333336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41831.592442129629</v>
      </c>
      <c r="T2419" s="11">
        <f t="shared" si="227"/>
        <v>41861.592442129629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42027.565324074072</v>
      </c>
      <c r="T2420" s="11">
        <f t="shared" si="227"/>
        <v>42087.523657407415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41993.44663194444</v>
      </c>
      <c r="T2421" s="11">
        <f t="shared" si="227"/>
        <v>42053.44663194444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41892.737210648149</v>
      </c>
      <c r="T2422" s="11">
        <f t="shared" si="227"/>
        <v>41952.778877314813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42026.395787037043</v>
      </c>
      <c r="T2423" s="11">
        <f t="shared" si="227"/>
        <v>42056.395787037043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42044.433287037034</v>
      </c>
      <c r="T2424" s="11">
        <f t="shared" si="227"/>
        <v>42074.391620370377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41974.413078703707</v>
      </c>
      <c r="T2425" s="11">
        <f t="shared" si="227"/>
        <v>42004.413078703707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41909.600787037038</v>
      </c>
      <c r="T2426" s="11">
        <f t="shared" si="227"/>
        <v>41939.600787037038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42502.622094907412</v>
      </c>
      <c r="T2427" s="11">
        <f t="shared" si="227"/>
        <v>42517.62777777778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42163.878379629627</v>
      </c>
      <c r="T2428" s="11">
        <f t="shared" si="227"/>
        <v>42223.878379629627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42412.027002314811</v>
      </c>
      <c r="T2429" s="11">
        <f t="shared" si="227"/>
        <v>42451.985335648154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42045.492488425931</v>
      </c>
      <c r="T2430" s="11">
        <f t="shared" si="227"/>
        <v>42075.450821759259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42734.587569444448</v>
      </c>
      <c r="T2431" s="11">
        <f t="shared" si="227"/>
        <v>42771.405555555561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42381.839166666665</v>
      </c>
      <c r="T2432" s="11">
        <f t="shared" si="227"/>
        <v>42411.839166666665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42488.808020833334</v>
      </c>
      <c r="T2433" s="11">
        <f t="shared" si="227"/>
        <v>42548.808020833334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28">(E2434/D2434)*100</f>
        <v>1.4285714285714287E-2</v>
      </c>
      <c r="P2434">
        <f t="shared" ref="P2434:P2497" si="229">E2434/L2434</f>
        <v>1</v>
      </c>
      <c r="Q2434" t="str">
        <f t="shared" ref="Q2434:Q2497" si="230">LEFT(N2434, SEARCH("/",N2434,1)-1)</f>
        <v>food</v>
      </c>
      <c r="R2434" t="str">
        <f t="shared" ref="R2434:R2497" si="231">RIGHT(N2434, LEN(N2434) - SEARCH("/", N2434))</f>
        <v>food trucks</v>
      </c>
      <c r="S2434" s="10">
        <f t="shared" si="226"/>
        <v>42040.927048611113</v>
      </c>
      <c r="T2434" s="11">
        <f t="shared" si="227"/>
        <v>42070.927048611113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ref="S2435:S2498" si="232">(((J2435/60)/60)/24)+DATE(1970,1,1)+(-7/24)</f>
        <v>42397.608136574076</v>
      </c>
      <c r="T2435" s="11">
        <f t="shared" ref="T2435:T2498" si="233">(((I2435/60)/60)/24)+DATE(1970,1,1)+(-7/24)</f>
        <v>42427.608136574076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42179.894374999996</v>
      </c>
      <c r="T2436" s="11">
        <f t="shared" si="233"/>
        <v>42219.894374999996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42251.985949074071</v>
      </c>
      <c r="T2437" s="11">
        <f t="shared" si="233"/>
        <v>42281.985949074071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42338.32372685185</v>
      </c>
      <c r="T2438" s="11">
        <f t="shared" si="233"/>
        <v>42398.32372685185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42031.673472222225</v>
      </c>
      <c r="T2439" s="11">
        <f t="shared" si="233"/>
        <v>42080.458333333336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42285.623402777775</v>
      </c>
      <c r="T2440" s="11">
        <f t="shared" si="233"/>
        <v>42345.665069444447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42265.526956018519</v>
      </c>
      <c r="T2441" s="11">
        <f t="shared" si="233"/>
        <v>42295.526956018519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42383.607789351852</v>
      </c>
      <c r="T2442" s="11">
        <f t="shared" si="233"/>
        <v>42413.607789351852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42186.833958333336</v>
      </c>
      <c r="T2443" s="11">
        <f t="shared" si="233"/>
        <v>42207.915972222225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42052.37532407407</v>
      </c>
      <c r="T2444" s="11">
        <f t="shared" si="233"/>
        <v>42082.333657407413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41836.333587962967</v>
      </c>
      <c r="T2445" s="11">
        <f t="shared" si="233"/>
        <v>41866.333587962967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42485.462858796302</v>
      </c>
      <c r="T2446" s="11">
        <f t="shared" si="233"/>
        <v>42515.462858796302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42242.898391203707</v>
      </c>
      <c r="T2447" s="11">
        <f t="shared" si="233"/>
        <v>42272.898391203707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42670.311006944445</v>
      </c>
      <c r="T2448" s="11">
        <f t="shared" si="233"/>
        <v>42700.352673611116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42654.178159722222</v>
      </c>
      <c r="T2449" s="11">
        <f t="shared" si="233"/>
        <v>42685.875000000007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42607.024456018517</v>
      </c>
      <c r="T2450" s="11">
        <f t="shared" si="233"/>
        <v>42612.941666666673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41942.850868055561</v>
      </c>
      <c r="T2451" s="11">
        <f t="shared" si="233"/>
        <v>41972.892534722225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41901.780740740745</v>
      </c>
      <c r="T2452" s="11">
        <f t="shared" si="233"/>
        <v>41939.840972222228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42779.616782407415</v>
      </c>
      <c r="T2453" s="11">
        <f t="shared" si="233"/>
        <v>42799.616782407415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42338.552083333336</v>
      </c>
      <c r="T2454" s="11">
        <f t="shared" si="233"/>
        <v>42367.666666666664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42738.400567129633</v>
      </c>
      <c r="T2455" s="11">
        <f t="shared" si="233"/>
        <v>42768.400567129633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42769.909814814811</v>
      </c>
      <c r="T2456" s="11">
        <f t="shared" si="233"/>
        <v>42804.909814814811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42452.490162037044</v>
      </c>
      <c r="T2457" s="11">
        <f t="shared" si="233"/>
        <v>42480.490162037044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42761.669432870374</v>
      </c>
      <c r="T2458" s="11">
        <f t="shared" si="233"/>
        <v>42791.669432870374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42423.310833333337</v>
      </c>
      <c r="T2459" s="11">
        <f t="shared" si="233"/>
        <v>42453.269166666672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42495.580069444448</v>
      </c>
      <c r="T2460" s="11">
        <f t="shared" si="233"/>
        <v>42530.500000000007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42407.345891203709</v>
      </c>
      <c r="T2461" s="11">
        <f t="shared" si="233"/>
        <v>42452.304224537038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42703.895451388897</v>
      </c>
      <c r="T2462" s="11">
        <f t="shared" si="233"/>
        <v>42737.886805555558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40783.721030092594</v>
      </c>
      <c r="T2463" s="11">
        <f t="shared" si="233"/>
        <v>40816.833333333336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41088.894629629634</v>
      </c>
      <c r="T2464" s="11">
        <f t="shared" si="233"/>
        <v>41108.894629629634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41340.819733796299</v>
      </c>
      <c r="T2465" s="11">
        <f t="shared" si="233"/>
        <v>41380.5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42248.608761574076</v>
      </c>
      <c r="T2466" s="11">
        <f t="shared" si="233"/>
        <v>42277.520138888889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41145.42763888889</v>
      </c>
      <c r="T2467" s="11">
        <f t="shared" si="233"/>
        <v>41175.42763888889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41372.810798611114</v>
      </c>
      <c r="T2468" s="11">
        <f t="shared" si="233"/>
        <v>41402.810798611114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41025.582534722227</v>
      </c>
      <c r="T2469" s="11">
        <f t="shared" si="233"/>
        <v>41039.416666666672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41173.862511574072</v>
      </c>
      <c r="T2470" s="11">
        <f t="shared" si="233"/>
        <v>41209.916666666672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40557.138067129628</v>
      </c>
      <c r="T2471" s="11">
        <f t="shared" si="233"/>
        <v>40582.138067129628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41022.783043981486</v>
      </c>
      <c r="T2472" s="11">
        <f t="shared" si="233"/>
        <v>41052.783043981486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40893.701296296298</v>
      </c>
      <c r="T2473" s="11">
        <f t="shared" si="233"/>
        <v>40933.701296296298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40353.823842592596</v>
      </c>
      <c r="T2474" s="11">
        <f t="shared" si="233"/>
        <v>40424.752083333333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41193.456817129634</v>
      </c>
      <c r="T2475" s="11">
        <f t="shared" si="233"/>
        <v>41223.498483796298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40416.719629629632</v>
      </c>
      <c r="T2476" s="11">
        <f t="shared" si="233"/>
        <v>40461.719629629632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40309.99600694445</v>
      </c>
      <c r="T2477" s="11">
        <f t="shared" si="233"/>
        <v>40369.625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41913.036689814813</v>
      </c>
      <c r="T2478" s="11">
        <f t="shared" si="233"/>
        <v>41946.078356481485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41088.399826388893</v>
      </c>
      <c r="T2479" s="11">
        <f t="shared" si="233"/>
        <v>41133.399826388893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41257.658715277779</v>
      </c>
      <c r="T2480" s="11">
        <f t="shared" si="233"/>
        <v>41287.658715277779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41107.435115740744</v>
      </c>
      <c r="T2481" s="11">
        <f t="shared" si="233"/>
        <v>41117.791666666672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42227.644490740742</v>
      </c>
      <c r="T2482" s="11">
        <f t="shared" si="233"/>
        <v>42287.644490740742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40999.354259259264</v>
      </c>
      <c r="T2483" s="11">
        <f t="shared" si="233"/>
        <v>41029.354259259264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40711.490543981483</v>
      </c>
      <c r="T2484" s="11">
        <f t="shared" si="233"/>
        <v>40756.490543981483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40970.458368055559</v>
      </c>
      <c r="T2485" s="11">
        <f t="shared" si="233"/>
        <v>41030.416701388895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40771.625034722223</v>
      </c>
      <c r="T2486" s="11">
        <f t="shared" si="233"/>
        <v>40801.625034722223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40793.706932870373</v>
      </c>
      <c r="T2487" s="11">
        <f t="shared" si="233"/>
        <v>40828.706932870373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40991.416388888894</v>
      </c>
      <c r="T2488" s="11">
        <f t="shared" si="233"/>
        <v>41021.416388888894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41025.791631944448</v>
      </c>
      <c r="T2489" s="11">
        <f t="shared" si="233"/>
        <v>41055.791631944448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40833.341527777782</v>
      </c>
      <c r="T2490" s="11">
        <f t="shared" si="233"/>
        <v>40863.383194444446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41373.398599537039</v>
      </c>
      <c r="T2491" s="11">
        <f t="shared" si="233"/>
        <v>41403.398599537039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41022.936064814814</v>
      </c>
      <c r="T2492" s="11">
        <f t="shared" si="233"/>
        <v>41082.936064814814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40542.547615740747</v>
      </c>
      <c r="T2493" s="11">
        <f t="shared" si="233"/>
        <v>40558.785416666666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41024.69430555556</v>
      </c>
      <c r="T2494" s="11">
        <f t="shared" si="233"/>
        <v>41076.124305555561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41347.876620370371</v>
      </c>
      <c r="T2495" s="11">
        <f t="shared" si="233"/>
        <v>41392.876620370371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41022.353518518517</v>
      </c>
      <c r="T2496" s="11">
        <f t="shared" si="233"/>
        <v>41052.353518518517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41036.654803240745</v>
      </c>
      <c r="T2497" s="11">
        <f t="shared" si="233"/>
        <v>41066.654803240745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34">(E2498/D2498)*100</f>
        <v>100</v>
      </c>
      <c r="P2498">
        <f t="shared" ref="P2498:P2561" si="235">E2498/L2498</f>
        <v>600</v>
      </c>
      <c r="Q2498" t="str">
        <f t="shared" ref="Q2498:Q2561" si="236">LEFT(N2498, SEARCH("/",N2498,1)-1)</f>
        <v>music</v>
      </c>
      <c r="R2498" t="str">
        <f t="shared" ref="R2498:R2561" si="237">RIGHT(N2498, LEN(N2498) - SEARCH("/", N2498))</f>
        <v>indie rock</v>
      </c>
      <c r="S2498" s="10">
        <f t="shared" si="232"/>
        <v>41327.704768518524</v>
      </c>
      <c r="T2498" s="11">
        <f t="shared" si="233"/>
        <v>41362.663101851853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4"/>
        <v>112.7715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ref="S2499:S2562" si="238">(((J2499/60)/60)/24)+DATE(1970,1,1)+(-7/24)</f>
        <v>40730.587245370371</v>
      </c>
      <c r="T2499" s="11">
        <f t="shared" ref="T2499:T2562" si="239">(((I2499/60)/60)/24)+DATE(1970,1,1)+(-7/24)</f>
        <v>40760.587245370371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42017.675775462965</v>
      </c>
      <c r="T2500" s="11">
        <f t="shared" si="239"/>
        <v>42031.675775462965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41226.356909722221</v>
      </c>
      <c r="T2501" s="11">
        <f t="shared" si="239"/>
        <v>41274.458333333336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41053.481192129635</v>
      </c>
      <c r="T2502" s="11">
        <f t="shared" si="239"/>
        <v>41083.481192129635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42244.485000000001</v>
      </c>
      <c r="T2503" s="11">
        <f t="shared" si="239"/>
        <v>42274.485000000001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41858.533773148149</v>
      </c>
      <c r="T2504" s="11">
        <f t="shared" si="239"/>
        <v>41903.533773148149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42498.607731481483</v>
      </c>
      <c r="T2505" s="11">
        <f t="shared" si="239"/>
        <v>42528.587500000001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41927.723773148151</v>
      </c>
      <c r="T2506" s="11">
        <f t="shared" si="239"/>
        <v>41957.765439814822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42046.764074074075</v>
      </c>
      <c r="T2507" s="11">
        <f t="shared" si="239"/>
        <v>42076.722407407411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42258.005428240744</v>
      </c>
      <c r="T2508" s="11">
        <f t="shared" si="239"/>
        <v>42280.583333333336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42104.7812962963</v>
      </c>
      <c r="T2509" s="11">
        <f t="shared" si="239"/>
        <v>42134.7812962963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41835.660115740742</v>
      </c>
      <c r="T2510" s="11">
        <f t="shared" si="239"/>
        <v>41865.660115740742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42058.517928240741</v>
      </c>
      <c r="T2511" s="11">
        <f t="shared" si="239"/>
        <v>42114.476261574076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42078.705694444441</v>
      </c>
      <c r="T2512" s="11">
        <f t="shared" si="239"/>
        <v>42138.705694444441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42371.155243055553</v>
      </c>
      <c r="T2513" s="11">
        <f t="shared" si="239"/>
        <v>42401.155243055553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41971.585196759261</v>
      </c>
      <c r="T2514" s="11">
        <f t="shared" si="239"/>
        <v>41986.585196759261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42731.715150462966</v>
      </c>
      <c r="T2515" s="11">
        <f t="shared" si="239"/>
        <v>42791.715150462966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41854.098113425927</v>
      </c>
      <c r="T2516" s="11">
        <f t="shared" si="239"/>
        <v>41871.098113425927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42027.548067129632</v>
      </c>
      <c r="T2517" s="11">
        <f t="shared" si="239"/>
        <v>42057.548067129632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41942.361712962964</v>
      </c>
      <c r="T2518" s="11">
        <f t="shared" si="239"/>
        <v>41972.403379629635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42052.510763888895</v>
      </c>
      <c r="T2519" s="11">
        <f t="shared" si="239"/>
        <v>42082.469097222223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41926.389212962968</v>
      </c>
      <c r="T2520" s="11">
        <f t="shared" si="239"/>
        <v>41956.430879629632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41808.863472222227</v>
      </c>
      <c r="T2521" s="11">
        <f t="shared" si="239"/>
        <v>41838.863472222227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42612.308854166673</v>
      </c>
      <c r="T2522" s="11">
        <f t="shared" si="239"/>
        <v>42658.51458333333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42269.676168981481</v>
      </c>
      <c r="T2523" s="11">
        <f t="shared" si="239"/>
        <v>42290.676168981481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42460.281944444447</v>
      </c>
      <c r="T2524" s="11">
        <f t="shared" si="239"/>
        <v>42482.327777777777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41930.683935185189</v>
      </c>
      <c r="T2525" s="11">
        <f t="shared" si="239"/>
        <v>41960.72560185186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41961.515706018523</v>
      </c>
      <c r="T2526" s="11">
        <f t="shared" si="239"/>
        <v>41993.895833333336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41058.552905092598</v>
      </c>
      <c r="T2527" s="11">
        <f t="shared" si="239"/>
        <v>41088.552905092598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41952.799467592595</v>
      </c>
      <c r="T2528" s="11">
        <f t="shared" si="239"/>
        <v>41980.915972222225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41546.459386574075</v>
      </c>
      <c r="T2529" s="11">
        <f t="shared" si="239"/>
        <v>41564.874305555561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42217.542858796303</v>
      </c>
      <c r="T2530" s="11">
        <f t="shared" si="239"/>
        <v>42236.166666666664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40947.7890625</v>
      </c>
      <c r="T2531" s="11">
        <f t="shared" si="239"/>
        <v>40992.747395833336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42081.572974537041</v>
      </c>
      <c r="T2532" s="11">
        <f t="shared" si="239"/>
        <v>42113.909722222226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42208.388356481482</v>
      </c>
      <c r="T2533" s="11">
        <f t="shared" si="239"/>
        <v>42230.874305555561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41107.557476851856</v>
      </c>
      <c r="T2534" s="11">
        <f t="shared" si="239"/>
        <v>41137.557476851856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41304.45961805556</v>
      </c>
      <c r="T2535" s="11">
        <f t="shared" si="239"/>
        <v>41334.459120370375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40127.40870370371</v>
      </c>
      <c r="T2536" s="11">
        <f t="shared" si="239"/>
        <v>40178.958333333336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41943.49936342593</v>
      </c>
      <c r="T2537" s="11">
        <f t="shared" si="239"/>
        <v>41974.541030092594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41463.814421296302</v>
      </c>
      <c r="T2538" s="11">
        <f t="shared" si="239"/>
        <v>41484.814421296302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40696.357118055559</v>
      </c>
      <c r="T2539" s="11">
        <f t="shared" si="239"/>
        <v>40756.357118055559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41298.218298611115</v>
      </c>
      <c r="T2540" s="11">
        <f t="shared" si="239"/>
        <v>41328.915972222225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41977.610555555562</v>
      </c>
      <c r="T2541" s="11">
        <f t="shared" si="239"/>
        <v>42037.610555555562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40785.383344907408</v>
      </c>
      <c r="T2542" s="11">
        <f t="shared" si="239"/>
        <v>40845.383344907408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41483.15761574074</v>
      </c>
      <c r="T2543" s="11">
        <f t="shared" si="239"/>
        <v>41543.15761574074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41509.134918981486</v>
      </c>
      <c r="T2544" s="11">
        <f t="shared" si="239"/>
        <v>41547.874305555561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40513.815949074073</v>
      </c>
      <c r="T2545" s="11">
        <f t="shared" si="239"/>
        <v>40544.833333333336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41068.228807870371</v>
      </c>
      <c r="T2546" s="11">
        <f t="shared" si="239"/>
        <v>41098.228807870371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42026.846504629626</v>
      </c>
      <c r="T2547" s="11">
        <f t="shared" si="239"/>
        <v>42061.729166666664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41524.566886574074</v>
      </c>
      <c r="T2548" s="11">
        <f t="shared" si="239"/>
        <v>41551.916666666672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40973.481516203705</v>
      </c>
      <c r="T2549" s="11">
        <f t="shared" si="239"/>
        <v>41003.439849537041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42618.333761574082</v>
      </c>
      <c r="T2550" s="11">
        <f t="shared" si="239"/>
        <v>42642.893750000003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41390.466087962966</v>
      </c>
      <c r="T2551" s="11">
        <f t="shared" si="239"/>
        <v>41425.416666666672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42228.342662037037</v>
      </c>
      <c r="T2552" s="11">
        <f t="shared" si="239"/>
        <v>42284.874305555561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40960.960474537038</v>
      </c>
      <c r="T2553" s="11">
        <f t="shared" si="239"/>
        <v>40989.575000000004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42769.51829861111</v>
      </c>
      <c r="T2554" s="11">
        <f t="shared" si="239"/>
        <v>42799.51829861111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41112.907488425932</v>
      </c>
      <c r="T2555" s="11">
        <f t="shared" si="239"/>
        <v>41172.907488425932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42124.786608796298</v>
      </c>
      <c r="T2556" s="11">
        <f t="shared" si="239"/>
        <v>42155.874305555561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41026.363344907411</v>
      </c>
      <c r="T2557" s="11">
        <f t="shared" si="239"/>
        <v>41057.363344907411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41222.699733796297</v>
      </c>
      <c r="T2558" s="11">
        <f t="shared" si="239"/>
        <v>41267.699733796297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41744.453541666669</v>
      </c>
      <c r="T2559" s="11">
        <f t="shared" si="239"/>
        <v>41774.453541666669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42093.56835648149</v>
      </c>
      <c r="T2560" s="11">
        <f t="shared" si="239"/>
        <v>42125.290972222225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40829.581990740742</v>
      </c>
      <c r="T2561" s="11">
        <f t="shared" si="239"/>
        <v>40862.525694444448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0">(E2562/D2562)*100</f>
        <v>100.1</v>
      </c>
      <c r="P2562">
        <f t="shared" ref="P2562:P2625" si="241">E2562/L2562</f>
        <v>143</v>
      </c>
      <c r="Q2562" t="str">
        <f t="shared" ref="Q2562:Q2625" si="242">LEFT(N2562, SEARCH("/",N2562,1)-1)</f>
        <v>music</v>
      </c>
      <c r="R2562" t="str">
        <f t="shared" ref="R2562:R2625" si="243">RIGHT(N2562, LEN(N2562) - SEARCH("/", N2562))</f>
        <v>classical music</v>
      </c>
      <c r="S2562" s="10">
        <f t="shared" si="238"/>
        <v>42039.659421296303</v>
      </c>
      <c r="T2562" s="11">
        <f t="shared" si="239"/>
        <v>42069.659421296303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ref="S2563:S2626" si="244">(((J2563/60)/60)/24)+DATE(1970,1,1)+(-7/24)</f>
        <v>42260.23714120371</v>
      </c>
      <c r="T2563" s="11">
        <f t="shared" ref="T2563:T2626" si="245">(((I2563/60)/60)/24)+DATE(1970,1,1)+(-7/24)</f>
        <v>42290.23714120371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42594.233090277783</v>
      </c>
      <c r="T2564" s="11">
        <f t="shared" si="245"/>
        <v>42654.233090277783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42154.847812500004</v>
      </c>
      <c r="T2565" s="11">
        <f t="shared" si="245"/>
        <v>42214.847812500004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41821.748831018522</v>
      </c>
      <c r="T2566" s="11">
        <f t="shared" si="245"/>
        <v>41851.748831018522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42440.358668981484</v>
      </c>
      <c r="T2567" s="11">
        <f t="shared" si="245"/>
        <v>42499.576388888891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41842.689212962963</v>
      </c>
      <c r="T2568" s="11">
        <f t="shared" si="245"/>
        <v>41872.689212962963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42087.587245370371</v>
      </c>
      <c r="T2569" s="11">
        <f t="shared" si="245"/>
        <v>42117.587245370371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42584.374930555561</v>
      </c>
      <c r="T2570" s="11">
        <f t="shared" si="245"/>
        <v>42614.374930555561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42233.813796296301</v>
      </c>
      <c r="T2571" s="11">
        <f t="shared" si="245"/>
        <v>42263.813796296301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42744.611516203709</v>
      </c>
      <c r="T2572" s="11">
        <f t="shared" si="245"/>
        <v>42774.611516203709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42449.05001157408</v>
      </c>
      <c r="T2573" s="11">
        <f t="shared" si="245"/>
        <v>42509.05001157408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42076.827743055554</v>
      </c>
      <c r="T2574" s="11">
        <f t="shared" si="245"/>
        <v>42106.827743055554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41829.300335648149</v>
      </c>
      <c r="T2575" s="11">
        <f t="shared" si="245"/>
        <v>41874.300335648149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42487.534085648149</v>
      </c>
      <c r="T2576" s="11">
        <f t="shared" si="245"/>
        <v>42508.534085648149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41985.817060185182</v>
      </c>
      <c r="T2577" s="11">
        <f t="shared" si="245"/>
        <v>42015.817060185182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42059.718136574076</v>
      </c>
      <c r="T2578" s="11">
        <f t="shared" si="245"/>
        <v>42104.676469907405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41830.528900462967</v>
      </c>
      <c r="T2579" s="11">
        <f t="shared" si="245"/>
        <v>41855.528900462967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42237.731238425935</v>
      </c>
      <c r="T2580" s="11">
        <f t="shared" si="245"/>
        <v>42286.416666666664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41837.538229166668</v>
      </c>
      <c r="T2581" s="11">
        <f t="shared" si="245"/>
        <v>41897.538229166668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42110.034756944449</v>
      </c>
      <c r="T2582" s="11">
        <f t="shared" si="245"/>
        <v>42139.833333333336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42294.336782407408</v>
      </c>
      <c r="T2583" s="11">
        <f t="shared" si="245"/>
        <v>42324.378449074073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42642.697152777779</v>
      </c>
      <c r="T2584" s="11">
        <f t="shared" si="245"/>
        <v>42672.697152777779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42019.477777777785</v>
      </c>
      <c r="T2585" s="11">
        <f t="shared" si="245"/>
        <v>42079.436111111114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42139.881585648152</v>
      </c>
      <c r="T2586" s="11">
        <f t="shared" si="245"/>
        <v>42169.881585648152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41795.671666666669</v>
      </c>
      <c r="T2587" s="11">
        <f t="shared" si="245"/>
        <v>41825.671666666669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42333.038611111115</v>
      </c>
      <c r="T2588" s="11">
        <f t="shared" si="245"/>
        <v>42363.038611111115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42338.383715277778</v>
      </c>
      <c r="T2589" s="11">
        <f t="shared" si="245"/>
        <v>42368.383715277778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42042.384560185186</v>
      </c>
      <c r="T2590" s="11">
        <f t="shared" si="245"/>
        <v>42094.259722222225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42422.244525462964</v>
      </c>
      <c r="T2591" s="11">
        <f t="shared" si="245"/>
        <v>42452.2028587963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42388.297418981485</v>
      </c>
      <c r="T2592" s="11">
        <f t="shared" si="245"/>
        <v>42395.297418981485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42382.614861111113</v>
      </c>
      <c r="T2593" s="11">
        <f t="shared" si="245"/>
        <v>42442.573194444449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41887.509502314817</v>
      </c>
      <c r="T2594" s="11">
        <f t="shared" si="245"/>
        <v>41917.509502314817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42089.553541666675</v>
      </c>
      <c r="T2595" s="11">
        <f t="shared" si="245"/>
        <v>42119.553541666675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41828.676250000004</v>
      </c>
      <c r="T2596" s="11">
        <f t="shared" si="245"/>
        <v>41858.676250000004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42759.952546296299</v>
      </c>
      <c r="T2597" s="11">
        <f t="shared" si="245"/>
        <v>42789.952546296299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41828.372789351852</v>
      </c>
      <c r="T2598" s="11">
        <f t="shared" si="245"/>
        <v>41858.372789351852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42510.04996527778</v>
      </c>
      <c r="T2599" s="11">
        <f t="shared" si="245"/>
        <v>42540.04996527778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42240.548622685186</v>
      </c>
      <c r="T2600" s="11">
        <f t="shared" si="245"/>
        <v>42270.548622685186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41809.46234953704</v>
      </c>
      <c r="T2601" s="11">
        <f t="shared" si="245"/>
        <v>41854.46234953704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42394.608796296299</v>
      </c>
      <c r="T2602" s="11">
        <f t="shared" si="245"/>
        <v>42454.567129629628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41150.610520833332</v>
      </c>
      <c r="T2603" s="11">
        <f t="shared" si="245"/>
        <v>41164.874305555561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41915.455648148149</v>
      </c>
      <c r="T2604" s="11">
        <f t="shared" si="245"/>
        <v>41955.597222222226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41617.620995370373</v>
      </c>
      <c r="T2605" s="11">
        <f t="shared" si="245"/>
        <v>41631.620995370373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40997.759525462963</v>
      </c>
      <c r="T2606" s="11">
        <f t="shared" si="245"/>
        <v>41027.759525462963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42508.249884259261</v>
      </c>
      <c r="T2607" s="11">
        <f t="shared" si="245"/>
        <v>42538.249884259261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41726.421087962968</v>
      </c>
      <c r="T2608" s="11">
        <f t="shared" si="245"/>
        <v>41758.421087962968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42184.583009259259</v>
      </c>
      <c r="T2609" s="11">
        <f t="shared" si="245"/>
        <v>42227.791666666664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42767.510046296295</v>
      </c>
      <c r="T2610" s="11">
        <f t="shared" si="245"/>
        <v>42808.708333333336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41074.946192129632</v>
      </c>
      <c r="T2611" s="11">
        <f t="shared" si="245"/>
        <v>41104.946192129632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42564.589409722226</v>
      </c>
      <c r="T2612" s="11">
        <f t="shared" si="245"/>
        <v>42603.999305555561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42704.04414351852</v>
      </c>
      <c r="T2613" s="11">
        <f t="shared" si="245"/>
        <v>42737.665972222225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41981.851504629631</v>
      </c>
      <c r="T2614" s="11">
        <f t="shared" si="245"/>
        <v>42012.851504629631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41143.526550925926</v>
      </c>
      <c r="T2615" s="11">
        <f t="shared" si="245"/>
        <v>41173.526550925926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41730.416805555556</v>
      </c>
      <c r="T2616" s="11">
        <f t="shared" si="245"/>
        <v>41758.916666666672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42453.205601851856</v>
      </c>
      <c r="T2617" s="11">
        <f t="shared" si="245"/>
        <v>42490.208333333336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42211.702881944446</v>
      </c>
      <c r="T2618" s="11">
        <f t="shared" si="245"/>
        <v>42241.702881944446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41902.582766203705</v>
      </c>
      <c r="T2619" s="11">
        <f t="shared" si="245"/>
        <v>41932.582766203705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42279.500706018523</v>
      </c>
      <c r="T2620" s="11">
        <f t="shared" si="245"/>
        <v>42339.542372685188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42273.592638888891</v>
      </c>
      <c r="T2621" s="11">
        <f t="shared" si="245"/>
        <v>42300.166666666664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42250.875486111116</v>
      </c>
      <c r="T2622" s="11">
        <f t="shared" si="245"/>
        <v>42287.750000000007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42115.455879629626</v>
      </c>
      <c r="T2623" s="11">
        <f t="shared" si="245"/>
        <v>42145.455879629626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42689.451574074075</v>
      </c>
      <c r="T2624" s="11">
        <f t="shared" si="245"/>
        <v>42734.451574074075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42691.964884259265</v>
      </c>
      <c r="T2625" s="11">
        <f t="shared" si="245"/>
        <v>42705.964884259265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46">(E2626/D2626)*100</f>
        <v>1379.4206249999997</v>
      </c>
      <c r="P2626">
        <f t="shared" ref="P2626:P2689" si="247">E2626/L2626</f>
        <v>31.820544982698959</v>
      </c>
      <c r="Q2626" t="str">
        <f t="shared" ref="Q2626:Q2689" si="248">LEFT(N2626, SEARCH("/",N2626,1)-1)</f>
        <v>technology</v>
      </c>
      <c r="R2626" t="str">
        <f t="shared" ref="R2626:R2689" si="249">RIGHT(N2626, LEN(N2626) - SEARCH("/", N2626))</f>
        <v>space exploration</v>
      </c>
      <c r="S2626" s="10">
        <f t="shared" si="244"/>
        <v>41144.129884259266</v>
      </c>
      <c r="T2626" s="11">
        <f t="shared" si="245"/>
        <v>41165.129884259266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6"/>
        <v>956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ref="S2627:S2690" si="250">(((J2627/60)/60)/24)+DATE(1970,1,1)+(-7/24)</f>
        <v>42658.518611111118</v>
      </c>
      <c r="T2627" s="11">
        <f t="shared" ref="T2627:T2690" si="251">(((I2627/60)/60)/24)+DATE(1970,1,1)+(-7/24)</f>
        <v>42683.560277777775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42128.336446759262</v>
      </c>
      <c r="T2628" s="11">
        <f t="shared" si="251"/>
        <v>42158.336446759262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42304.53774305556</v>
      </c>
      <c r="T2629" s="11">
        <f t="shared" si="251"/>
        <v>42334.579409722232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41953.674386574079</v>
      </c>
      <c r="T2630" s="11">
        <f t="shared" si="251"/>
        <v>41973.674386574079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42108.246782407405</v>
      </c>
      <c r="T2631" s="11">
        <f t="shared" si="251"/>
        <v>42138.246782407405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42523.813796296301</v>
      </c>
      <c r="T2632" s="11">
        <f t="shared" si="251"/>
        <v>42551.125000000007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42217.877627314818</v>
      </c>
      <c r="T2633" s="11">
        <f t="shared" si="251"/>
        <v>42245.877627314818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42493.77012731482</v>
      </c>
      <c r="T2634" s="11">
        <f t="shared" si="251"/>
        <v>42518.77012731482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41667.531620370377</v>
      </c>
      <c r="T2635" s="11">
        <f t="shared" si="251"/>
        <v>41697.666666666672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42612.364826388897</v>
      </c>
      <c r="T2636" s="11">
        <f t="shared" si="251"/>
        <v>42642.364826388897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42037.659270833341</v>
      </c>
      <c r="T2637" s="11">
        <f t="shared" si="251"/>
        <v>42072.617604166669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42636.32307870371</v>
      </c>
      <c r="T2638" s="11">
        <f t="shared" si="251"/>
        <v>42658.750000000007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42639.257812500007</v>
      </c>
      <c r="T2639" s="11">
        <f t="shared" si="251"/>
        <v>42655.257812500007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41989.621469907412</v>
      </c>
      <c r="T2640" s="11">
        <f t="shared" si="251"/>
        <v>42019.621469907412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42024.573472222226</v>
      </c>
      <c r="T2641" s="11">
        <f t="shared" si="251"/>
        <v>42054.573472222226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42102.86891203704</v>
      </c>
      <c r="T2642" s="11">
        <f t="shared" si="251"/>
        <v>42162.86891203704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41880.535451388889</v>
      </c>
      <c r="T2643" s="11">
        <f t="shared" si="251"/>
        <v>41897.54791666667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42535.954953703702</v>
      </c>
      <c r="T2644" s="11">
        <f t="shared" si="251"/>
        <v>42565.997916666667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42689.290682870371</v>
      </c>
      <c r="T2645" s="11">
        <f t="shared" si="251"/>
        <v>42725.040972222225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42774.5004050926</v>
      </c>
      <c r="T2646" s="11">
        <f t="shared" si="251"/>
        <v>42804.5004050926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41921.55096064815</v>
      </c>
      <c r="T2647" s="11">
        <f t="shared" si="251"/>
        <v>41951.592627314814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42226.021631944452</v>
      </c>
      <c r="T2648" s="11">
        <f t="shared" si="251"/>
        <v>42256.021631944452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42199.970127314817</v>
      </c>
      <c r="T2649" s="11">
        <f t="shared" si="251"/>
        <v>42229.970127314817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42408.423148148147</v>
      </c>
      <c r="T2650" s="11">
        <f t="shared" si="251"/>
        <v>42438.423148148147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42341.705335648156</v>
      </c>
      <c r="T2651" s="11">
        <f t="shared" si="251"/>
        <v>42401.705335648156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42695.332673611112</v>
      </c>
      <c r="T2652" s="11">
        <f t="shared" si="251"/>
        <v>42725.332673611112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42327.513993055552</v>
      </c>
      <c r="T2653" s="11">
        <f t="shared" si="251"/>
        <v>42355.513993055552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41952.867187500007</v>
      </c>
      <c r="T2654" s="11">
        <f t="shared" si="251"/>
        <v>41982.867187500007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41771.360266203708</v>
      </c>
      <c r="T2655" s="11">
        <f t="shared" si="251"/>
        <v>41802.875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42055.309328703712</v>
      </c>
      <c r="T2656" s="11">
        <f t="shared" si="251"/>
        <v>42115.26766203704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42381.574618055558</v>
      </c>
      <c r="T2657" s="11">
        <f t="shared" si="251"/>
        <v>42409.541666666664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42767.396851851852</v>
      </c>
      <c r="T2658" s="11">
        <f t="shared" si="251"/>
        <v>42806.500000000007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42551.637187500004</v>
      </c>
      <c r="T2659" s="11">
        <f t="shared" si="251"/>
        <v>42584.770833333336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42551.592523148152</v>
      </c>
      <c r="T2660" s="11">
        <f t="shared" si="251"/>
        <v>42581.592523148152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42081.777893518527</v>
      </c>
      <c r="T2661" s="11">
        <f t="shared" si="251"/>
        <v>42111.777893518527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42272.42150462963</v>
      </c>
      <c r="T2662" s="11">
        <f t="shared" si="251"/>
        <v>42332.463171296295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41542.66678240741</v>
      </c>
      <c r="T2663" s="11">
        <f t="shared" si="251"/>
        <v>41572.66678240741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42207.455011574079</v>
      </c>
      <c r="T2664" s="11">
        <f t="shared" si="251"/>
        <v>42237.455011574079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42222.331099537041</v>
      </c>
      <c r="T2665" s="11">
        <f t="shared" si="251"/>
        <v>42251.333333333336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42312.733761574076</v>
      </c>
      <c r="T2666" s="11">
        <f t="shared" si="251"/>
        <v>42346.999305555561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42083.603865740741</v>
      </c>
      <c r="T2667" s="11">
        <f t="shared" si="251"/>
        <v>42128.603865740741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42235.472673611112</v>
      </c>
      <c r="T2668" s="11">
        <f t="shared" si="251"/>
        <v>42272.583333333336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42380.634444444448</v>
      </c>
      <c r="T2669" s="11">
        <f t="shared" si="251"/>
        <v>42410.634444444448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42275.297048611108</v>
      </c>
      <c r="T2670" s="11">
        <f t="shared" si="251"/>
        <v>42317.313888888886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42318.744166666671</v>
      </c>
      <c r="T2671" s="11">
        <f t="shared" si="251"/>
        <v>42378.744166666671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41820.728935185187</v>
      </c>
      <c r="T2672" s="11">
        <f t="shared" si="251"/>
        <v>41848.728935185187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41962.457361111119</v>
      </c>
      <c r="T2673" s="11">
        <f t="shared" si="251"/>
        <v>41992.526388888895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42344.592476851853</v>
      </c>
      <c r="T2674" s="11">
        <f t="shared" si="251"/>
        <v>42365.958333333336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41912.24998842593</v>
      </c>
      <c r="T2675" s="11">
        <f t="shared" si="251"/>
        <v>41941.65625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42529.341087962966</v>
      </c>
      <c r="T2676" s="11">
        <f t="shared" si="251"/>
        <v>42555.915972222225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41923.565844907411</v>
      </c>
      <c r="T2677" s="11">
        <f t="shared" si="251"/>
        <v>41953.607511574075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42482.333032407412</v>
      </c>
      <c r="T2678" s="11">
        <f t="shared" si="251"/>
        <v>42512.333032407412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41792.737766203703</v>
      </c>
      <c r="T2679" s="11">
        <f t="shared" si="251"/>
        <v>41822.737766203703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42241.506539351853</v>
      </c>
      <c r="T2680" s="11">
        <f t="shared" si="251"/>
        <v>42271.506539351853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42032.709421296298</v>
      </c>
      <c r="T2681" s="11">
        <f t="shared" si="251"/>
        <v>42062.709421296298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42435.920034722229</v>
      </c>
      <c r="T2682" s="11">
        <f t="shared" si="251"/>
        <v>42465.878368055557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41805.603587962964</v>
      </c>
      <c r="T2683" s="11">
        <f t="shared" si="251"/>
        <v>41830.603587962964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41932.580324074079</v>
      </c>
      <c r="T2684" s="11">
        <f t="shared" si="251"/>
        <v>41964.957638888889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42034.463425925926</v>
      </c>
      <c r="T2685" s="11">
        <f t="shared" si="251"/>
        <v>42064.463425925926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41820.622974537036</v>
      </c>
      <c r="T2686" s="11">
        <f t="shared" si="251"/>
        <v>41860.622974537036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42061.404282407406</v>
      </c>
      <c r="T2687" s="11">
        <f t="shared" si="251"/>
        <v>42121.362615740749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41892.683136574073</v>
      </c>
      <c r="T2688" s="11">
        <f t="shared" si="251"/>
        <v>41912.683136574073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42154.348587962966</v>
      </c>
      <c r="T2689" s="11">
        <f t="shared" si="251"/>
        <v>42184.348587962966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52">(E2690/D2690)*100</f>
        <v>0.14799999999999999</v>
      </c>
      <c r="P2690">
        <f t="shared" ref="P2690:P2753" si="253">E2690/L2690</f>
        <v>5.2857142857142856</v>
      </c>
      <c r="Q2690" t="str">
        <f t="shared" ref="Q2690:Q2753" si="254">LEFT(N2690, SEARCH("/",N2690,1)-1)</f>
        <v>food</v>
      </c>
      <c r="R2690" t="str">
        <f t="shared" ref="R2690:R2753" si="255">RIGHT(N2690, LEN(N2690) - SEARCH("/", N2690))</f>
        <v>food trucks</v>
      </c>
      <c r="S2690" s="10">
        <f t="shared" si="250"/>
        <v>42027.827199074083</v>
      </c>
      <c r="T2690" s="11">
        <f t="shared" si="251"/>
        <v>42058.833333333336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2"/>
        <v>2.8571428571428571E-3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ref="S2691:S2754" si="256">(((J2691/60)/60)/24)+DATE(1970,1,1)+(-7/24)</f>
        <v>42551.670023148145</v>
      </c>
      <c r="T2691" s="11">
        <f t="shared" ref="T2691:T2754" si="257">(((I2691/60)/60)/24)+DATE(1970,1,1)+(-7/24)</f>
        <v>42581.670023148145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42112.813379629632</v>
      </c>
      <c r="T2692" s="11">
        <f t="shared" si="257"/>
        <v>42157.813379629632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42089.432372685187</v>
      </c>
      <c r="T2693" s="11">
        <f t="shared" si="257"/>
        <v>42134.432372685187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42058.042361111111</v>
      </c>
      <c r="T2694" s="11">
        <f t="shared" si="257"/>
        <v>42088.000694444447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41833.846828703703</v>
      </c>
      <c r="T2695" s="11">
        <f t="shared" si="257"/>
        <v>41863.846828703703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41877.84883101852</v>
      </c>
      <c r="T2696" s="11">
        <f t="shared" si="257"/>
        <v>41907.84883101852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42047.89025462963</v>
      </c>
      <c r="T2697" s="11">
        <f t="shared" si="257"/>
        <v>42107.848587962966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41964.552777777782</v>
      </c>
      <c r="T2698" s="11">
        <f t="shared" si="257"/>
        <v>41998.552777777782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42187.648414351854</v>
      </c>
      <c r="T2699" s="11">
        <f t="shared" si="257"/>
        <v>42218.625000000007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41787.606574074074</v>
      </c>
      <c r="T2700" s="11">
        <f t="shared" si="257"/>
        <v>41817.606574074074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41829.604895833334</v>
      </c>
      <c r="T2701" s="11">
        <f t="shared" si="257"/>
        <v>41859.604895833334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41870.583009259266</v>
      </c>
      <c r="T2702" s="11">
        <f t="shared" si="257"/>
        <v>41900.583009259266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42801.483032407406</v>
      </c>
      <c r="T2703" s="11">
        <f t="shared" si="257"/>
        <v>42832.441365740742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42800.510150462964</v>
      </c>
      <c r="T2704" s="11">
        <f t="shared" si="257"/>
        <v>42830.4684837963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42756.398495370369</v>
      </c>
      <c r="T2705" s="11">
        <f t="shared" si="257"/>
        <v>42816.356828703705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42787.570763888893</v>
      </c>
      <c r="T2706" s="11">
        <f t="shared" si="257"/>
        <v>42830.529097222221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42773.624513888892</v>
      </c>
      <c r="T2707" s="11">
        <f t="shared" si="257"/>
        <v>42818.582847222227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41899.003275462965</v>
      </c>
      <c r="T2708" s="11">
        <f t="shared" si="257"/>
        <v>41927.999305555561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41391.49123842593</v>
      </c>
      <c r="T2709" s="11">
        <f t="shared" si="257"/>
        <v>41420.999305555561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42512.406550925931</v>
      </c>
      <c r="T2710" s="11">
        <f t="shared" si="257"/>
        <v>42572.406550925931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42611.858113425929</v>
      </c>
      <c r="T2711" s="11">
        <f t="shared" si="257"/>
        <v>42646.874305555561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41827.937824074077</v>
      </c>
      <c r="T2712" s="11">
        <f t="shared" si="257"/>
        <v>41859.791666666672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41780.453587962969</v>
      </c>
      <c r="T2713" s="11">
        <f t="shared" si="257"/>
        <v>41810.625694444447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41431.770370370374</v>
      </c>
      <c r="T2714" s="11">
        <f t="shared" si="257"/>
        <v>41468.458333333336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42322.362083333333</v>
      </c>
      <c r="T2715" s="11">
        <f t="shared" si="257"/>
        <v>42362.362083333333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42629.363379629627</v>
      </c>
      <c r="T2716" s="11">
        <f t="shared" si="257"/>
        <v>42657.666666666664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42387.106805555559</v>
      </c>
      <c r="T2717" s="11">
        <f t="shared" si="257"/>
        <v>42421.106805555559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42255.041585648149</v>
      </c>
      <c r="T2718" s="11">
        <f t="shared" si="257"/>
        <v>42285.041585648149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41934.623252314821</v>
      </c>
      <c r="T2719" s="11">
        <f t="shared" si="257"/>
        <v>41979.664918981485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42465.304918981485</v>
      </c>
      <c r="T2720" s="11">
        <f t="shared" si="257"/>
        <v>42493.666666666664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42417.73951388889</v>
      </c>
      <c r="T2721" s="11">
        <f t="shared" si="257"/>
        <v>42477.697847222218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42655.174224537033</v>
      </c>
      <c r="T2722" s="11">
        <f t="shared" si="257"/>
        <v>42685.215891203705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41493.252291666671</v>
      </c>
      <c r="T2723" s="11">
        <f t="shared" si="257"/>
        <v>41523.5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42704.565428240741</v>
      </c>
      <c r="T2724" s="11">
        <f t="shared" si="257"/>
        <v>42764.565428240741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41944.547314814816</v>
      </c>
      <c r="T2725" s="11">
        <f t="shared" si="257"/>
        <v>42004.58898148148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42199.035405092596</v>
      </c>
      <c r="T2726" s="11">
        <f t="shared" si="257"/>
        <v>42231.035405092596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42745.452951388892</v>
      </c>
      <c r="T2727" s="11">
        <f t="shared" si="257"/>
        <v>42795.452951388892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42452.288321759261</v>
      </c>
      <c r="T2728" s="11">
        <f t="shared" si="257"/>
        <v>42482.288321759261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42198.384988425933</v>
      </c>
      <c r="T2729" s="11">
        <f t="shared" si="257"/>
        <v>42223.384988425933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42333.308263888895</v>
      </c>
      <c r="T2730" s="11">
        <f t="shared" si="257"/>
        <v>42368.308263888895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42094.949039351857</v>
      </c>
      <c r="T2731" s="11">
        <f t="shared" si="257"/>
        <v>42124.949039351857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41351.249710648153</v>
      </c>
      <c r="T2732" s="11">
        <f t="shared" si="257"/>
        <v>41386.249710648153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41872.23405092593</v>
      </c>
      <c r="T2733" s="11">
        <f t="shared" si="257"/>
        <v>41929.875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41389.516527777778</v>
      </c>
      <c r="T2734" s="11">
        <f t="shared" si="257"/>
        <v>41421.708333333336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42043.981180555558</v>
      </c>
      <c r="T2735" s="11">
        <f t="shared" si="257"/>
        <v>42103.939513888887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42626.377222222225</v>
      </c>
      <c r="T2736" s="11">
        <f t="shared" si="257"/>
        <v>42656.624305555561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41315.829282407409</v>
      </c>
      <c r="T2737" s="11">
        <f t="shared" si="257"/>
        <v>41346.541666666672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41722.3746875</v>
      </c>
      <c r="T2738" s="11">
        <f t="shared" si="257"/>
        <v>41752.3746875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41611.626006944447</v>
      </c>
      <c r="T2739" s="11">
        <f t="shared" si="257"/>
        <v>41654.5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42619.851898148154</v>
      </c>
      <c r="T2740" s="11">
        <f t="shared" si="257"/>
        <v>42679.851898148154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41719.596261574079</v>
      </c>
      <c r="T2741" s="11">
        <f t="shared" si="257"/>
        <v>41764.596261574079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42044.740185185183</v>
      </c>
      <c r="T2742" s="11">
        <f t="shared" si="257"/>
        <v>42074.698518518526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41911.365763888891</v>
      </c>
      <c r="T2743" s="11">
        <f t="shared" si="257"/>
        <v>41931.796527777777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41030.428090277783</v>
      </c>
      <c r="T2744" s="11">
        <f t="shared" si="257"/>
        <v>41044.428090277783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42632.037118055559</v>
      </c>
      <c r="T2745" s="11">
        <f t="shared" si="257"/>
        <v>42662.037118055559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40937.770810185189</v>
      </c>
      <c r="T2746" s="11">
        <f t="shared" si="257"/>
        <v>40967.770810185189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41044.696388888893</v>
      </c>
      <c r="T2747" s="11">
        <f t="shared" si="257"/>
        <v>41104.696388888893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41850.489710648151</v>
      </c>
      <c r="T2748" s="11">
        <f t="shared" si="257"/>
        <v>41880.489710648151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41044.356446759266</v>
      </c>
      <c r="T2749" s="11">
        <f t="shared" si="257"/>
        <v>41075.840277777781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42585.419004629635</v>
      </c>
      <c r="T2750" s="11">
        <f t="shared" si="257"/>
        <v>42615.419004629635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42068.507372685192</v>
      </c>
      <c r="T2751" s="11">
        <f t="shared" si="257"/>
        <v>42098.46570601852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41078.608159722222</v>
      </c>
      <c r="T2752" s="11">
        <f t="shared" si="257"/>
        <v>41090.541666666672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41747.595393518524</v>
      </c>
      <c r="T2753" s="11">
        <f t="shared" si="257"/>
        <v>41807.595393518524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58">(E2754/D2754)*100</f>
        <v>11.458333333333332</v>
      </c>
      <c r="P2754">
        <f t="shared" ref="P2754:P2817" si="259">E2754/L2754</f>
        <v>39.285714285714285</v>
      </c>
      <c r="Q2754" t="str">
        <f t="shared" ref="Q2754:Q2817" si="260">LEFT(N2754, SEARCH("/",N2754,1)-1)</f>
        <v>publishing</v>
      </c>
      <c r="R2754" t="str">
        <f t="shared" ref="R2754:R2817" si="261">RIGHT(N2754, LEN(N2754) - SEARCH("/", N2754))</f>
        <v>children's books</v>
      </c>
      <c r="S2754" s="10">
        <f t="shared" si="256"/>
        <v>40855.473425925928</v>
      </c>
      <c r="T2754" s="11">
        <f t="shared" si="257"/>
        <v>40895.473425925928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8"/>
        <v>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ref="S2755:S2818" si="262">(((J2755/60)/60)/24)+DATE(1970,1,1)+(-7/24)</f>
        <v>41117.6090625</v>
      </c>
      <c r="T2755" s="11">
        <f t="shared" ref="T2755:T2818" si="263">(((I2755/60)/60)/24)+DATE(1970,1,1)+(-7/24)</f>
        <v>41147.6090625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41863.344340277785</v>
      </c>
      <c r="T2756" s="11">
        <f t="shared" si="263"/>
        <v>41893.344340277785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42072.499155092599</v>
      </c>
      <c r="T2757" s="11">
        <f t="shared" si="263"/>
        <v>42102.499155092599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41620.608807870376</v>
      </c>
      <c r="T2758" s="11">
        <f t="shared" si="263"/>
        <v>41650.608807870376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42573.364953703705</v>
      </c>
      <c r="T2759" s="11">
        <f t="shared" si="263"/>
        <v>42588.364953703705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42639.150266203702</v>
      </c>
      <c r="T2760" s="11">
        <f t="shared" si="263"/>
        <v>42653.150266203702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42524.074837962966</v>
      </c>
      <c r="T2761" s="11">
        <f t="shared" si="263"/>
        <v>42567.074837962966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41415.169652777782</v>
      </c>
      <c r="T2762" s="11">
        <f t="shared" si="263"/>
        <v>41445.169652777782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41246.771909722222</v>
      </c>
      <c r="T2763" s="11">
        <f t="shared" si="263"/>
        <v>41276.771909722222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40926.745312500003</v>
      </c>
      <c r="T2764" s="11">
        <f t="shared" si="263"/>
        <v>40986.703645833339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41373.28800925926</v>
      </c>
      <c r="T2765" s="11">
        <f t="shared" si="263"/>
        <v>41418.28800925926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41030.0003587963</v>
      </c>
      <c r="T2766" s="11">
        <f t="shared" si="263"/>
        <v>41059.5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41194.287361111114</v>
      </c>
      <c r="T2767" s="11">
        <f t="shared" si="263"/>
        <v>41210.287361111114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40736.37636574074</v>
      </c>
      <c r="T2768" s="11">
        <f t="shared" si="263"/>
        <v>40766.37636574074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42172.667245370372</v>
      </c>
      <c r="T2769" s="11">
        <f t="shared" si="263"/>
        <v>42232.667245370372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40967.323182870372</v>
      </c>
      <c r="T2770" s="11">
        <f t="shared" si="263"/>
        <v>40997.281516203708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41745.53460648148</v>
      </c>
      <c r="T2771" s="11">
        <f t="shared" si="263"/>
        <v>41795.53460648148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41686.413541666669</v>
      </c>
      <c r="T2772" s="11">
        <f t="shared" si="263"/>
        <v>41716.371875000004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41257.240046296298</v>
      </c>
      <c r="T2773" s="11">
        <f t="shared" si="263"/>
        <v>41306.416666666672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41537.577476851853</v>
      </c>
      <c r="T2774" s="11">
        <f t="shared" si="263"/>
        <v>41552.577476851853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42474.573159722226</v>
      </c>
      <c r="T2775" s="11">
        <f t="shared" si="263"/>
        <v>42484.573159722226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41310.834814814814</v>
      </c>
      <c r="T2776" s="11">
        <f t="shared" si="263"/>
        <v>41340.834814814814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40862.721689814818</v>
      </c>
      <c r="T2777" s="11">
        <f t="shared" si="263"/>
        <v>40892.721689814818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42136.005509259259</v>
      </c>
      <c r="T2778" s="11">
        <f t="shared" si="263"/>
        <v>42167.005509259259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42172.377361111117</v>
      </c>
      <c r="T2779" s="11">
        <f t="shared" si="263"/>
        <v>42202.377361111117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41846.686412037037</v>
      </c>
      <c r="T2780" s="11">
        <f t="shared" si="263"/>
        <v>41876.686412037037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42300.294224537043</v>
      </c>
      <c r="T2781" s="11">
        <f t="shared" si="263"/>
        <v>42330.335891203707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42774.156111111115</v>
      </c>
      <c r="T2782" s="11">
        <f t="shared" si="263"/>
        <v>42804.156111111115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42018.649930555555</v>
      </c>
      <c r="T2783" s="11">
        <f t="shared" si="263"/>
        <v>42047.000000000007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42026.633310185185</v>
      </c>
      <c r="T2784" s="11">
        <f t="shared" si="263"/>
        <v>42051.915972222225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42103.24358796297</v>
      </c>
      <c r="T2785" s="11">
        <f t="shared" si="263"/>
        <v>42117.24358796297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41920.495868055557</v>
      </c>
      <c r="T2786" s="11">
        <f t="shared" si="263"/>
        <v>41941.495868055557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42557.897766203707</v>
      </c>
      <c r="T2787" s="11">
        <f t="shared" si="263"/>
        <v>42587.583333333336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41815.277546296296</v>
      </c>
      <c r="T2788" s="11">
        <f t="shared" si="263"/>
        <v>41829.277546296296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41807.906851851854</v>
      </c>
      <c r="T2789" s="11">
        <f t="shared" si="263"/>
        <v>41837.906851851854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42550.410219907404</v>
      </c>
      <c r="T2790" s="11">
        <f t="shared" si="263"/>
        <v>42580.410219907404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42055.721458333333</v>
      </c>
      <c r="T2791" s="11">
        <f t="shared" si="263"/>
        <v>42074.875000000007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42016.64702546296</v>
      </c>
      <c r="T2792" s="11">
        <f t="shared" si="263"/>
        <v>42046.64702546296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42591.60832175926</v>
      </c>
      <c r="T2793" s="11">
        <f t="shared" si="263"/>
        <v>42621.875000000007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42182.939340277779</v>
      </c>
      <c r="T2794" s="11">
        <f t="shared" si="263"/>
        <v>42227.939340277779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42176.127372685187</v>
      </c>
      <c r="T2795" s="11">
        <f t="shared" si="263"/>
        <v>42206.127372685187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42416.399988425932</v>
      </c>
      <c r="T2796" s="11">
        <f t="shared" si="263"/>
        <v>42432.500000000007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41780.234270833338</v>
      </c>
      <c r="T2797" s="11">
        <f t="shared" si="263"/>
        <v>41796.666666666672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41795.236435185187</v>
      </c>
      <c r="T2798" s="11">
        <f t="shared" si="263"/>
        <v>41825.236435185187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41798.648611111115</v>
      </c>
      <c r="T2799" s="11">
        <f t="shared" si="263"/>
        <v>41828.648611111115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42201.383344907408</v>
      </c>
      <c r="T2800" s="11">
        <f t="shared" si="263"/>
        <v>42216.375000000007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42506.973032407412</v>
      </c>
      <c r="T2801" s="11">
        <f t="shared" si="263"/>
        <v>42538.375000000007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41948.261180555557</v>
      </c>
      <c r="T2802" s="11">
        <f t="shared" si="263"/>
        <v>42008.261180555557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41899.95149305556</v>
      </c>
      <c r="T2803" s="11">
        <f t="shared" si="263"/>
        <v>41922.166666666672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42192.355405092596</v>
      </c>
      <c r="T2804" s="11">
        <f t="shared" si="263"/>
        <v>42222.355405092596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42157.774027777785</v>
      </c>
      <c r="T2805" s="11">
        <f t="shared" si="263"/>
        <v>42200.708333333336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41881.161921296298</v>
      </c>
      <c r="T2806" s="11">
        <f t="shared" si="263"/>
        <v>41911.161921296298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42213.213807870372</v>
      </c>
      <c r="T2807" s="11">
        <f t="shared" si="263"/>
        <v>42238.213807870372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42184.975578703707</v>
      </c>
      <c r="T2808" s="11">
        <f t="shared" si="263"/>
        <v>42221.166666666664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42154.581458333334</v>
      </c>
      <c r="T2809" s="11">
        <f t="shared" si="263"/>
        <v>42184.581458333334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42208.554803240746</v>
      </c>
      <c r="T2810" s="11">
        <f t="shared" si="263"/>
        <v>42238.554803240746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42451.205150462971</v>
      </c>
      <c r="T2811" s="11">
        <f t="shared" si="263"/>
        <v>42459.318749999999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41758.847962962966</v>
      </c>
      <c r="T2812" s="11">
        <f t="shared" si="263"/>
        <v>41790.874305555561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42028.20489583334</v>
      </c>
      <c r="T2813" s="11">
        <f t="shared" si="263"/>
        <v>42058.20489583334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42054.452523148146</v>
      </c>
      <c r="T2814" s="11">
        <f t="shared" si="263"/>
        <v>42099.875000000007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42693.450937499998</v>
      </c>
      <c r="T2815" s="11">
        <f t="shared" si="263"/>
        <v>42718.450937499998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42103.107812499999</v>
      </c>
      <c r="T2816" s="11">
        <f t="shared" si="263"/>
        <v>42133.107812499999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42559.48505787037</v>
      </c>
      <c r="T2817" s="11">
        <f t="shared" si="263"/>
        <v>42589.48505787037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64">(E2818/D2818)*100</f>
        <v>141.56666666666666</v>
      </c>
      <c r="P2818">
        <f t="shared" ref="P2818:P2881" si="265">E2818/L2818</f>
        <v>25.130177514792898</v>
      </c>
      <c r="Q2818" t="str">
        <f t="shared" ref="Q2818:Q2881" si="266">LEFT(N2818, SEARCH("/",N2818,1)-1)</f>
        <v>theater</v>
      </c>
      <c r="R2818" t="str">
        <f t="shared" ref="R2818:R2881" si="267">RIGHT(N2818, LEN(N2818) - SEARCH("/", N2818))</f>
        <v>plays</v>
      </c>
      <c r="S2818" s="10">
        <f t="shared" si="262"/>
        <v>42188.175833333335</v>
      </c>
      <c r="T2818" s="11">
        <f t="shared" si="263"/>
        <v>42218.375000000007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4"/>
        <v>130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ref="S2819:S2882" si="268">(((J2819/60)/60)/24)+DATE(1970,1,1)+(-7/24)</f>
        <v>42023.343310185192</v>
      </c>
      <c r="T2819" s="11">
        <f t="shared" ref="T2819:T2882" si="269">(((I2819/60)/60)/24)+DATE(1970,1,1)+(-7/24)</f>
        <v>42063.343310185192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42250.306550925925</v>
      </c>
      <c r="T2820" s="11">
        <f t="shared" si="269"/>
        <v>42270.306550925925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42139.233900462968</v>
      </c>
      <c r="T2821" s="11">
        <f t="shared" si="269"/>
        <v>42169.233900462968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42401.319317129637</v>
      </c>
      <c r="T2822" s="11">
        <f t="shared" si="269"/>
        <v>42425.708333333336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41875.631192129636</v>
      </c>
      <c r="T2823" s="11">
        <f t="shared" si="269"/>
        <v>41905.631192129636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42060.392268518517</v>
      </c>
      <c r="T2824" s="11">
        <f t="shared" si="269"/>
        <v>42090.35060185186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42066.719976851855</v>
      </c>
      <c r="T2825" s="11">
        <f t="shared" si="269"/>
        <v>42094.665972222225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42135.979120370372</v>
      </c>
      <c r="T2826" s="11">
        <f t="shared" si="269"/>
        <v>42167.779861111114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42312.500995370377</v>
      </c>
      <c r="T2827" s="11">
        <f t="shared" si="269"/>
        <v>42342.500995370377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42170.743194444447</v>
      </c>
      <c r="T2828" s="11">
        <f t="shared" si="269"/>
        <v>42195.000000000007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42494.391967592594</v>
      </c>
      <c r="T2829" s="11">
        <f t="shared" si="269"/>
        <v>42524.395833333336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42253.973020833335</v>
      </c>
      <c r="T2830" s="11">
        <f t="shared" si="269"/>
        <v>42279.666666666664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42495.142569444448</v>
      </c>
      <c r="T2831" s="11">
        <f t="shared" si="269"/>
        <v>42523.142569444448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41758.548009259262</v>
      </c>
      <c r="T2832" s="11">
        <f t="shared" si="269"/>
        <v>41770.874305555561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42171.533217592594</v>
      </c>
      <c r="T2833" s="11">
        <f t="shared" si="269"/>
        <v>42201.533217592594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41938.417754629634</v>
      </c>
      <c r="T2834" s="11">
        <f t="shared" si="269"/>
        <v>41966.625000000007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42267.836030092592</v>
      </c>
      <c r="T2835" s="11">
        <f t="shared" si="269"/>
        <v>42287.791666666664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42019.668171296296</v>
      </c>
      <c r="T2836" s="11">
        <f t="shared" si="269"/>
        <v>42034.668171296296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42313.412233796298</v>
      </c>
      <c r="T2837" s="11">
        <f t="shared" si="269"/>
        <v>42342.708333333336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42745.970115740747</v>
      </c>
      <c r="T2838" s="11">
        <f t="shared" si="269"/>
        <v>42783.915972222225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42307.616712962968</v>
      </c>
      <c r="T2839" s="11">
        <f t="shared" si="269"/>
        <v>42347.658379629633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41842.315925925926</v>
      </c>
      <c r="T2840" s="11">
        <f t="shared" si="269"/>
        <v>41864.625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41852.948541666665</v>
      </c>
      <c r="T2841" s="11">
        <f t="shared" si="269"/>
        <v>41875.915972222225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42059.743969907409</v>
      </c>
      <c r="T2842" s="11">
        <f t="shared" si="269"/>
        <v>42081.416666666664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42291.447881944441</v>
      </c>
      <c r="T2843" s="11">
        <f t="shared" si="269"/>
        <v>42351.489548611113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41784.660821759258</v>
      </c>
      <c r="T2844" s="11">
        <f t="shared" si="269"/>
        <v>41811.166666666672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42492.446180555555</v>
      </c>
      <c r="T2845" s="11">
        <f t="shared" si="269"/>
        <v>42533.875000000007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42709.25439814815</v>
      </c>
      <c r="T2846" s="11">
        <f t="shared" si="269"/>
        <v>42739.25439814815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42102.724918981483</v>
      </c>
      <c r="T2847" s="11">
        <f t="shared" si="269"/>
        <v>42162.724918981483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42108.400393518525</v>
      </c>
      <c r="T2848" s="11">
        <f t="shared" si="269"/>
        <v>42153.400393518525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42453.514641203707</v>
      </c>
      <c r="T2849" s="11">
        <f t="shared" si="269"/>
        <v>42513.514641203707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42123.357164351859</v>
      </c>
      <c r="T2850" s="11">
        <f t="shared" si="269"/>
        <v>42153.357164351859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42453.13657407408</v>
      </c>
      <c r="T2851" s="11">
        <f t="shared" si="269"/>
        <v>42483.13657407408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41857.715405092596</v>
      </c>
      <c r="T2852" s="11">
        <f t="shared" si="269"/>
        <v>41887.715405092596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42389.7109837963</v>
      </c>
      <c r="T2853" s="11">
        <f t="shared" si="269"/>
        <v>42398.678472222229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41780.753506944449</v>
      </c>
      <c r="T2854" s="11">
        <f t="shared" si="269"/>
        <v>41810.753506944449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41835.899270833332</v>
      </c>
      <c r="T2855" s="11">
        <f t="shared" si="269"/>
        <v>41895.899270833332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42111.424988425926</v>
      </c>
      <c r="T2856" s="11">
        <f t="shared" si="269"/>
        <v>42131.424988425926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42369.716099537043</v>
      </c>
      <c r="T2857" s="11">
        <f t="shared" si="269"/>
        <v>42398.69027777778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42164.745914351857</v>
      </c>
      <c r="T2858" s="11">
        <f t="shared" si="269"/>
        <v>42224.606944444451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42726.62841435185</v>
      </c>
      <c r="T2859" s="11">
        <f t="shared" si="269"/>
        <v>42786.458333333336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41954.25341435185</v>
      </c>
      <c r="T2860" s="11">
        <f t="shared" si="269"/>
        <v>41978.186111111114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42233.070648148154</v>
      </c>
      <c r="T2861" s="11">
        <f t="shared" si="269"/>
        <v>42293.070648148154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42480.508981481478</v>
      </c>
      <c r="T2862" s="11">
        <f t="shared" si="269"/>
        <v>42540.508981481478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42257.299166666671</v>
      </c>
      <c r="T2863" s="11">
        <f t="shared" si="269"/>
        <v>42271.299166666671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41784.498020833336</v>
      </c>
      <c r="T2864" s="11">
        <f t="shared" si="269"/>
        <v>41814.498020833336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41831.383368055562</v>
      </c>
      <c r="T2865" s="11">
        <f t="shared" si="269"/>
        <v>41891.383368055562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42172.321840277778</v>
      </c>
      <c r="T2866" s="11">
        <f t="shared" si="269"/>
        <v>42202.262500000004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41949.822442129633</v>
      </c>
      <c r="T2867" s="11">
        <f t="shared" si="269"/>
        <v>42009.822442129633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42627.663437500007</v>
      </c>
      <c r="T2868" s="11">
        <f t="shared" si="269"/>
        <v>42657.625000000007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42530.903611111113</v>
      </c>
      <c r="T2869" s="11">
        <f t="shared" si="269"/>
        <v>42554.875000000007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42618.535347222227</v>
      </c>
      <c r="T2870" s="11">
        <f t="shared" si="269"/>
        <v>42648.535347222227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42540.301863425928</v>
      </c>
      <c r="T2871" s="11">
        <f t="shared" si="269"/>
        <v>42570.301863425928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41745.897743055561</v>
      </c>
      <c r="T2872" s="11">
        <f t="shared" si="269"/>
        <v>41775.897743055561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41974.446909722225</v>
      </c>
      <c r="T2873" s="11">
        <f t="shared" si="269"/>
        <v>41994.446909722225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42114.824513888896</v>
      </c>
      <c r="T2874" s="11">
        <f t="shared" si="269"/>
        <v>42174.824513888896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42002.525821759256</v>
      </c>
      <c r="T2875" s="11">
        <f t="shared" si="269"/>
        <v>42032.525821759256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42722.553078703706</v>
      </c>
      <c r="T2876" s="11">
        <f t="shared" si="269"/>
        <v>42752.553078703706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42464.836724537039</v>
      </c>
      <c r="T2877" s="11">
        <f t="shared" si="269"/>
        <v>42494.836724537039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42171.452303240738</v>
      </c>
      <c r="T2878" s="11">
        <f t="shared" si="269"/>
        <v>42201.452303240738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42672.663472222222</v>
      </c>
      <c r="T2879" s="11">
        <f t="shared" si="269"/>
        <v>42704.416666666664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42128.324016203704</v>
      </c>
      <c r="T2880" s="11">
        <f t="shared" si="269"/>
        <v>42188.324016203704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42359.433576388888</v>
      </c>
      <c r="T2881" s="11">
        <f t="shared" si="269"/>
        <v>42389.433576388888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0">(E2882/D2882)*100</f>
        <v>23.333333333333332</v>
      </c>
      <c r="P2882">
        <f t="shared" ref="P2882:P2945" si="271">E2882/L2882</f>
        <v>96.551724137931032</v>
      </c>
      <c r="Q2882" t="str">
        <f t="shared" ref="Q2882:Q2945" si="272">LEFT(N2882, SEARCH("/",N2882,1)-1)</f>
        <v>theater</v>
      </c>
      <c r="R2882" t="str">
        <f t="shared" ref="R2882:R2945" si="273">RIGHT(N2882, LEN(N2882) - SEARCH("/", N2882))</f>
        <v>plays</v>
      </c>
      <c r="S2882" s="10">
        <f t="shared" si="268"/>
        <v>42192.614027777781</v>
      </c>
      <c r="T2882" s="11">
        <f t="shared" si="269"/>
        <v>42236.420138888891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ref="S2883:S2946" si="274">(((J2883/60)/60)/24)+DATE(1970,1,1)+(-7/24)</f>
        <v>41916.305972222224</v>
      </c>
      <c r="T2883" s="11">
        <f t="shared" ref="T2883:T2946" si="275">(((I2883/60)/60)/24)+DATE(1970,1,1)+(-7/24)</f>
        <v>41976.347638888888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42461.304606481484</v>
      </c>
      <c r="T2884" s="11">
        <f t="shared" si="275"/>
        <v>42491.304606481484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42370.611539351856</v>
      </c>
      <c r="T2885" s="11">
        <f t="shared" si="275"/>
        <v>42405.915972222225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41948.435590277782</v>
      </c>
      <c r="T2886" s="11">
        <f t="shared" si="275"/>
        <v>41978.435590277782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42046.784733796296</v>
      </c>
      <c r="T2887" s="11">
        <f t="shared" si="275"/>
        <v>42076.743067129632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42261.341250000005</v>
      </c>
      <c r="T2888" s="11">
        <f t="shared" si="275"/>
        <v>42265.874305555561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41985.135694444449</v>
      </c>
      <c r="T2889" s="11">
        <f t="shared" si="275"/>
        <v>42015.135694444449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41922.243518518524</v>
      </c>
      <c r="T2890" s="11">
        <f t="shared" si="275"/>
        <v>41929.915972222225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41850.571585648147</v>
      </c>
      <c r="T2891" s="11">
        <f t="shared" si="275"/>
        <v>41880.571585648147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41831.451296296298</v>
      </c>
      <c r="T2892" s="11">
        <f t="shared" si="275"/>
        <v>41859.833333333336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42415.591759259267</v>
      </c>
      <c r="T2893" s="11">
        <f t="shared" si="275"/>
        <v>42475.550092592595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41869.422500000001</v>
      </c>
      <c r="T2894" s="11">
        <f t="shared" si="275"/>
        <v>41876.583333333336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41953.481423611112</v>
      </c>
      <c r="T2895" s="11">
        <f t="shared" si="275"/>
        <v>42012.791666666664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42037.694618055561</v>
      </c>
      <c r="T2896" s="11">
        <f t="shared" si="275"/>
        <v>42097.652951388889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41811.263796296298</v>
      </c>
      <c r="T2897" s="11">
        <f t="shared" si="275"/>
        <v>41812.583333333336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42701.617141203707</v>
      </c>
      <c r="T2898" s="11">
        <f t="shared" si="275"/>
        <v>42715.958333333336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42258.354837962965</v>
      </c>
      <c r="T2899" s="11">
        <f t="shared" si="275"/>
        <v>42288.353530092594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42278.373298611114</v>
      </c>
      <c r="T2900" s="11">
        <f t="shared" si="275"/>
        <v>42308.373298611114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42514.786550925928</v>
      </c>
      <c r="T2901" s="11">
        <f t="shared" si="275"/>
        <v>42574.786550925928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41829.942500000005</v>
      </c>
      <c r="T2902" s="11">
        <f t="shared" si="275"/>
        <v>41859.942500000005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41982.612719907411</v>
      </c>
      <c r="T2903" s="11">
        <f t="shared" si="275"/>
        <v>42042.612719907411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42210.148101851853</v>
      </c>
      <c r="T2904" s="11">
        <f t="shared" si="275"/>
        <v>42240.148101851853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42195.875208333331</v>
      </c>
      <c r="T2905" s="11">
        <f t="shared" si="275"/>
        <v>42255.875208333331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41940.676284722227</v>
      </c>
      <c r="T2906" s="11">
        <f t="shared" si="275"/>
        <v>41952.208333333336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42605.765196759261</v>
      </c>
      <c r="T2907" s="11">
        <f t="shared" si="275"/>
        <v>42619.765196759261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42199.357245370375</v>
      </c>
      <c r="T2908" s="11">
        <f t="shared" si="275"/>
        <v>42216.750000000007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42444.586076388885</v>
      </c>
      <c r="T2909" s="11">
        <f t="shared" si="275"/>
        <v>42504.586076388885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42499.440034722218</v>
      </c>
      <c r="T2910" s="11">
        <f t="shared" si="275"/>
        <v>42529.440034722218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41928.974548611113</v>
      </c>
      <c r="T2911" s="11">
        <f t="shared" si="275"/>
        <v>41968.531944444447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42107.549618055556</v>
      </c>
      <c r="T2912" s="11">
        <f t="shared" si="275"/>
        <v>42167.549618055556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42142.477152777785</v>
      </c>
      <c r="T2913" s="11">
        <f t="shared" si="275"/>
        <v>42182.477152777785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42353.83997685185</v>
      </c>
      <c r="T2914" s="11">
        <f t="shared" si="275"/>
        <v>42383.83997685185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41828.631238425929</v>
      </c>
      <c r="T2915" s="11">
        <f t="shared" si="275"/>
        <v>41888.631238425929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42017.615671296298</v>
      </c>
      <c r="T2916" s="11">
        <f t="shared" si="275"/>
        <v>42077.574004629634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42415.106365740743</v>
      </c>
      <c r="T2917" s="11">
        <f t="shared" si="275"/>
        <v>42445.064699074072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41755.185057870374</v>
      </c>
      <c r="T2918" s="11">
        <f t="shared" si="275"/>
        <v>41778.185057870374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42244.942673611113</v>
      </c>
      <c r="T2919" s="11">
        <f t="shared" si="275"/>
        <v>42262.942673611113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42278.338043981486</v>
      </c>
      <c r="T2920" s="11">
        <f t="shared" si="275"/>
        <v>42306.338043981486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41826.327881944446</v>
      </c>
      <c r="T2921" s="11">
        <f t="shared" si="275"/>
        <v>41856.327881944446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42058.500810185193</v>
      </c>
      <c r="T2922" s="11">
        <f t="shared" si="275"/>
        <v>42088.459143518521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41877.594953703709</v>
      </c>
      <c r="T2923" s="11">
        <f t="shared" si="275"/>
        <v>41907.594953703709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42097.582488425927</v>
      </c>
      <c r="T2924" s="11">
        <f t="shared" si="275"/>
        <v>42142.582488425927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42012.860868055555</v>
      </c>
      <c r="T2925" s="11">
        <f t="shared" si="275"/>
        <v>42027.833333333336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42103.265162037038</v>
      </c>
      <c r="T2926" s="11">
        <f t="shared" si="275"/>
        <v>42132.874305555561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41863.292453703703</v>
      </c>
      <c r="T2927" s="11">
        <f t="shared" si="275"/>
        <v>41893.292453703703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42044.474293981482</v>
      </c>
      <c r="T2928" s="11">
        <f t="shared" si="275"/>
        <v>42058.474293981482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41806.377650462964</v>
      </c>
      <c r="T2929" s="11">
        <f t="shared" si="275"/>
        <v>41834.916666666672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42403.706550925934</v>
      </c>
      <c r="T2930" s="11">
        <f t="shared" si="275"/>
        <v>42433.706550925934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41754.272662037038</v>
      </c>
      <c r="T2931" s="11">
        <f t="shared" si="275"/>
        <v>41784.272662037038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42101.292407407411</v>
      </c>
      <c r="T2932" s="11">
        <f t="shared" si="275"/>
        <v>42131.292407407411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41871.999571759261</v>
      </c>
      <c r="T2933" s="11">
        <f t="shared" si="275"/>
        <v>41896.963888888895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42024.873113425929</v>
      </c>
      <c r="T2934" s="11">
        <f t="shared" si="275"/>
        <v>42056.166666666664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42495.664965277778</v>
      </c>
      <c r="T2935" s="11">
        <f t="shared" si="275"/>
        <v>42525.664965277778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41775.344490740747</v>
      </c>
      <c r="T2936" s="11">
        <f t="shared" si="275"/>
        <v>41805.344490740747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42553.291759259264</v>
      </c>
      <c r="T2937" s="11">
        <f t="shared" si="275"/>
        <v>42611.416666666664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41912.3590625</v>
      </c>
      <c r="T2938" s="11">
        <f t="shared" si="275"/>
        <v>41924.915972222225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41803.165659722225</v>
      </c>
      <c r="T2939" s="11">
        <f t="shared" si="275"/>
        <v>41833.165659722225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42004.412199074075</v>
      </c>
      <c r="T2940" s="11">
        <f t="shared" si="275"/>
        <v>42034.412199074075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41845.517500000002</v>
      </c>
      <c r="T2941" s="11">
        <f t="shared" si="275"/>
        <v>41878.75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41982.48168981482</v>
      </c>
      <c r="T2942" s="11">
        <f t="shared" si="275"/>
        <v>42022.48168981482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42034.66846064815</v>
      </c>
      <c r="T2943" s="11">
        <f t="shared" si="275"/>
        <v>42064.66846064815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42334.512256944443</v>
      </c>
      <c r="T2944" s="11">
        <f t="shared" si="275"/>
        <v>42354.554166666669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42076.837731481479</v>
      </c>
      <c r="T2945" s="11">
        <f t="shared" si="275"/>
        <v>42106.837731481479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76">(E2946/D2946)*100</f>
        <v>1</v>
      </c>
      <c r="P2946">
        <f t="shared" ref="P2946:P3009" si="277">E2946/L2946</f>
        <v>100</v>
      </c>
      <c r="Q2946" t="str">
        <f t="shared" ref="Q2946:Q3009" si="278">LEFT(N2946, SEARCH("/",N2946,1)-1)</f>
        <v>theater</v>
      </c>
      <c r="R2946" t="str">
        <f t="shared" ref="R2946:R3009" si="279">RIGHT(N2946, LEN(N2946) - SEARCH("/", N2946))</f>
        <v>spaces</v>
      </c>
      <c r="S2946" s="10">
        <f t="shared" si="274"/>
        <v>42132.622662037036</v>
      </c>
      <c r="T2946" s="11">
        <f t="shared" si="275"/>
        <v>42162.622662037036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ref="S2947:S3010" si="280">(((J2947/60)/60)/24)+DATE(1970,1,1)+(-7/24)</f>
        <v>42117.847916666673</v>
      </c>
      <c r="T2947" s="11">
        <f t="shared" ref="T2947:T3010" si="281">(((I2947/60)/60)/24)+DATE(1970,1,1)+(-7/24)</f>
        <v>42147.847916666673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42567.239490740743</v>
      </c>
      <c r="T2948" s="11">
        <f t="shared" si="281"/>
        <v>42597.239490740743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42649.270451388897</v>
      </c>
      <c r="T2949" s="11">
        <f t="shared" si="281"/>
        <v>42698.424305555563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42097.357557870368</v>
      </c>
      <c r="T2950" s="11">
        <f t="shared" si="281"/>
        <v>42157.357557870368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42297.531446759262</v>
      </c>
      <c r="T2951" s="11">
        <f t="shared" si="281"/>
        <v>42327.573113425933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42362.073518518526</v>
      </c>
      <c r="T2952" s="11">
        <f t="shared" si="281"/>
        <v>42392.073518518526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41872.511261574073</v>
      </c>
      <c r="T2953" s="11">
        <f t="shared" si="281"/>
        <v>41917.511261574073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42628.398599537039</v>
      </c>
      <c r="T2954" s="11">
        <f t="shared" si="281"/>
        <v>42659.875000000007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42255.500243055554</v>
      </c>
      <c r="T2955" s="11">
        <f t="shared" si="281"/>
        <v>42285.500243055554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42790.291701388887</v>
      </c>
      <c r="T2956" s="11">
        <f t="shared" si="281"/>
        <v>42810.25003472223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42141.449641203704</v>
      </c>
      <c r="T2957" s="11">
        <f t="shared" si="281"/>
        <v>42171.449641203704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42464.667245370372</v>
      </c>
      <c r="T2958" s="11">
        <f t="shared" si="281"/>
        <v>42494.667245370372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42030.719583333332</v>
      </c>
      <c r="T2959" s="11">
        <f t="shared" si="281"/>
        <v>42090.677916666667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42438.48746527778</v>
      </c>
      <c r="T2960" s="11">
        <f t="shared" si="281"/>
        <v>42498.445798611116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42497.716724537044</v>
      </c>
      <c r="T2961" s="11">
        <f t="shared" si="281"/>
        <v>42527.716724537044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41863.465543981481</v>
      </c>
      <c r="T2962" s="11">
        <f t="shared" si="281"/>
        <v>41893.465543981481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42060.92082175926</v>
      </c>
      <c r="T2963" s="11">
        <f t="shared" si="281"/>
        <v>42088.875000000007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42035.952615740745</v>
      </c>
      <c r="T2964" s="11">
        <f t="shared" si="281"/>
        <v>42063.999305555561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42157.178518518522</v>
      </c>
      <c r="T2965" s="11">
        <f t="shared" si="281"/>
        <v>42187.178518518522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41827.618275462963</v>
      </c>
      <c r="T2966" s="11">
        <f t="shared" si="281"/>
        <v>41857.605555555558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42162.437881944446</v>
      </c>
      <c r="T2967" s="11">
        <f t="shared" si="281"/>
        <v>42192.437881944446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42233.446898148155</v>
      </c>
      <c r="T2968" s="11">
        <f t="shared" si="281"/>
        <v>42263.446898148155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42041.906157407408</v>
      </c>
      <c r="T2969" s="11">
        <f t="shared" si="281"/>
        <v>42071.864490740743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42585.232175925928</v>
      </c>
      <c r="T2970" s="11">
        <f t="shared" si="281"/>
        <v>42598.874305555561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42097.494826388887</v>
      </c>
      <c r="T2971" s="11">
        <f t="shared" si="281"/>
        <v>42127.660416666673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41808.377905092595</v>
      </c>
      <c r="T2972" s="11">
        <f t="shared" si="281"/>
        <v>41838.377905092595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41852.366643518522</v>
      </c>
      <c r="T2973" s="11">
        <f t="shared" si="281"/>
        <v>41882.366643518522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42693.818518518521</v>
      </c>
      <c r="T2974" s="11">
        <f t="shared" si="281"/>
        <v>42708.750000000007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42341.526712962965</v>
      </c>
      <c r="T2975" s="11">
        <f t="shared" si="281"/>
        <v>42369.875000000007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41879.76934027778</v>
      </c>
      <c r="T2976" s="11">
        <f t="shared" si="281"/>
        <v>41907.774305555555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41941.392199074078</v>
      </c>
      <c r="T2977" s="11">
        <f t="shared" si="281"/>
        <v>41969.833333333336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42425.439004629632</v>
      </c>
      <c r="T2978" s="11">
        <f t="shared" si="281"/>
        <v>42442.208333333336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42026.589513888895</v>
      </c>
      <c r="T2979" s="11">
        <f t="shared" si="281"/>
        <v>42085.801388888889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41922.348923611113</v>
      </c>
      <c r="T2980" s="11">
        <f t="shared" si="281"/>
        <v>41931.957638888889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41993.532673611109</v>
      </c>
      <c r="T2981" s="11">
        <f t="shared" si="281"/>
        <v>42009.958333333336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42219.624189814822</v>
      </c>
      <c r="T2982" s="11">
        <f t="shared" si="281"/>
        <v>42239.791666666664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42225.268009259256</v>
      </c>
      <c r="T2983" s="11">
        <f t="shared" si="281"/>
        <v>42270.268009259256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42381.395173611112</v>
      </c>
      <c r="T2984" s="11">
        <f t="shared" si="281"/>
        <v>42411.395173611112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41894.34069444445</v>
      </c>
      <c r="T2985" s="11">
        <f t="shared" si="281"/>
        <v>41954.382361111115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42575.98704861111</v>
      </c>
      <c r="T2986" s="11">
        <f t="shared" si="281"/>
        <v>42605.98704861111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42654.682037037033</v>
      </c>
      <c r="T2987" s="11">
        <f t="shared" si="281"/>
        <v>42673.875000000007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42431.208402777782</v>
      </c>
      <c r="T2988" s="11">
        <f t="shared" si="281"/>
        <v>42491.16673611111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42627.015636574077</v>
      </c>
      <c r="T2989" s="11">
        <f t="shared" si="281"/>
        <v>42655.708333333336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42511.070381944453</v>
      </c>
      <c r="T2990" s="11">
        <f t="shared" si="281"/>
        <v>42541.070381944453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42336.728726851856</v>
      </c>
      <c r="T2991" s="11">
        <f t="shared" si="281"/>
        <v>42358.915972222225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42341.282638888886</v>
      </c>
      <c r="T2992" s="11">
        <f t="shared" si="281"/>
        <v>42376.282638888886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42740.545486111114</v>
      </c>
      <c r="T2993" s="11">
        <f t="shared" si="281"/>
        <v>42762.545486111114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42622.475810185184</v>
      </c>
      <c r="T2994" s="11">
        <f t="shared" si="281"/>
        <v>42652.475810185184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42390.547071759262</v>
      </c>
      <c r="T2995" s="11">
        <f t="shared" si="281"/>
        <v>42420.547071759262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41885.18717592593</v>
      </c>
      <c r="T2996" s="11">
        <f t="shared" si="281"/>
        <v>41915.18717592593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42724.373506944445</v>
      </c>
      <c r="T2997" s="11">
        <f t="shared" si="281"/>
        <v>42754.373506944445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42090.620833333342</v>
      </c>
      <c r="T2998" s="11">
        <f t="shared" si="281"/>
        <v>42150.620833333342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42775.442048611112</v>
      </c>
      <c r="T2999" s="11">
        <f t="shared" si="281"/>
        <v>42792.915972222225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41777.901956018519</v>
      </c>
      <c r="T3000" s="11">
        <f t="shared" si="281"/>
        <v>41805.892361111117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42780.448611111111</v>
      </c>
      <c r="T3001" s="11">
        <f t="shared" si="281"/>
        <v>42794.791666666664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42752.535532407412</v>
      </c>
      <c r="T3002" s="11">
        <f t="shared" si="281"/>
        <v>42766.458333333336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42534.60395833334</v>
      </c>
      <c r="T3003" s="11">
        <f t="shared" si="281"/>
        <v>42564.60395833334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41239.544583333336</v>
      </c>
      <c r="T3004" s="11">
        <f t="shared" si="281"/>
        <v>41269.544583333336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42398.557592592595</v>
      </c>
      <c r="T3005" s="11">
        <f t="shared" si="281"/>
        <v>42429.957638888889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41928.589398148149</v>
      </c>
      <c r="T3006" s="11">
        <f t="shared" si="281"/>
        <v>41958.631064814814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41888.383159722223</v>
      </c>
      <c r="T3007" s="11">
        <f t="shared" si="281"/>
        <v>41918.383159722223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41957.465173611119</v>
      </c>
      <c r="T3008" s="11">
        <f t="shared" si="281"/>
        <v>41987.465173611119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42097.924571759264</v>
      </c>
      <c r="T3009" s="11">
        <f t="shared" si="281"/>
        <v>42118.924571759264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82">(E3010/D3010)*100</f>
        <v>101.16666666666667</v>
      </c>
      <c r="P3010">
        <f t="shared" ref="P3010:P3073" si="283">E3010/L3010</f>
        <v>116.73076923076923</v>
      </c>
      <c r="Q3010" t="str">
        <f t="shared" ref="Q3010:Q3073" si="284">LEFT(N3010, SEARCH("/",N3010,1)-1)</f>
        <v>theater</v>
      </c>
      <c r="R3010" t="str">
        <f t="shared" ref="R3010:R3073" si="285">RIGHT(N3010, LEN(N3010) - SEARCH("/", N3010))</f>
        <v>spaces</v>
      </c>
      <c r="S3010" s="10">
        <f t="shared" si="280"/>
        <v>42359.920358796298</v>
      </c>
      <c r="T3010" s="11">
        <f t="shared" si="281"/>
        <v>42389.920358796298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2"/>
        <v>119.756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ref="S3011:S3074" si="286">(((J3011/60)/60)/24)+DATE(1970,1,1)+(-7/24)</f>
        <v>41939.278240740743</v>
      </c>
      <c r="T3011" s="11">
        <f t="shared" ref="T3011:T3074" si="287">(((I3011/60)/60)/24)+DATE(1970,1,1)+(-7/24)</f>
        <v>41969.319907407415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41996.540729166671</v>
      </c>
      <c r="T3012" s="11">
        <f t="shared" si="287"/>
        <v>42056.540729166671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42334.177268518521</v>
      </c>
      <c r="T3013" s="11">
        <f t="shared" si="287"/>
        <v>42361.665972222225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42024.411226851858</v>
      </c>
      <c r="T3014" s="11">
        <f t="shared" si="287"/>
        <v>42045.411226851858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42146.544548611113</v>
      </c>
      <c r="T3015" s="11">
        <f t="shared" si="287"/>
        <v>42176.544548611113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41919.83194444445</v>
      </c>
      <c r="T3016" s="11">
        <f t="shared" si="287"/>
        <v>41947.916666666672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41785.435625000006</v>
      </c>
      <c r="T3017" s="11">
        <f t="shared" si="287"/>
        <v>41800.875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41778.256388888891</v>
      </c>
      <c r="T3018" s="11">
        <f t="shared" si="287"/>
        <v>41838.256388888891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41841.558368055557</v>
      </c>
      <c r="T3019" s="11">
        <f t="shared" si="287"/>
        <v>41871.558368055557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42163.006666666675</v>
      </c>
      <c r="T3020" s="11">
        <f t="shared" si="287"/>
        <v>42205.625000000007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41758.541898148149</v>
      </c>
      <c r="T3021" s="11">
        <f t="shared" si="287"/>
        <v>41785.833333333336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42170.554780092592</v>
      </c>
      <c r="T3022" s="11">
        <f t="shared" si="287"/>
        <v>42230.554780092592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42660.327187499999</v>
      </c>
      <c r="T3023" s="11">
        <f t="shared" si="287"/>
        <v>42695.957638888889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42564.662141203706</v>
      </c>
      <c r="T3024" s="11">
        <f t="shared" si="287"/>
        <v>42609.662141203706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42121.384097222232</v>
      </c>
      <c r="T3025" s="11">
        <f t="shared" si="287"/>
        <v>42166.384097222232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41158.702256944445</v>
      </c>
      <c r="T3026" s="11">
        <f t="shared" si="287"/>
        <v>41188.702256944445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41761.21774305556</v>
      </c>
      <c r="T3027" s="11">
        <f t="shared" si="287"/>
        <v>41789.375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42783.167731481481</v>
      </c>
      <c r="T3028" s="11">
        <f t="shared" si="287"/>
        <v>42797.167731481481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42053.412627314821</v>
      </c>
      <c r="T3029" s="11">
        <f t="shared" si="287"/>
        <v>42083.37096064815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42566.97251157408</v>
      </c>
      <c r="T3030" s="11">
        <f t="shared" si="287"/>
        <v>42596.97251157408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41932.417210648149</v>
      </c>
      <c r="T3031" s="11">
        <f t="shared" si="287"/>
        <v>41960.899305555555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42233.455682870372</v>
      </c>
      <c r="T3032" s="11">
        <f t="shared" si="287"/>
        <v>42263.455682870372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42597.590821759259</v>
      </c>
      <c r="T3033" s="11">
        <f t="shared" si="287"/>
        <v>42657.590821759259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42227.752997685187</v>
      </c>
      <c r="T3034" s="11">
        <f t="shared" si="287"/>
        <v>42257.752997685187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42569.818576388891</v>
      </c>
      <c r="T3035" s="11">
        <f t="shared" si="287"/>
        <v>42599.818576388891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42644.243692129632</v>
      </c>
      <c r="T3036" s="11">
        <f t="shared" si="287"/>
        <v>42674.874305555561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41368.268622685187</v>
      </c>
      <c r="T3037" s="11">
        <f t="shared" si="287"/>
        <v>41398.268622685187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41466.493564814817</v>
      </c>
      <c r="T3038" s="11">
        <f t="shared" si="287"/>
        <v>41502.207638888889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40378.601539351854</v>
      </c>
      <c r="T3039" s="11">
        <f t="shared" si="287"/>
        <v>40452.915972222225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42372.96061342593</v>
      </c>
      <c r="T3040" s="11">
        <f t="shared" si="287"/>
        <v>42432.96061342593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41610.502754629633</v>
      </c>
      <c r="T3041" s="11">
        <f t="shared" si="287"/>
        <v>41637.040972222225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42177.500243055554</v>
      </c>
      <c r="T3042" s="11">
        <f t="shared" si="287"/>
        <v>42181.666666666664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42359.576944444452</v>
      </c>
      <c r="T3043" s="11">
        <f t="shared" si="287"/>
        <v>42389.576944444452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42253.396377314821</v>
      </c>
      <c r="T3044" s="11">
        <f t="shared" si="287"/>
        <v>42283.396377314821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42082.778923611113</v>
      </c>
      <c r="T3045" s="11">
        <f t="shared" si="287"/>
        <v>42109.826388888891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42387.435162037036</v>
      </c>
      <c r="T3046" s="11">
        <f t="shared" si="287"/>
        <v>42402.435162037036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41842.864062500004</v>
      </c>
      <c r="T3047" s="11">
        <f t="shared" si="287"/>
        <v>41872.864062500004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41862.511412037042</v>
      </c>
      <c r="T3048" s="11">
        <f t="shared" si="287"/>
        <v>41891.911111111112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42443.697384259263</v>
      </c>
      <c r="T3049" s="11">
        <f t="shared" si="287"/>
        <v>42487.261111111111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41975.609513888885</v>
      </c>
      <c r="T3050" s="11">
        <f t="shared" si="287"/>
        <v>42004.598611111112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42138.722858796296</v>
      </c>
      <c r="T3051" s="11">
        <f t="shared" si="287"/>
        <v>42168.722858796296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42464.876851851855</v>
      </c>
      <c r="T3052" s="11">
        <f t="shared" si="287"/>
        <v>42494.876851851855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42744.124363425923</v>
      </c>
      <c r="T3053" s="11">
        <f t="shared" si="287"/>
        <v>42774.124363425923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42122.37840277778</v>
      </c>
      <c r="T3054" s="11">
        <f t="shared" si="287"/>
        <v>42152.374305555561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41862.470057870371</v>
      </c>
      <c r="T3055" s="11">
        <f t="shared" si="287"/>
        <v>41913.874305555561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42027.541134259263</v>
      </c>
      <c r="T3056" s="11">
        <f t="shared" si="287"/>
        <v>42064.75277777778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41953.666550925926</v>
      </c>
      <c r="T3057" s="11">
        <f t="shared" si="287"/>
        <v>42013.666550925926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41851.344722222224</v>
      </c>
      <c r="T3058" s="11">
        <f t="shared" si="287"/>
        <v>41911.344722222224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42433.358923611115</v>
      </c>
      <c r="T3059" s="11">
        <f t="shared" si="287"/>
        <v>42463.31725694445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42460.082638888889</v>
      </c>
      <c r="T3060" s="11">
        <f t="shared" si="287"/>
        <v>42510.082638888889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41829.644050925926</v>
      </c>
      <c r="T3061" s="11">
        <f t="shared" si="287"/>
        <v>41859.644050925926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42244.983032407406</v>
      </c>
      <c r="T3062" s="11">
        <f t="shared" si="287"/>
        <v>42274.983032407406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41834.492453703708</v>
      </c>
      <c r="T3063" s="11">
        <f t="shared" si="287"/>
        <v>41864.492453703708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42248.244120370371</v>
      </c>
      <c r="T3064" s="11">
        <f t="shared" si="287"/>
        <v>42277.458333333336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42630.631226851852</v>
      </c>
      <c r="T3065" s="11">
        <f t="shared" si="287"/>
        <v>42665.631226851852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42298.838495370372</v>
      </c>
      <c r="T3066" s="11">
        <f t="shared" si="287"/>
        <v>42329.999305555561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41824.763564814821</v>
      </c>
      <c r="T3067" s="11">
        <f t="shared" si="287"/>
        <v>41849.763564814821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42530.936770833338</v>
      </c>
      <c r="T3068" s="11">
        <f t="shared" si="287"/>
        <v>42560.936770833338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42226.64674768519</v>
      </c>
      <c r="T3069" s="11">
        <f t="shared" si="287"/>
        <v>42256.64674768519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42263.399907407409</v>
      </c>
      <c r="T3070" s="11">
        <f t="shared" si="287"/>
        <v>42293.399907407409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41957.542060185187</v>
      </c>
      <c r="T3071" s="11">
        <f t="shared" si="287"/>
        <v>41987.542060185187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42690.441770833335</v>
      </c>
      <c r="T3072" s="11">
        <f t="shared" si="287"/>
        <v>42711.441770833335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42097.440752314818</v>
      </c>
      <c r="T3073" s="11">
        <f t="shared" si="287"/>
        <v>42114.957638888889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88">(E3074/D3074)*100</f>
        <v>1.6666666666666666E-2</v>
      </c>
      <c r="P3074">
        <f t="shared" ref="P3074:P3137" si="289">E3074/L3074</f>
        <v>1</v>
      </c>
      <c r="Q3074" t="str">
        <f t="shared" ref="Q3074:Q3137" si="290">LEFT(N3074, SEARCH("/",N3074,1)-1)</f>
        <v>theater</v>
      </c>
      <c r="R3074" t="str">
        <f t="shared" ref="R3074:R3137" si="291">RIGHT(N3074, LEN(N3074) - SEARCH("/", N3074))</f>
        <v>spaces</v>
      </c>
      <c r="S3074" s="10">
        <f t="shared" si="286"/>
        <v>42658.398865740739</v>
      </c>
      <c r="T3074" s="11">
        <f t="shared" si="287"/>
        <v>42672.781944444447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8"/>
        <v>2.3035714285714284E-2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ref="S3075:S3138" si="292">(((J3075/60)/60)/24)+DATE(1970,1,1)+(-7/24)</f>
        <v>42111.392361111117</v>
      </c>
      <c r="T3075" s="11">
        <f t="shared" ref="T3075:T3138" si="293">(((I3075/60)/60)/24)+DATE(1970,1,1)+(-7/24)</f>
        <v>42169.513194444451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42409.279618055552</v>
      </c>
      <c r="T3076" s="11">
        <f t="shared" si="293"/>
        <v>42439.279618055552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42550.810648148145</v>
      </c>
      <c r="T3077" s="11">
        <f t="shared" si="293"/>
        <v>42600.810648148145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42226.360219907408</v>
      </c>
      <c r="T3078" s="11">
        <f t="shared" si="293"/>
        <v>42286.360219907408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42766.665254629632</v>
      </c>
      <c r="T3079" s="11">
        <f t="shared" si="293"/>
        <v>42796.665254629632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42030.84716435185</v>
      </c>
      <c r="T3080" s="11">
        <f t="shared" si="293"/>
        <v>42060.84716435185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42055.421701388892</v>
      </c>
      <c r="T3081" s="11">
        <f t="shared" si="293"/>
        <v>42085.38003472222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41939.736620370371</v>
      </c>
      <c r="T3082" s="11">
        <f t="shared" si="293"/>
        <v>41999.778287037036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42236.88994212963</v>
      </c>
      <c r="T3083" s="11">
        <f t="shared" si="293"/>
        <v>42266.88994212963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42293.631319444445</v>
      </c>
      <c r="T3084" s="11">
        <f t="shared" si="293"/>
        <v>42323.672986111116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41853.271736111114</v>
      </c>
      <c r="T3085" s="11">
        <f t="shared" si="293"/>
        <v>41882.916666666672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42100.432071759256</v>
      </c>
      <c r="T3086" s="11">
        <f t="shared" si="293"/>
        <v>42129.491666666669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42246.592118055552</v>
      </c>
      <c r="T3087" s="11">
        <f t="shared" si="293"/>
        <v>42276.592118055552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42173.379155092596</v>
      </c>
      <c r="T3088" s="11">
        <f t="shared" si="293"/>
        <v>42233.379155092596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42664.858680555561</v>
      </c>
      <c r="T3089" s="11">
        <f t="shared" si="293"/>
        <v>42724.900347222225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41981.280636574076</v>
      </c>
      <c r="T3090" s="11">
        <f t="shared" si="293"/>
        <v>42012.27847222222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42528.250960648154</v>
      </c>
      <c r="T3091" s="11">
        <f t="shared" si="293"/>
        <v>42559.790972222225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42065.527141203704</v>
      </c>
      <c r="T3092" s="11">
        <f t="shared" si="293"/>
        <v>42125.485474537039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42566.656747685185</v>
      </c>
      <c r="T3093" s="11">
        <f t="shared" si="293"/>
        <v>42596.656747685185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42255.327685185192</v>
      </c>
      <c r="T3094" s="11">
        <f t="shared" si="293"/>
        <v>42292.625000000007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41760.617372685185</v>
      </c>
      <c r="T3095" s="11">
        <f t="shared" si="293"/>
        <v>41790.874305555561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42207.504120370373</v>
      </c>
      <c r="T3096" s="11">
        <f t="shared" si="293"/>
        <v>42267.504120370373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42522.733564814822</v>
      </c>
      <c r="T3097" s="11">
        <f t="shared" si="293"/>
        <v>42582.733564814822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42114.533865740748</v>
      </c>
      <c r="T3098" s="11">
        <f t="shared" si="293"/>
        <v>42144.533865740748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42629.211817129632</v>
      </c>
      <c r="T3099" s="11">
        <f t="shared" si="293"/>
        <v>42650.291666666664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42359.500567129631</v>
      </c>
      <c r="T3100" s="11">
        <f t="shared" si="293"/>
        <v>42407.720138888886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42381.898043981484</v>
      </c>
      <c r="T3101" s="11">
        <f t="shared" si="293"/>
        <v>42411.898043981484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41902.330729166672</v>
      </c>
      <c r="T3102" s="11">
        <f t="shared" si="293"/>
        <v>41932.330729166672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42171.091863425929</v>
      </c>
      <c r="T3103" s="11">
        <f t="shared" si="293"/>
        <v>42201.038888888892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42555.048819444448</v>
      </c>
      <c r="T3104" s="11">
        <f t="shared" si="293"/>
        <v>42605.048819444448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42106.864652777782</v>
      </c>
      <c r="T3105" s="11">
        <f t="shared" si="293"/>
        <v>42166.864652777782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42006.617025462961</v>
      </c>
      <c r="T3106" s="11">
        <f t="shared" si="293"/>
        <v>42037.791666666664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41876.427268518521</v>
      </c>
      <c r="T3107" s="11">
        <f t="shared" si="293"/>
        <v>41930.916666666672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42241.137453703712</v>
      </c>
      <c r="T3108" s="11">
        <f t="shared" si="293"/>
        <v>42263.625000000007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42128.522581018515</v>
      </c>
      <c r="T3109" s="11">
        <f t="shared" si="293"/>
        <v>42135.522581018515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42062.388819444452</v>
      </c>
      <c r="T3110" s="11">
        <f t="shared" si="293"/>
        <v>42122.34715277778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41843.833449074074</v>
      </c>
      <c r="T3111" s="11">
        <f t="shared" si="293"/>
        <v>41878.833449074074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42744.739803240744</v>
      </c>
      <c r="T3112" s="11">
        <f t="shared" si="293"/>
        <v>42784.739803240744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41885.303472222222</v>
      </c>
      <c r="T3113" s="11">
        <f t="shared" si="293"/>
        <v>41916.303472222222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42614.830254629633</v>
      </c>
      <c r="T3114" s="11">
        <f t="shared" si="293"/>
        <v>42674.830254629633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42081.439606481486</v>
      </c>
      <c r="T3115" s="11">
        <f t="shared" si="293"/>
        <v>42111.439606481486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41843.340856481482</v>
      </c>
      <c r="T3116" s="11">
        <f t="shared" si="293"/>
        <v>41903.340856481482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42496.155405092599</v>
      </c>
      <c r="T3117" s="11">
        <f t="shared" si="293"/>
        <v>42526.155405092599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42081.223668981482</v>
      </c>
      <c r="T3118" s="11">
        <f t="shared" si="293"/>
        <v>42095.223668981482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42509.082870370366</v>
      </c>
      <c r="T3119" s="11">
        <f t="shared" si="293"/>
        <v>42517.258333333339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42534.357905092598</v>
      </c>
      <c r="T3120" s="11">
        <f t="shared" si="293"/>
        <v>42553.357905092598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42059.753842592596</v>
      </c>
      <c r="T3121" s="11">
        <f t="shared" si="293"/>
        <v>42089.712175925924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42435.650416666671</v>
      </c>
      <c r="T3122" s="11">
        <f t="shared" si="293"/>
        <v>42495.608750000007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41848.388136574074</v>
      </c>
      <c r="T3123" s="11">
        <f t="shared" si="293"/>
        <v>41908.388136574074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42678.640416666669</v>
      </c>
      <c r="T3124" s="11">
        <f t="shared" si="293"/>
        <v>42683.68208333334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42530.701365740744</v>
      </c>
      <c r="T3125" s="11">
        <f t="shared" si="293"/>
        <v>42560.701365740744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41977.488437500004</v>
      </c>
      <c r="T3126" s="11">
        <f t="shared" si="293"/>
        <v>42037.488437500004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42345.915185185186</v>
      </c>
      <c r="T3127" s="11">
        <f t="shared" si="293"/>
        <v>42375.915185185186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42426.726412037046</v>
      </c>
      <c r="T3128" s="11">
        <f t="shared" si="293"/>
        <v>42456.684745370374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42034.565150462964</v>
      </c>
      <c r="T3129" s="11">
        <f t="shared" si="293"/>
        <v>42064.565150462964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42780.534039351849</v>
      </c>
      <c r="T3130" s="11">
        <f t="shared" si="293"/>
        <v>42810.492372685192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42803.551145833335</v>
      </c>
      <c r="T3131" s="11">
        <f t="shared" si="293"/>
        <v>42843.509479166671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42808.348564814813</v>
      </c>
      <c r="T3132" s="11">
        <f t="shared" si="293"/>
        <v>42838.915972222225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42803.287557870375</v>
      </c>
      <c r="T3133" s="11">
        <f t="shared" si="293"/>
        <v>42833.245891203704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42786.058564814819</v>
      </c>
      <c r="T3134" s="11">
        <f t="shared" si="293"/>
        <v>42846.016898148147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42788.273541666669</v>
      </c>
      <c r="T3135" s="11">
        <f t="shared" si="293"/>
        <v>42818.231875000005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42800.428460648152</v>
      </c>
      <c r="T3136" s="11">
        <f t="shared" si="293"/>
        <v>42821.386793981488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42806.860196759262</v>
      </c>
      <c r="T3137" s="11">
        <f t="shared" si="293"/>
        <v>42828.860196759262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294">(E3138/D3138)*100</f>
        <v>127.8</v>
      </c>
      <c r="P3138">
        <f t="shared" ref="P3138:P3201" si="295">E3138/L3138</f>
        <v>29.045454545454547</v>
      </c>
      <c r="Q3138" t="str">
        <f t="shared" ref="Q3138:Q3201" si="296">LEFT(N3138, SEARCH("/",N3138,1)-1)</f>
        <v>theater</v>
      </c>
      <c r="R3138" t="str">
        <f t="shared" ref="R3138:R3201" si="297">RIGHT(N3138, LEN(N3138) - SEARCH("/", N3138))</f>
        <v>plays</v>
      </c>
      <c r="S3138" s="10">
        <f t="shared" si="292"/>
        <v>42789.170763888891</v>
      </c>
      <c r="T3138" s="11">
        <f t="shared" si="293"/>
        <v>42825.665972222225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4"/>
        <v>3.3333333333333335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ref="S3139:S3202" si="298">(((J3139/60)/60)/24)+DATE(1970,1,1)+(-7/24)</f>
        <v>42807.593391203707</v>
      </c>
      <c r="T3139" s="11">
        <f t="shared" ref="T3139:T3202" si="299">(((I3139/60)/60)/24)+DATE(1970,1,1)+(-7/24)</f>
        <v>42858.508333333339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42809.354247685187</v>
      </c>
      <c r="T3140" s="11">
        <f t="shared" si="299"/>
        <v>42828.354247685187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42784.978703703709</v>
      </c>
      <c r="T3141" s="11">
        <f t="shared" si="299"/>
        <v>42818.897916666669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42802.427118055559</v>
      </c>
      <c r="T3142" s="11">
        <f t="shared" si="299"/>
        <v>42832.385451388887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42800.46166666667</v>
      </c>
      <c r="T3143" s="11">
        <f t="shared" si="299"/>
        <v>42841.541666666664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42783.22151620371</v>
      </c>
      <c r="T3144" s="11">
        <f t="shared" si="299"/>
        <v>42813.179849537039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42808.066620370373</v>
      </c>
      <c r="T3145" s="11">
        <f t="shared" si="299"/>
        <v>42834.066620370373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42796.246608796304</v>
      </c>
      <c r="T3146" s="11">
        <f t="shared" si="299"/>
        <v>42812.958333333336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42761.749236111114</v>
      </c>
      <c r="T3147" s="11">
        <f t="shared" si="299"/>
        <v>42821.707569444443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42796.390810185192</v>
      </c>
      <c r="T3148" s="11">
        <f t="shared" si="299"/>
        <v>42841.349143518521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41909.677719907413</v>
      </c>
      <c r="T3149" s="11">
        <f t="shared" si="299"/>
        <v>41949.719386574077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41891.373657407406</v>
      </c>
      <c r="T3150" s="11">
        <f t="shared" si="299"/>
        <v>41912.875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41225.725694444445</v>
      </c>
      <c r="T3151" s="11">
        <f t="shared" si="299"/>
        <v>41249.791666666672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40477.972256944449</v>
      </c>
      <c r="T3152" s="11">
        <f t="shared" si="299"/>
        <v>40567.875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41862.548310185186</v>
      </c>
      <c r="T3153" s="11">
        <f t="shared" si="299"/>
        <v>41892.548310185186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41550.576006944444</v>
      </c>
      <c r="T3154" s="11">
        <f t="shared" si="299"/>
        <v>41580.576006944444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40632.862696759265</v>
      </c>
      <c r="T3155" s="11">
        <f t="shared" si="299"/>
        <v>40663.915972222225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40970.584004629629</v>
      </c>
      <c r="T3156" s="11">
        <f t="shared" si="299"/>
        <v>41000.542337962965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41233.207465277781</v>
      </c>
      <c r="T3157" s="11">
        <f t="shared" si="299"/>
        <v>41263.207465277781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41026.66138888889</v>
      </c>
      <c r="T3158" s="11">
        <f t="shared" si="299"/>
        <v>41061.66138888889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41829.49658564815</v>
      </c>
      <c r="T3159" s="11">
        <f t="shared" si="299"/>
        <v>41838.916666666672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41447.548055555555</v>
      </c>
      <c r="T3160" s="11">
        <f t="shared" si="299"/>
        <v>41477.548055555555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40883.775011574078</v>
      </c>
      <c r="T3161" s="11">
        <f t="shared" si="299"/>
        <v>40926.666666666672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41840.973229166666</v>
      </c>
      <c r="T3162" s="11">
        <f t="shared" si="299"/>
        <v>41863.915972222225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41897.244467592594</v>
      </c>
      <c r="T3163" s="11">
        <f t="shared" si="299"/>
        <v>41927.244467592594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41799.394236111111</v>
      </c>
      <c r="T3164" s="11">
        <f t="shared" si="299"/>
        <v>41826.791666666672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41775.462094907409</v>
      </c>
      <c r="T3165" s="11">
        <f t="shared" si="299"/>
        <v>41805.462094907409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41766.514062500006</v>
      </c>
      <c r="T3166" s="11">
        <f t="shared" si="299"/>
        <v>41799.514062500006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40643.867592592593</v>
      </c>
      <c r="T3167" s="11">
        <f t="shared" si="299"/>
        <v>40665.874305555561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41940.399918981486</v>
      </c>
      <c r="T3168" s="11">
        <f t="shared" si="299"/>
        <v>41969.040972222225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41838.884039351855</v>
      </c>
      <c r="T3169" s="11">
        <f t="shared" si="299"/>
        <v>41852.884039351855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41771.81427083334</v>
      </c>
      <c r="T3170" s="11">
        <f t="shared" si="299"/>
        <v>41803.625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41591.44630787037</v>
      </c>
      <c r="T3171" s="11">
        <f t="shared" si="299"/>
        <v>41620.915972222225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41788.788703703707</v>
      </c>
      <c r="T3172" s="11">
        <f t="shared" si="299"/>
        <v>41821.875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42466.316643518519</v>
      </c>
      <c r="T3173" s="11">
        <f t="shared" si="299"/>
        <v>42496.316643518519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40923.438287037039</v>
      </c>
      <c r="T3174" s="11">
        <f t="shared" si="299"/>
        <v>40953.438287037039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41878.586712962962</v>
      </c>
      <c r="T3175" s="11">
        <f t="shared" si="299"/>
        <v>41908.586712962962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41862.573009259264</v>
      </c>
      <c r="T3176" s="11">
        <f t="shared" si="299"/>
        <v>41876.573009259264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40531.595219907409</v>
      </c>
      <c r="T3177" s="11">
        <f t="shared" si="299"/>
        <v>40591.595219907409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41477.639247685183</v>
      </c>
      <c r="T3178" s="11">
        <f t="shared" si="299"/>
        <v>41504.333333333336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41781.375104166669</v>
      </c>
      <c r="T3179" s="11">
        <f t="shared" si="299"/>
        <v>41811.375104166669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41806.313368055555</v>
      </c>
      <c r="T3180" s="11">
        <f t="shared" si="299"/>
        <v>41836.313368055555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41375.410543981481</v>
      </c>
      <c r="T3181" s="11">
        <f t="shared" si="299"/>
        <v>41400.410543981481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41780.120937500003</v>
      </c>
      <c r="T3182" s="11">
        <f t="shared" si="299"/>
        <v>41810.120937500003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41779.018368055556</v>
      </c>
      <c r="T3183" s="11">
        <f t="shared" si="299"/>
        <v>41805.375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40883.657650462963</v>
      </c>
      <c r="T3184" s="11">
        <f t="shared" si="299"/>
        <v>40939.416666666672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41491.503113425926</v>
      </c>
      <c r="T3185" s="11">
        <f t="shared" si="299"/>
        <v>41509.503113425926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41791.701747685183</v>
      </c>
      <c r="T3186" s="11">
        <f t="shared" si="299"/>
        <v>41821.701747685183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41829.685659722229</v>
      </c>
      <c r="T3187" s="11">
        <f t="shared" si="299"/>
        <v>41836.685659722229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41868.632384259261</v>
      </c>
      <c r="T3188" s="11">
        <f t="shared" si="299"/>
        <v>41898.583333333336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41835.3746875</v>
      </c>
      <c r="T3189" s="11">
        <f t="shared" si="299"/>
        <v>41855.3746875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42144.123865740745</v>
      </c>
      <c r="T3190" s="11">
        <f t="shared" si="299"/>
        <v>42165.123865740745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42118.054768518523</v>
      </c>
      <c r="T3191" s="11">
        <f t="shared" si="299"/>
        <v>42148.054768518523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42682.859664351854</v>
      </c>
      <c r="T3192" s="11">
        <f t="shared" si="299"/>
        <v>42712.901331018518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42538.463761574072</v>
      </c>
      <c r="T3193" s="11">
        <f t="shared" si="299"/>
        <v>42598.463761574072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42018.648831018516</v>
      </c>
      <c r="T3194" s="11">
        <f t="shared" si="299"/>
        <v>42063.625000000007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42010.676574074074</v>
      </c>
      <c r="T3195" s="11">
        <f t="shared" si="299"/>
        <v>42055.676574074074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42181.770810185182</v>
      </c>
      <c r="T3196" s="11">
        <f t="shared" si="299"/>
        <v>42211.770810185182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42017.302569444444</v>
      </c>
      <c r="T3197" s="11">
        <f t="shared" si="299"/>
        <v>42047.302569444444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42157.306423611117</v>
      </c>
      <c r="T3198" s="11">
        <f t="shared" si="299"/>
        <v>42217.291666666664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42009.201597222222</v>
      </c>
      <c r="T3199" s="11">
        <f t="shared" si="299"/>
        <v>42039.201597222222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42013.132835648146</v>
      </c>
      <c r="T3200" s="11">
        <f t="shared" si="299"/>
        <v>42051.132835648146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41858.47011574074</v>
      </c>
      <c r="T3201" s="11">
        <f t="shared" si="299"/>
        <v>41888.583333333336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0">(E3202/D3202)*100</f>
        <v>2E-3</v>
      </c>
      <c r="P3202">
        <f t="shared" ref="P3202:P3265" si="301">E3202/L3202</f>
        <v>1</v>
      </c>
      <c r="Q3202" t="str">
        <f t="shared" ref="Q3202:Q3265" si="302">LEFT(N3202, SEARCH("/",N3202,1)-1)</f>
        <v>theater</v>
      </c>
      <c r="R3202" t="str">
        <f t="shared" ref="R3202:R3265" si="303">RIGHT(N3202, LEN(N3202) - SEARCH("/", N3202))</f>
        <v>musical</v>
      </c>
      <c r="S3202" s="10">
        <f t="shared" si="298"/>
        <v>42460.028946759259</v>
      </c>
      <c r="T3202" s="11">
        <f t="shared" si="299"/>
        <v>42489.94027777778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0"/>
        <v>1.25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ref="S3203:S3266" si="304">(((J3203/60)/60)/24)+DATE(1970,1,1)+(-7/24)</f>
        <v>41861.475428240745</v>
      </c>
      <c r="T3203" s="11">
        <f t="shared" ref="T3203:T3266" si="305">(((I3203/60)/60)/24)+DATE(1970,1,1)+(-7/24)</f>
        <v>41882.475428240745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42293.561875000007</v>
      </c>
      <c r="T3204" s="11">
        <f t="shared" si="305"/>
        <v>42351.957638888889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42242.697013888894</v>
      </c>
      <c r="T3205" s="11">
        <f t="shared" si="305"/>
        <v>42272.697013888894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42172.394432870373</v>
      </c>
      <c r="T3206" s="11">
        <f t="shared" si="305"/>
        <v>42202.384722222225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42095.083009259259</v>
      </c>
      <c r="T3207" s="11">
        <f t="shared" si="305"/>
        <v>42125.083009259259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42235.984386574077</v>
      </c>
      <c r="T3208" s="11">
        <f t="shared" si="305"/>
        <v>42265.984386574077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42056.986192129632</v>
      </c>
      <c r="T3209" s="11">
        <f t="shared" si="305"/>
        <v>42116.944525462961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41827.313391203708</v>
      </c>
      <c r="T3210" s="11">
        <f t="shared" si="305"/>
        <v>41848.313391203708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41778.345578703709</v>
      </c>
      <c r="T3211" s="11">
        <f t="shared" si="305"/>
        <v>41810.666666666672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41013.644895833335</v>
      </c>
      <c r="T3212" s="11">
        <f t="shared" si="305"/>
        <v>41060.874305555561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41834.294907407413</v>
      </c>
      <c r="T3213" s="11">
        <f t="shared" si="305"/>
        <v>41865.791666666672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41829.504062500004</v>
      </c>
      <c r="T3214" s="11">
        <f t="shared" si="305"/>
        <v>41859.504062500004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42171.471747685187</v>
      </c>
      <c r="T3215" s="11">
        <f t="shared" si="305"/>
        <v>42211.471747685187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42337.500844907408</v>
      </c>
      <c r="T3216" s="11">
        <f t="shared" si="305"/>
        <v>42374.704861111117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42219.373506944445</v>
      </c>
      <c r="T3217" s="11">
        <f t="shared" si="305"/>
        <v>42256.874305555561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42165.170960648153</v>
      </c>
      <c r="T3218" s="11">
        <f t="shared" si="305"/>
        <v>42196.312500000007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42648.254444444443</v>
      </c>
      <c r="T3219" s="11">
        <f t="shared" si="305"/>
        <v>42678.254444444443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41970.710486111115</v>
      </c>
      <c r="T3220" s="11">
        <f t="shared" si="305"/>
        <v>42003.708333333336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42050.691516203711</v>
      </c>
      <c r="T3221" s="11">
        <f t="shared" si="305"/>
        <v>42085.64984953704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42772.541712962964</v>
      </c>
      <c r="T3222" s="11">
        <f t="shared" si="305"/>
        <v>42806.583333333336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42155.405127314814</v>
      </c>
      <c r="T3223" s="11">
        <f t="shared" si="305"/>
        <v>42190.405127314814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42270.29047453704</v>
      </c>
      <c r="T3224" s="11">
        <f t="shared" si="305"/>
        <v>42301.603472222225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42206.543703703712</v>
      </c>
      <c r="T3225" s="11">
        <f t="shared" si="305"/>
        <v>42236.543703703712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42697.559178240743</v>
      </c>
      <c r="T3226" s="11">
        <f t="shared" si="305"/>
        <v>42744.916666666664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42503.267800925933</v>
      </c>
      <c r="T3227" s="11">
        <f t="shared" si="305"/>
        <v>42524.583333333336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42277.291805555556</v>
      </c>
      <c r="T3228" s="11">
        <f t="shared" si="305"/>
        <v>42307.291805555556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42722.59069444445</v>
      </c>
      <c r="T3229" s="11">
        <f t="shared" si="305"/>
        <v>42752.59069444445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42323.417638888895</v>
      </c>
      <c r="T3230" s="11">
        <f t="shared" si="305"/>
        <v>42354.915972222225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41932.999976851854</v>
      </c>
      <c r="T3231" s="11">
        <f t="shared" si="305"/>
        <v>41963.041643518525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41897.87645833334</v>
      </c>
      <c r="T3232" s="11">
        <f t="shared" si="305"/>
        <v>41912.874305555561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42446.652164351857</v>
      </c>
      <c r="T3233" s="11">
        <f t="shared" si="305"/>
        <v>42476.652164351857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42463.522187500006</v>
      </c>
      <c r="T3234" s="11">
        <f t="shared" si="305"/>
        <v>42493.874305555561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42766.513368055559</v>
      </c>
      <c r="T3235" s="11">
        <f t="shared" si="305"/>
        <v>42796.513368055559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42734.497777777775</v>
      </c>
      <c r="T3236" s="11">
        <f t="shared" si="305"/>
        <v>42767.688194444447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42522.056145833332</v>
      </c>
      <c r="T3237" s="11">
        <f t="shared" si="305"/>
        <v>42552.056145833332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42702.625381944446</v>
      </c>
      <c r="T3238" s="11">
        <f t="shared" si="305"/>
        <v>42732.625381944446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42252.182685185187</v>
      </c>
      <c r="T3239" s="11">
        <f t="shared" si="305"/>
        <v>42275.874305555561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42156.218726851854</v>
      </c>
      <c r="T3240" s="11">
        <f t="shared" si="305"/>
        <v>42186.218726851854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42277.797372685185</v>
      </c>
      <c r="T3241" s="11">
        <f t="shared" si="305"/>
        <v>42302.707638888889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42754.402175925927</v>
      </c>
      <c r="T3242" s="11">
        <f t="shared" si="305"/>
        <v>42782.666666666664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41893.033217592594</v>
      </c>
      <c r="T3243" s="11">
        <f t="shared" si="305"/>
        <v>41925.999305555561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41871.46402777778</v>
      </c>
      <c r="T3244" s="11">
        <f t="shared" si="305"/>
        <v>41901.46402777778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42261.805115740739</v>
      </c>
      <c r="T3245" s="11">
        <f t="shared" si="305"/>
        <v>42285.708333333336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42675.40256944445</v>
      </c>
      <c r="T3246" s="11">
        <f t="shared" si="305"/>
        <v>42705.444236111114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42135.308541666665</v>
      </c>
      <c r="T3247" s="11">
        <f t="shared" si="305"/>
        <v>42166.791666666664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42230.180555555555</v>
      </c>
      <c r="T3248" s="11">
        <f t="shared" si="305"/>
        <v>42258.874305555561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42167.142500000002</v>
      </c>
      <c r="T3249" s="11">
        <f t="shared" si="305"/>
        <v>42197.142500000002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42068.596724537041</v>
      </c>
      <c r="T3250" s="11">
        <f t="shared" si="305"/>
        <v>42098.555057870377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42145.455023148148</v>
      </c>
      <c r="T3251" s="11">
        <f t="shared" si="305"/>
        <v>42175.455023148148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41918.450509259259</v>
      </c>
      <c r="T3252" s="11">
        <f t="shared" si="305"/>
        <v>41948.49217592593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42146.439421296302</v>
      </c>
      <c r="T3253" s="11">
        <f t="shared" si="305"/>
        <v>42176.439421296302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42590.181018518524</v>
      </c>
      <c r="T3254" s="11">
        <f t="shared" si="305"/>
        <v>42620.181018518524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42602.285046296303</v>
      </c>
      <c r="T3255" s="11">
        <f t="shared" si="305"/>
        <v>42620.864583333336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42058.794085648151</v>
      </c>
      <c r="T3256" s="11">
        <f t="shared" si="305"/>
        <v>42088.752418981479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41889.4765625</v>
      </c>
      <c r="T3257" s="11">
        <f t="shared" si="305"/>
        <v>41919.4765625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42144.282141203708</v>
      </c>
      <c r="T3258" s="11">
        <f t="shared" si="305"/>
        <v>42165.874305555561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42758.267962962964</v>
      </c>
      <c r="T3259" s="11">
        <f t="shared" si="305"/>
        <v>42788.267962962964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41982.595613425925</v>
      </c>
      <c r="T3260" s="11">
        <f t="shared" si="305"/>
        <v>42012.595613425925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42614.469270833339</v>
      </c>
      <c r="T3261" s="11">
        <f t="shared" si="305"/>
        <v>42643.874305555561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42303.380995370368</v>
      </c>
      <c r="T3262" s="11">
        <f t="shared" si="305"/>
        <v>42338.422662037039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42171.433750000004</v>
      </c>
      <c r="T3263" s="11">
        <f t="shared" si="305"/>
        <v>42201.433750000004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41964.023865740739</v>
      </c>
      <c r="T3264" s="11">
        <f t="shared" si="305"/>
        <v>41994.875000000007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42284.224398148152</v>
      </c>
      <c r="T3265" s="11">
        <f t="shared" si="305"/>
        <v>42307.583333333336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06">(E3266/D3266)*100</f>
        <v>103</v>
      </c>
      <c r="P3266">
        <f t="shared" ref="P3266:P3329" si="307">E3266/L3266</f>
        <v>52.551020408163268</v>
      </c>
      <c r="Q3266" t="str">
        <f t="shared" ref="Q3266:Q3329" si="308">LEFT(N3266, SEARCH("/",N3266,1)-1)</f>
        <v>theater</v>
      </c>
      <c r="R3266" t="str">
        <f t="shared" ref="R3266:R3329" si="309">RIGHT(N3266, LEN(N3266) - SEARCH("/", N3266))</f>
        <v>plays</v>
      </c>
      <c r="S3266" s="10">
        <f t="shared" si="304"/>
        <v>42016.50854166667</v>
      </c>
      <c r="T3266" s="11">
        <f t="shared" si="305"/>
        <v>42032.625000000007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6"/>
        <v>164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ref="S3267:S3330" si="310">(((J3267/60)/60)/24)+DATE(1970,1,1)+(-7/24)</f>
        <v>42311.420312499999</v>
      </c>
      <c r="T3267" s="11">
        <f t="shared" ref="T3267:T3330" si="311">(((I3267/60)/60)/24)+DATE(1970,1,1)+(-7/24)</f>
        <v>42341.416666666664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42136.244467592602</v>
      </c>
      <c r="T3268" s="11">
        <f t="shared" si="311"/>
        <v>42167.583333333336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42172.46597222222</v>
      </c>
      <c r="T3269" s="11">
        <f t="shared" si="311"/>
        <v>42202.46597222222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42590.612592592595</v>
      </c>
      <c r="T3270" s="11">
        <f t="shared" si="311"/>
        <v>42606.612592592595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42137.104131944441</v>
      </c>
      <c r="T3271" s="11">
        <f t="shared" si="311"/>
        <v>42171.166666666664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42167.241493055561</v>
      </c>
      <c r="T3272" s="11">
        <f t="shared" si="311"/>
        <v>42197.241493055561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41915.145543981482</v>
      </c>
      <c r="T3273" s="11">
        <f t="shared" si="311"/>
        <v>41945.187210648153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42284.208437500005</v>
      </c>
      <c r="T3274" s="11">
        <f t="shared" si="311"/>
        <v>42314.250104166669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42611.509745370371</v>
      </c>
      <c r="T3275" s="11">
        <f t="shared" si="311"/>
        <v>42627.500000000007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42400.412870370368</v>
      </c>
      <c r="T3276" s="11">
        <f t="shared" si="311"/>
        <v>42444.583333333336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42017.588784722226</v>
      </c>
      <c r="T3277" s="11">
        <f t="shared" si="311"/>
        <v>42043.895833333336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42426.658321759263</v>
      </c>
      <c r="T3278" s="11">
        <f t="shared" si="311"/>
        <v>42460.874305555561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41931.391273148154</v>
      </c>
      <c r="T3279" s="11">
        <f t="shared" si="311"/>
        <v>41961.432939814818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42124.556747685187</v>
      </c>
      <c r="T3280" s="11">
        <f t="shared" si="311"/>
        <v>42154.556747685187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42430.810868055552</v>
      </c>
      <c r="T3281" s="11">
        <f t="shared" si="311"/>
        <v>42460.769201388895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42121.465254629635</v>
      </c>
      <c r="T3282" s="11">
        <f t="shared" si="311"/>
        <v>42155.916666666664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42218.728067129632</v>
      </c>
      <c r="T3283" s="11">
        <f t="shared" si="311"/>
        <v>42248.728067129632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42444.902638888896</v>
      </c>
      <c r="T3284" s="11">
        <f t="shared" si="311"/>
        <v>42488.902638888896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42379.452523148146</v>
      </c>
      <c r="T3285" s="11">
        <f t="shared" si="311"/>
        <v>42410.583333333336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42380.593206018522</v>
      </c>
      <c r="T3286" s="11">
        <f t="shared" si="311"/>
        <v>42397.957638888889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42762.650763888894</v>
      </c>
      <c r="T3287" s="11">
        <f t="shared" si="311"/>
        <v>42793.916666666664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42567.548402777778</v>
      </c>
      <c r="T3288" s="11">
        <f t="shared" si="311"/>
        <v>42597.548402777778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42311.458657407413</v>
      </c>
      <c r="T3289" s="11">
        <f t="shared" si="311"/>
        <v>42336.458657407413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42505.482812499999</v>
      </c>
      <c r="T3290" s="11">
        <f t="shared" si="311"/>
        <v>42541.666666666664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42758.076412037037</v>
      </c>
      <c r="T3291" s="11">
        <f t="shared" si="311"/>
        <v>42786.076412037037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42775.223275462966</v>
      </c>
      <c r="T3292" s="11">
        <f t="shared" si="311"/>
        <v>42805.223275462966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42232.410879629628</v>
      </c>
      <c r="T3293" s="11">
        <f t="shared" si="311"/>
        <v>42263.874305555561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42282.478564814817</v>
      </c>
      <c r="T3294" s="11">
        <f t="shared" si="311"/>
        <v>42342.520231481489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42768.133703703708</v>
      </c>
      <c r="T3295" s="11">
        <f t="shared" si="311"/>
        <v>42798.133703703708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42141.249467592592</v>
      </c>
      <c r="T3296" s="11">
        <f t="shared" si="311"/>
        <v>42171.249467592592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42609.150798611117</v>
      </c>
      <c r="T3297" s="11">
        <f t="shared" si="311"/>
        <v>42639.150798611117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42309.464953703711</v>
      </c>
      <c r="T3298" s="11">
        <f t="shared" si="311"/>
        <v>42330.625000000007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42193.479814814818</v>
      </c>
      <c r="T3299" s="11">
        <f t="shared" si="311"/>
        <v>42212.665972222225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42239.666296296295</v>
      </c>
      <c r="T3300" s="11">
        <f t="shared" si="311"/>
        <v>42259.708333333336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42261.62572916667</v>
      </c>
      <c r="T3301" s="11">
        <f t="shared" si="311"/>
        <v>42291.62572916667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42102.452106481483</v>
      </c>
      <c r="T3302" s="11">
        <f t="shared" si="311"/>
        <v>42123.452106481483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42538.444166666675</v>
      </c>
      <c r="T3303" s="11">
        <f t="shared" si="311"/>
        <v>42582.999305555561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42681.059907407405</v>
      </c>
      <c r="T3304" s="11">
        <f t="shared" si="311"/>
        <v>42711.059907407405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42056.359768518516</v>
      </c>
      <c r="T3305" s="11">
        <f t="shared" si="311"/>
        <v>42091.318101851859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42696.332777777781</v>
      </c>
      <c r="T3306" s="11">
        <f t="shared" si="311"/>
        <v>42726.332777777781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42186.564212962963</v>
      </c>
      <c r="T3307" s="11">
        <f t="shared" si="311"/>
        <v>42216.564212962963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42492.927569444444</v>
      </c>
      <c r="T3308" s="11">
        <f t="shared" si="311"/>
        <v>42530.833333333336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42474.765497685185</v>
      </c>
      <c r="T3309" s="11">
        <f t="shared" si="311"/>
        <v>42504.765497685185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42452.585243055561</v>
      </c>
      <c r="T3310" s="11">
        <f t="shared" si="311"/>
        <v>42473.585243055561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42628.358541666668</v>
      </c>
      <c r="T3311" s="11">
        <f t="shared" si="311"/>
        <v>42659.358541666668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42253.636863425927</v>
      </c>
      <c r="T3312" s="11">
        <f t="shared" si="311"/>
        <v>42283.636863425927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42264.000115740746</v>
      </c>
      <c r="T3313" s="11">
        <f t="shared" si="311"/>
        <v>42294.000115740746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42664.517893518518</v>
      </c>
      <c r="T3314" s="11">
        <f t="shared" si="311"/>
        <v>42685.625000000007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42381.952743055554</v>
      </c>
      <c r="T3315" s="11">
        <f t="shared" si="311"/>
        <v>42395.750000000007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42104.975821759261</v>
      </c>
      <c r="T3316" s="11">
        <f t="shared" si="311"/>
        <v>42132.545138888891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42466.012048611119</v>
      </c>
      <c r="T3317" s="11">
        <f t="shared" si="311"/>
        <v>42496.012048611119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41826.579571759263</v>
      </c>
      <c r="T3318" s="11">
        <f t="shared" si="311"/>
        <v>41859.287500000006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42498.74796296296</v>
      </c>
      <c r="T3319" s="11">
        <f t="shared" si="311"/>
        <v>42528.74796296296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42431.010335648149</v>
      </c>
      <c r="T3320" s="11">
        <f t="shared" si="311"/>
        <v>42470.812500000007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41990.29381944445</v>
      </c>
      <c r="T3321" s="11">
        <f t="shared" si="311"/>
        <v>42035.29381944445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42512.75413194445</v>
      </c>
      <c r="T3322" s="11">
        <f t="shared" si="311"/>
        <v>42542.75413194445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41913.808622685188</v>
      </c>
      <c r="T3323" s="11">
        <f t="shared" si="311"/>
        <v>41927.874305555561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42520.718703703707</v>
      </c>
      <c r="T3324" s="11">
        <f t="shared" si="311"/>
        <v>42542.871527777781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42608.074166666665</v>
      </c>
      <c r="T3325" s="11">
        <f t="shared" si="311"/>
        <v>42638.074166666665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42512.291550925926</v>
      </c>
      <c r="T3326" s="11">
        <f t="shared" si="311"/>
        <v>42526.291550925926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42064.493946759263</v>
      </c>
      <c r="T3327" s="11">
        <f t="shared" si="311"/>
        <v>42099.452280092599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42041.422511574077</v>
      </c>
      <c r="T3328" s="11">
        <f t="shared" si="311"/>
        <v>42071.380844907406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42468.082939814813</v>
      </c>
      <c r="T3329" s="11">
        <f t="shared" si="311"/>
        <v>42498.082939814813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12">(E3330/D3330)*100</f>
        <v>146.38888888888889</v>
      </c>
      <c r="P3330">
        <f t="shared" ref="P3330:P3393" si="313">E3330/L3330</f>
        <v>292.77777777777777</v>
      </c>
      <c r="Q3330" t="str">
        <f t="shared" ref="Q3330:Q3393" si="314">LEFT(N3330, SEARCH("/",N3330,1)-1)</f>
        <v>theater</v>
      </c>
      <c r="R3330" t="str">
        <f t="shared" ref="R3330:R3393" si="315">RIGHT(N3330, LEN(N3330) - SEARCH("/", N3330))</f>
        <v>plays</v>
      </c>
      <c r="S3330" s="10">
        <f t="shared" si="310"/>
        <v>41822.283368055556</v>
      </c>
      <c r="T3330" s="11">
        <f t="shared" si="311"/>
        <v>41824.75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2"/>
        <v>116.8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ref="S3331:S3394" si="316">(((J3331/60)/60)/24)+DATE(1970,1,1)+(-7/24)</f>
        <v>41837.031342592592</v>
      </c>
      <c r="T3331" s="11">
        <f t="shared" ref="T3331:T3394" si="317">(((I3331/60)/60)/24)+DATE(1970,1,1)+(-7/24)</f>
        <v>41847.666666666672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42065.595694444448</v>
      </c>
      <c r="T3332" s="11">
        <f t="shared" si="317"/>
        <v>42095.554027777784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42248.406087962961</v>
      </c>
      <c r="T3333" s="11">
        <f t="shared" si="317"/>
        <v>42283.406087962961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41809.56863425926</v>
      </c>
      <c r="T3334" s="11">
        <f t="shared" si="317"/>
        <v>41839.56863425926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42148.385185185187</v>
      </c>
      <c r="T3335" s="11">
        <f t="shared" si="317"/>
        <v>42170.385185185187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42185.229421296295</v>
      </c>
      <c r="T3336" s="11">
        <f t="shared" si="317"/>
        <v>42215.229421296295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41827.382476851853</v>
      </c>
      <c r="T3337" s="11">
        <f t="shared" si="317"/>
        <v>41854.666666666672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42437.107013888897</v>
      </c>
      <c r="T3338" s="11">
        <f t="shared" si="317"/>
        <v>42465.065347222226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41900.990358796298</v>
      </c>
      <c r="T3339" s="11">
        <f t="shared" si="317"/>
        <v>41922.583333333336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42769.283333333333</v>
      </c>
      <c r="T3340" s="11">
        <f t="shared" si="317"/>
        <v>42790.283333333333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42549.37405092593</v>
      </c>
      <c r="T3341" s="11">
        <f t="shared" si="317"/>
        <v>42579.37405092593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42685.682337962964</v>
      </c>
      <c r="T3342" s="11">
        <f t="shared" si="317"/>
        <v>42710.682337962964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42510.507187500007</v>
      </c>
      <c r="T3343" s="11">
        <f t="shared" si="317"/>
        <v>42533.416666666664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42062.004745370366</v>
      </c>
      <c r="T3344" s="11">
        <f t="shared" si="317"/>
        <v>42094.915972222225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42452.624814814822</v>
      </c>
      <c r="T3345" s="11">
        <f t="shared" si="317"/>
        <v>42473.262500000004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41850.908483796295</v>
      </c>
      <c r="T3346" s="11">
        <f t="shared" si="317"/>
        <v>41880.908483796295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42052.814444444448</v>
      </c>
      <c r="T3347" s="11">
        <f t="shared" si="317"/>
        <v>42111.734027777777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42053.732754629636</v>
      </c>
      <c r="T3348" s="11">
        <f t="shared" si="317"/>
        <v>42060.732754629636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42484.259884259263</v>
      </c>
      <c r="T3349" s="11">
        <f t="shared" si="317"/>
        <v>42498.583333333336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42466.267129629632</v>
      </c>
      <c r="T3350" s="11">
        <f t="shared" si="317"/>
        <v>42489.874305555561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42512.819120370368</v>
      </c>
      <c r="T3351" s="11">
        <f t="shared" si="317"/>
        <v>42534.416666666664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42302.409849537034</v>
      </c>
      <c r="T3352" s="11">
        <f t="shared" si="317"/>
        <v>42337.666666666664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41806.103761574079</v>
      </c>
      <c r="T3353" s="11">
        <f t="shared" si="317"/>
        <v>41843.166666666672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42495.701134259267</v>
      </c>
      <c r="T3354" s="11">
        <f t="shared" si="317"/>
        <v>42552.666666666664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42479.140625000007</v>
      </c>
      <c r="T3355" s="11">
        <f t="shared" si="317"/>
        <v>42492.666666666664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42270.435254629636</v>
      </c>
      <c r="T3356" s="11">
        <f t="shared" si="317"/>
        <v>42305.875694444447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42489.3278587963</v>
      </c>
      <c r="T3357" s="11">
        <f t="shared" si="317"/>
        <v>42500.178472222229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42536.523981481485</v>
      </c>
      <c r="T3358" s="11">
        <f t="shared" si="317"/>
        <v>42566.523981481485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41822.126273148147</v>
      </c>
      <c r="T3359" s="11">
        <f t="shared" si="317"/>
        <v>41852.126273148147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41932.019432870373</v>
      </c>
      <c r="T3360" s="11">
        <f t="shared" si="317"/>
        <v>41962.061099537044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42745.765439814822</v>
      </c>
      <c r="T3361" s="11">
        <f t="shared" si="317"/>
        <v>42790.765439814822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42696.791006944448</v>
      </c>
      <c r="T3362" s="11">
        <f t="shared" si="317"/>
        <v>42718.374305555561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41865.733680555561</v>
      </c>
      <c r="T3363" s="11">
        <f t="shared" si="317"/>
        <v>41883.374305555561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42055.79996527778</v>
      </c>
      <c r="T3364" s="11">
        <f t="shared" si="317"/>
        <v>42069.913194444445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41851.479687500003</v>
      </c>
      <c r="T3365" s="11">
        <f t="shared" si="317"/>
        <v>41870.375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42422.685752314814</v>
      </c>
      <c r="T3366" s="11">
        <f t="shared" si="317"/>
        <v>42444.583333333336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42320.810092592597</v>
      </c>
      <c r="T3367" s="11">
        <f t="shared" si="317"/>
        <v>42350.810092592597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42106.775891203702</v>
      </c>
      <c r="T3368" s="11">
        <f t="shared" si="317"/>
        <v>42136.775891203702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42192.642291666671</v>
      </c>
      <c r="T3369" s="11">
        <f t="shared" si="317"/>
        <v>42217.642291666671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41968.908090277779</v>
      </c>
      <c r="T3370" s="11">
        <f t="shared" si="317"/>
        <v>42004.916666666664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42689.749768518523</v>
      </c>
      <c r="T3371" s="11">
        <f t="shared" si="317"/>
        <v>42749.749768518523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42690.042650462965</v>
      </c>
      <c r="T3372" s="11">
        <f t="shared" si="317"/>
        <v>42721.041666666664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42312.582928240743</v>
      </c>
      <c r="T3373" s="11">
        <f t="shared" si="317"/>
        <v>42340.582928240743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41855.256435185183</v>
      </c>
      <c r="T3374" s="11">
        <f t="shared" si="317"/>
        <v>41875.915972222225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42179.562962962962</v>
      </c>
      <c r="T3375" s="11">
        <f t="shared" si="317"/>
        <v>42203.375000000007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42275.44</v>
      </c>
      <c r="T3376" s="11">
        <f t="shared" si="317"/>
        <v>42305.440000000002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41765.319131944445</v>
      </c>
      <c r="T3377" s="11">
        <f t="shared" si="317"/>
        <v>41777.319131944445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42059.40965277778</v>
      </c>
      <c r="T3378" s="11">
        <f t="shared" si="317"/>
        <v>42119.367986111109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42053.440960648157</v>
      </c>
      <c r="T3379" s="11">
        <f t="shared" si="317"/>
        <v>42083.413888888892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41858.063726851855</v>
      </c>
      <c r="T3380" s="11">
        <f t="shared" si="317"/>
        <v>41882.255555555559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42225.222222222226</v>
      </c>
      <c r="T3381" s="11">
        <f t="shared" si="317"/>
        <v>42242.666666666664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41937.661782407406</v>
      </c>
      <c r="T3382" s="11">
        <f t="shared" si="317"/>
        <v>41972.70344907407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42043.893321759264</v>
      </c>
      <c r="T3383" s="11">
        <f t="shared" si="317"/>
        <v>42073.851655092592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42559.139537037037</v>
      </c>
      <c r="T3384" s="11">
        <f t="shared" si="317"/>
        <v>42583.665972222225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42524.490972222229</v>
      </c>
      <c r="T3385" s="11">
        <f t="shared" si="317"/>
        <v>42544.490972222229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42291.79592592593</v>
      </c>
      <c r="T3386" s="11">
        <f t="shared" si="317"/>
        <v>42328.833333333336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41953.575833333336</v>
      </c>
      <c r="T3387" s="11">
        <f t="shared" si="317"/>
        <v>41983.575833333336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41946.353078703709</v>
      </c>
      <c r="T3388" s="11">
        <f t="shared" si="317"/>
        <v>41976.353078703709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41947.470925925925</v>
      </c>
      <c r="T3389" s="11">
        <f t="shared" si="317"/>
        <v>41987.470925925933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42143.169456018521</v>
      </c>
      <c r="T3390" s="11">
        <f t="shared" si="317"/>
        <v>42173.169456018521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42494.271782407413</v>
      </c>
      <c r="T3391" s="11">
        <f t="shared" si="317"/>
        <v>42524.271782407413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41815.483159722222</v>
      </c>
      <c r="T3392" s="11">
        <f t="shared" si="317"/>
        <v>41830.483159722222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41830.254027777781</v>
      </c>
      <c r="T3393" s="11">
        <f t="shared" si="317"/>
        <v>41859.64444444445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18">(E3394/D3394)*100</f>
        <v>100</v>
      </c>
      <c r="P3394">
        <f t="shared" ref="P3394:P3457" si="319">E3394/L3394</f>
        <v>41.666666666666664</v>
      </c>
      <c r="Q3394" t="str">
        <f t="shared" ref="Q3394:Q3457" si="320">LEFT(N3394, SEARCH("/",N3394,1)-1)</f>
        <v>theater</v>
      </c>
      <c r="R3394" t="str">
        <f t="shared" ref="R3394:R3457" si="321">RIGHT(N3394, LEN(N3394) - SEARCH("/", N3394))</f>
        <v>plays</v>
      </c>
      <c r="S3394" s="10">
        <f t="shared" si="316"/>
        <v>42446.553877314822</v>
      </c>
      <c r="T3394" s="11">
        <f t="shared" si="317"/>
        <v>42496.553877314822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8"/>
        <v>105.80000000000001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ref="S3395:S3458" si="322">(((J3395/60)/60)/24)+DATE(1970,1,1)+(-7/24)</f>
        <v>41923.629976851858</v>
      </c>
      <c r="T3395" s="11">
        <f t="shared" ref="T3395:T3458" si="323">(((I3395/60)/60)/24)+DATE(1970,1,1)+(-7/24)</f>
        <v>41948.740277777782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41817.303761574076</v>
      </c>
      <c r="T3396" s="11">
        <f t="shared" si="323"/>
        <v>41847.303761574076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42140.420648148152</v>
      </c>
      <c r="T3397" s="11">
        <f t="shared" si="323"/>
        <v>42154.465277777781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41764.154965277776</v>
      </c>
      <c r="T3398" s="11">
        <f t="shared" si="323"/>
        <v>41790.874305555561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42378.186678240738</v>
      </c>
      <c r="T3399" s="11">
        <f t="shared" si="323"/>
        <v>42418.625000000007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41941.460370370376</v>
      </c>
      <c r="T3400" s="11">
        <f t="shared" si="323"/>
        <v>41964.416666666664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42026.62876157408</v>
      </c>
      <c r="T3401" s="11">
        <f t="shared" si="323"/>
        <v>42056.62876157408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41834.662199074075</v>
      </c>
      <c r="T3402" s="11">
        <f t="shared" si="323"/>
        <v>41879.662199074075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42193.432245370372</v>
      </c>
      <c r="T3403" s="11">
        <f t="shared" si="323"/>
        <v>42223.432245370372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42290.326886574076</v>
      </c>
      <c r="T3404" s="11">
        <f t="shared" si="323"/>
        <v>42319.813194444447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42150.170416666668</v>
      </c>
      <c r="T3405" s="11">
        <f t="shared" si="323"/>
        <v>42180.170416666668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42152.211828703708</v>
      </c>
      <c r="T3406" s="11">
        <f t="shared" si="323"/>
        <v>42172.211828703708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42409.725532407414</v>
      </c>
      <c r="T3407" s="11">
        <f t="shared" si="323"/>
        <v>42430.707638888889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41791.201111111113</v>
      </c>
      <c r="T3408" s="11">
        <f t="shared" si="323"/>
        <v>41836.201111111113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41796.130659722221</v>
      </c>
      <c r="T3409" s="11">
        <f t="shared" si="323"/>
        <v>41826.130659722221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41808.700277777782</v>
      </c>
      <c r="T3410" s="11">
        <f t="shared" si="323"/>
        <v>41838.700277777782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42544.522662037045</v>
      </c>
      <c r="T3411" s="11">
        <f t="shared" si="323"/>
        <v>42582.581944444442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42499.749884259261</v>
      </c>
      <c r="T3412" s="11">
        <f t="shared" si="323"/>
        <v>42527.000000000007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42264.731157407405</v>
      </c>
      <c r="T3413" s="11">
        <f t="shared" si="323"/>
        <v>42284.731157407405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41879.667384259265</v>
      </c>
      <c r="T3414" s="11">
        <f t="shared" si="323"/>
        <v>41909.667384259265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42053.441412037042</v>
      </c>
      <c r="T3415" s="11">
        <f t="shared" si="323"/>
        <v>42062.915972222225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42675.540798611117</v>
      </c>
      <c r="T3416" s="11">
        <f t="shared" si="323"/>
        <v>42705.040972222225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42466.852500000001</v>
      </c>
      <c r="T3417" s="11">
        <f t="shared" si="323"/>
        <v>42477.687500000007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42089.120891203704</v>
      </c>
      <c r="T3418" s="11">
        <f t="shared" si="323"/>
        <v>42117.479166666664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41894.622083333335</v>
      </c>
      <c r="T3419" s="11">
        <f t="shared" si="323"/>
        <v>41937.73819444445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41752.542905092596</v>
      </c>
      <c r="T3420" s="11">
        <f t="shared" si="323"/>
        <v>41782.542905092596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42448.529918981483</v>
      </c>
      <c r="T3421" s="11">
        <f t="shared" si="323"/>
        <v>42466.604166666664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42404.798634259263</v>
      </c>
      <c r="T3422" s="11">
        <f t="shared" si="323"/>
        <v>42413.708333333336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42037.499571759261</v>
      </c>
      <c r="T3423" s="11">
        <f t="shared" si="323"/>
        <v>42067.499571759261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42323.270555555559</v>
      </c>
      <c r="T3424" s="11">
        <f t="shared" si="323"/>
        <v>42351.708333333336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42088.619687500002</v>
      </c>
      <c r="T3425" s="11">
        <f t="shared" si="323"/>
        <v>42118.619687500002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42018.385231481479</v>
      </c>
      <c r="T3426" s="11">
        <f t="shared" si="323"/>
        <v>42039.999305555561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41884.325648148151</v>
      </c>
      <c r="T3427" s="11">
        <f t="shared" si="323"/>
        <v>41916.325648148151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41883.765081018522</v>
      </c>
      <c r="T3428" s="11">
        <f t="shared" si="323"/>
        <v>41902.791666666672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41792.35361111111</v>
      </c>
      <c r="T3429" s="11">
        <f t="shared" si="323"/>
        <v>41822.35361111111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42038.428784722222</v>
      </c>
      <c r="T3430" s="11">
        <f t="shared" si="323"/>
        <v>42063.416666666664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42661.729872685188</v>
      </c>
      <c r="T3431" s="11">
        <f t="shared" si="323"/>
        <v>42675.729872685188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41820.653946759259</v>
      </c>
      <c r="T3432" s="11">
        <f t="shared" si="323"/>
        <v>41850.653946759259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41839.43927083334</v>
      </c>
      <c r="T3433" s="11">
        <f t="shared" si="323"/>
        <v>41869.43927083334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42380.289513888893</v>
      </c>
      <c r="T3434" s="11">
        <f t="shared" si="323"/>
        <v>42405.625000000007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41775.771469907413</v>
      </c>
      <c r="T3435" s="11">
        <f t="shared" si="323"/>
        <v>41806.833333333336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41800.088761574079</v>
      </c>
      <c r="T3436" s="11">
        <f t="shared" si="323"/>
        <v>41830.088761574079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42572.325150462966</v>
      </c>
      <c r="T3437" s="11">
        <f t="shared" si="323"/>
        <v>42588.833333333336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41851.249918981484</v>
      </c>
      <c r="T3438" s="11">
        <f t="shared" si="323"/>
        <v>41872.39444444445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42205.419212962966</v>
      </c>
      <c r="T3439" s="11">
        <f t="shared" si="323"/>
        <v>42235.419212962966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42100.636192129627</v>
      </c>
      <c r="T3440" s="11">
        <f t="shared" si="323"/>
        <v>42126.583333333336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42374.619560185187</v>
      </c>
      <c r="T3441" s="11">
        <f t="shared" si="323"/>
        <v>42387.915972222225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41808.831342592595</v>
      </c>
      <c r="T3442" s="11">
        <f t="shared" si="323"/>
        <v>41831.385416666672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42294.137974537043</v>
      </c>
      <c r="T3443" s="11">
        <f t="shared" si="323"/>
        <v>42321.553472222229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42124.549444444441</v>
      </c>
      <c r="T3444" s="11">
        <f t="shared" si="323"/>
        <v>42154.549444444441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41861.233171296299</v>
      </c>
      <c r="T3445" s="11">
        <f t="shared" si="323"/>
        <v>41891.233171296299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42520.999837962961</v>
      </c>
      <c r="T3446" s="11">
        <f t="shared" si="323"/>
        <v>42529.290972222225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42272.238842592596</v>
      </c>
      <c r="T3447" s="11">
        <f t="shared" si="323"/>
        <v>42300.238842592596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42016.540798611117</v>
      </c>
      <c r="T3448" s="11">
        <f t="shared" si="323"/>
        <v>42040.222222222226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42402.597361111119</v>
      </c>
      <c r="T3449" s="11">
        <f t="shared" si="323"/>
        <v>42447.555694444447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41959.827418981484</v>
      </c>
      <c r="T3450" s="11">
        <f t="shared" si="323"/>
        <v>41989.827418981484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42531.76085648148</v>
      </c>
      <c r="T3451" s="11">
        <f t="shared" si="323"/>
        <v>42559.875000000007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42036.412858796299</v>
      </c>
      <c r="T3452" s="11">
        <f t="shared" si="323"/>
        <v>42096.371192129627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42088.432025462964</v>
      </c>
      <c r="T3453" s="11">
        <f t="shared" si="323"/>
        <v>42115.432025462964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41820.34752314815</v>
      </c>
      <c r="T3454" s="11">
        <f t="shared" si="323"/>
        <v>41842.874305555561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42535.686990740745</v>
      </c>
      <c r="T3455" s="11">
        <f t="shared" si="323"/>
        <v>42595.686990740745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41821.40693287037</v>
      </c>
      <c r="T3456" s="11">
        <f t="shared" si="323"/>
        <v>41851.40693287037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42626.458645833336</v>
      </c>
      <c r="T3457" s="11">
        <f t="shared" si="323"/>
        <v>42656.458645833336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24">(E3458/D3458)*100</f>
        <v>191.3</v>
      </c>
      <c r="P3458">
        <f t="shared" ref="P3458:P3521" si="325">E3458/L3458</f>
        <v>358.6875</v>
      </c>
      <c r="Q3458" t="str">
        <f t="shared" ref="Q3458:Q3521" si="326">LEFT(N3458, SEARCH("/",N3458,1)-1)</f>
        <v>theater</v>
      </c>
      <c r="R3458" t="str">
        <f t="shared" ref="R3458:R3521" si="327">RIGHT(N3458, LEN(N3458) - SEARCH("/", N3458))</f>
        <v>plays</v>
      </c>
      <c r="S3458" s="10">
        <f t="shared" si="322"/>
        <v>41820.913969907408</v>
      </c>
      <c r="T3458" s="11">
        <f t="shared" si="323"/>
        <v>41851.999305555561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4"/>
        <v>140.19999999999999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ref="S3459:S3522" si="328">(((J3459/60)/60)/24)+DATE(1970,1,1)+(-7/24)</f>
        <v>42016.415011574078</v>
      </c>
      <c r="T3459" s="11">
        <f t="shared" ref="T3459:T3522" si="329">(((I3459/60)/60)/24)+DATE(1970,1,1)+(-7/24)</f>
        <v>42046.957638888889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42010.910914351851</v>
      </c>
      <c r="T3460" s="11">
        <f t="shared" si="329"/>
        <v>42037.893750000003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42480.188194444447</v>
      </c>
      <c r="T3461" s="11">
        <f t="shared" si="329"/>
        <v>42510.188194444447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41852.235555555555</v>
      </c>
      <c r="T3462" s="11">
        <f t="shared" si="329"/>
        <v>41866.235555555555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42643.341192129628</v>
      </c>
      <c r="T3463" s="11">
        <f t="shared" si="329"/>
        <v>42671.833333333336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42179.606805555559</v>
      </c>
      <c r="T3464" s="11">
        <f t="shared" si="329"/>
        <v>42195.458333333336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42612.627141203709</v>
      </c>
      <c r="T3465" s="11">
        <f t="shared" si="329"/>
        <v>42653.874305555561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42574.838391203702</v>
      </c>
      <c r="T3466" s="11">
        <f t="shared" si="329"/>
        <v>42604.838391203702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42200.334166666667</v>
      </c>
      <c r="T3467" s="11">
        <f t="shared" si="329"/>
        <v>42225.375000000007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42419.727430555555</v>
      </c>
      <c r="T3468" s="11">
        <f t="shared" si="329"/>
        <v>42479.685763888891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42053.38</v>
      </c>
      <c r="T3469" s="11">
        <f t="shared" si="329"/>
        <v>42083.33833333334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42605.473715277774</v>
      </c>
      <c r="T3470" s="11">
        <f t="shared" si="329"/>
        <v>42633.833333333336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42458.350057870375</v>
      </c>
      <c r="T3471" s="11">
        <f t="shared" si="329"/>
        <v>42488.350057870375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42528.730347222219</v>
      </c>
      <c r="T3472" s="11">
        <f t="shared" si="329"/>
        <v>42566.609722222223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41841.528819444444</v>
      </c>
      <c r="T3473" s="11">
        <f t="shared" si="329"/>
        <v>41882.541666666672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41927.878831018519</v>
      </c>
      <c r="T3474" s="11">
        <f t="shared" si="329"/>
        <v>41948.957638888889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42062.54277777778</v>
      </c>
      <c r="T3475" s="11">
        <f t="shared" si="329"/>
        <v>42083.560416666667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42541.209849537037</v>
      </c>
      <c r="T3476" s="11">
        <f t="shared" si="329"/>
        <v>42571.209849537037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41918.589166666665</v>
      </c>
      <c r="T3477" s="11">
        <f t="shared" si="329"/>
        <v>41945.708333333336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41920.988310185188</v>
      </c>
      <c r="T3478" s="11">
        <f t="shared" si="329"/>
        <v>41938.833333333336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42128.44494212963</v>
      </c>
      <c r="T3479" s="11">
        <f t="shared" si="329"/>
        <v>42140.833333333336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42053.625254629638</v>
      </c>
      <c r="T3480" s="11">
        <f t="shared" si="329"/>
        <v>42079.583333333336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41781.563425925924</v>
      </c>
      <c r="T3481" s="11">
        <f t="shared" si="329"/>
        <v>41811.563425925924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42171.025775462964</v>
      </c>
      <c r="T3482" s="11">
        <f t="shared" si="329"/>
        <v>42195.583333333336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41988.955879629626</v>
      </c>
      <c r="T3483" s="11">
        <f t="shared" si="329"/>
        <v>42005.955879629626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41796.479930555557</v>
      </c>
      <c r="T3484" s="11">
        <f t="shared" si="329"/>
        <v>41826.479930555557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41793.37709490741</v>
      </c>
      <c r="T3485" s="11">
        <f t="shared" si="329"/>
        <v>41823.37709490741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42506.468738425923</v>
      </c>
      <c r="T3486" s="11">
        <f t="shared" si="329"/>
        <v>42536.468738425923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42372.401388888895</v>
      </c>
      <c r="T3487" s="11">
        <f t="shared" si="329"/>
        <v>42402.401388888895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42126.583344907405</v>
      </c>
      <c r="T3488" s="11">
        <f t="shared" si="329"/>
        <v>42157.999305555561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42149.64875</v>
      </c>
      <c r="T3489" s="11">
        <f t="shared" si="329"/>
        <v>42179.64875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42087.476388888892</v>
      </c>
      <c r="T3490" s="11">
        <f t="shared" si="329"/>
        <v>42111.375000000007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41753.3441087963</v>
      </c>
      <c r="T3491" s="11">
        <f t="shared" si="329"/>
        <v>41783.583333333336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42443.510694444449</v>
      </c>
      <c r="T3492" s="11">
        <f t="shared" si="329"/>
        <v>42473.510694444449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42120.958148148151</v>
      </c>
      <c r="T3493" s="11">
        <f t="shared" si="329"/>
        <v>42141.958148148151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42267.717557870368</v>
      </c>
      <c r="T3494" s="11">
        <f t="shared" si="329"/>
        <v>42302.717557870368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41848.574490740742</v>
      </c>
      <c r="T3495" s="11">
        <f t="shared" si="329"/>
        <v>41867.924305555556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42688.923321759263</v>
      </c>
      <c r="T3496" s="11">
        <f t="shared" si="329"/>
        <v>42699.958333333336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41915.471168981487</v>
      </c>
      <c r="T3497" s="11">
        <f t="shared" si="329"/>
        <v>41944.429166666669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42584.555162037039</v>
      </c>
      <c r="T3498" s="11">
        <f t="shared" si="329"/>
        <v>42624.555162037039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42511.450277777774</v>
      </c>
      <c r="T3499" s="11">
        <f t="shared" si="329"/>
        <v>42523.625000000007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42458.866944444446</v>
      </c>
      <c r="T3500" s="11">
        <f t="shared" si="329"/>
        <v>42518.613888888889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42131.744502314818</v>
      </c>
      <c r="T3501" s="11">
        <f t="shared" si="329"/>
        <v>42185.999305555561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42419.627754629626</v>
      </c>
      <c r="T3502" s="11">
        <f t="shared" si="329"/>
        <v>42435.915972222225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42233.47216435185</v>
      </c>
      <c r="T3503" s="11">
        <f t="shared" si="329"/>
        <v>42258.47216435185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42430.547731481485</v>
      </c>
      <c r="T3504" s="11">
        <f t="shared" si="329"/>
        <v>42444.874305555561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42545.186666666668</v>
      </c>
      <c r="T3505" s="11">
        <f t="shared" si="329"/>
        <v>42575.186666666668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42297.457071759265</v>
      </c>
      <c r="T3506" s="11">
        <f t="shared" si="329"/>
        <v>42327.498738425929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41760.644039351857</v>
      </c>
      <c r="T3507" s="11">
        <f t="shared" si="329"/>
        <v>41771.875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41829.442592592597</v>
      </c>
      <c r="T3508" s="11">
        <f t="shared" si="329"/>
        <v>41874.442592592597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42491.631215277775</v>
      </c>
      <c r="T3509" s="11">
        <f t="shared" si="329"/>
        <v>42521.631215277775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42477.438113425924</v>
      </c>
      <c r="T3510" s="11">
        <f t="shared" si="329"/>
        <v>42500.583333333336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41950.567893518521</v>
      </c>
      <c r="T3511" s="11">
        <f t="shared" si="329"/>
        <v>41963.913194444445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41802.329236111116</v>
      </c>
      <c r="T3512" s="11">
        <f t="shared" si="329"/>
        <v>41822.329236111116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41927.582118055558</v>
      </c>
      <c r="T3513" s="11">
        <f t="shared" si="329"/>
        <v>41950.479166666672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42057.24527777778</v>
      </c>
      <c r="T3514" s="11">
        <f t="shared" si="329"/>
        <v>42117.203611111116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41780.804537037038</v>
      </c>
      <c r="T3515" s="11">
        <f t="shared" si="329"/>
        <v>41793.915972222225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42020.555</v>
      </c>
      <c r="T3516" s="11">
        <f t="shared" si="329"/>
        <v>42036.915972222225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42125.481145833335</v>
      </c>
      <c r="T3517" s="11">
        <f t="shared" si="329"/>
        <v>42155.481145833335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41855.718402777777</v>
      </c>
      <c r="T3518" s="11">
        <f t="shared" si="329"/>
        <v>41889.833333333336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41794.525856481487</v>
      </c>
      <c r="T3519" s="11">
        <f t="shared" si="329"/>
        <v>41824.166666666672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41893.491886574076</v>
      </c>
      <c r="T3520" s="11">
        <f t="shared" si="329"/>
        <v>41914.306250000001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42037.307291666664</v>
      </c>
      <c r="T3521" s="11">
        <f t="shared" si="329"/>
        <v>42067.307291666664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0">(E3522/D3522)*100</f>
        <v>100.75</v>
      </c>
      <c r="P3522">
        <f t="shared" ref="P3522:P3585" si="331">E3522/L3522</f>
        <v>95.952380952380949</v>
      </c>
      <c r="Q3522" t="str">
        <f t="shared" ref="Q3522:Q3585" si="332">LEFT(N3522, SEARCH("/",N3522,1)-1)</f>
        <v>theater</v>
      </c>
      <c r="R3522" t="str">
        <f t="shared" ref="R3522:R3585" si="333">RIGHT(N3522, LEN(N3522) - SEARCH("/", N3522))</f>
        <v>plays</v>
      </c>
      <c r="S3522" s="10">
        <f t="shared" si="328"/>
        <v>42227.532546296301</v>
      </c>
      <c r="T3522" s="11">
        <f t="shared" si="329"/>
        <v>42253.282638888886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0"/>
        <v>169.42857142857144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ref="S3523:S3586" si="334">(((J3523/60)/60)/24)+DATE(1970,1,1)+(-7/24)</f>
        <v>41881.06967592593</v>
      </c>
      <c r="T3523" s="11">
        <f t="shared" ref="T3523:T3586" si="335">(((I3523/60)/60)/24)+DATE(1970,1,1)+(-7/24)</f>
        <v>41911.06967592593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42234.498217592591</v>
      </c>
      <c r="T3524" s="11">
        <f t="shared" si="335"/>
        <v>42262.129166666673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42581.105879629635</v>
      </c>
      <c r="T3525" s="11">
        <f t="shared" si="335"/>
        <v>42638.666666666664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41880.471909722226</v>
      </c>
      <c r="T3526" s="11">
        <f t="shared" si="335"/>
        <v>41894.875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42214.404004629636</v>
      </c>
      <c r="T3527" s="11">
        <f t="shared" si="335"/>
        <v>42225.375000000007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42460.043645833335</v>
      </c>
      <c r="T3528" s="11">
        <f t="shared" si="335"/>
        <v>42487.957638888889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42166.731539351858</v>
      </c>
      <c r="T3529" s="11">
        <f t="shared" si="335"/>
        <v>42195.874305555561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42733.209699074076</v>
      </c>
      <c r="T3530" s="11">
        <f t="shared" si="335"/>
        <v>42753.209699074076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42177.470115740747</v>
      </c>
      <c r="T3531" s="11">
        <f t="shared" si="335"/>
        <v>42197.750000000007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42442.331678240742</v>
      </c>
      <c r="T3532" s="11">
        <f t="shared" si="335"/>
        <v>42470.541666666664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42521.362662037041</v>
      </c>
      <c r="T3533" s="11">
        <f t="shared" si="335"/>
        <v>42551.362662037041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41884.308182870373</v>
      </c>
      <c r="T3534" s="11">
        <f t="shared" si="335"/>
        <v>41899.874305555561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42289.46952546297</v>
      </c>
      <c r="T3535" s="11">
        <f t="shared" si="335"/>
        <v>42319.511192129627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42243.333599537036</v>
      </c>
      <c r="T3536" s="11">
        <f t="shared" si="335"/>
        <v>42278.333599537036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42248.348495370366</v>
      </c>
      <c r="T3537" s="11">
        <f t="shared" si="335"/>
        <v>42279.458333333336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42328.435474537044</v>
      </c>
      <c r="T3538" s="11">
        <f t="shared" si="335"/>
        <v>42358.207638888889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41923.062685185185</v>
      </c>
      <c r="T3539" s="11">
        <f t="shared" si="335"/>
        <v>41960.040972222225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42571.128935185188</v>
      </c>
      <c r="T3540" s="11">
        <f t="shared" si="335"/>
        <v>42599.128935185188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42600.464375000003</v>
      </c>
      <c r="T3541" s="11">
        <f t="shared" si="335"/>
        <v>42621.464375000003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42516.711701388893</v>
      </c>
      <c r="T3542" s="11">
        <f t="shared" si="335"/>
        <v>42546.711701388893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42222.438368055555</v>
      </c>
      <c r="T3543" s="11">
        <f t="shared" si="335"/>
        <v>42247.438368055555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41829.308125000003</v>
      </c>
      <c r="T3544" s="11">
        <f t="shared" si="335"/>
        <v>41889.308125000003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42150.463645833333</v>
      </c>
      <c r="T3545" s="11">
        <f t="shared" si="335"/>
        <v>42180.463645833333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42040.540011574078</v>
      </c>
      <c r="T3546" s="11">
        <f t="shared" si="335"/>
        <v>42070.540011574078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42075.515729166669</v>
      </c>
      <c r="T3547" s="11">
        <f t="shared" si="335"/>
        <v>42105.515729166669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42073.369027777779</v>
      </c>
      <c r="T3548" s="11">
        <f t="shared" si="335"/>
        <v>42094.874305555561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42479.787048611113</v>
      </c>
      <c r="T3549" s="11">
        <f t="shared" si="335"/>
        <v>42503.874305555561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42411.650625000002</v>
      </c>
      <c r="T3550" s="11">
        <f t="shared" si="335"/>
        <v>42433.750000000007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42223.102696759262</v>
      </c>
      <c r="T3551" s="11">
        <f t="shared" si="335"/>
        <v>42251.102696759262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42462.601828703708</v>
      </c>
      <c r="T3552" s="11">
        <f t="shared" si="335"/>
        <v>42492.601828703708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41753.224189814813</v>
      </c>
      <c r="T3553" s="11">
        <f t="shared" si="335"/>
        <v>41781.629861111112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41788.295416666668</v>
      </c>
      <c r="T3554" s="11">
        <f t="shared" si="335"/>
        <v>41818.295416666668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42195.737037037041</v>
      </c>
      <c r="T3555" s="11">
        <f t="shared" si="335"/>
        <v>42227.708333333336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42015.758784722224</v>
      </c>
      <c r="T3556" s="11">
        <f t="shared" si="335"/>
        <v>42046.416666666664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42661.150393518525</v>
      </c>
      <c r="T3557" s="11">
        <f t="shared" si="335"/>
        <v>42691.192060185182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41808.357916666668</v>
      </c>
      <c r="T3558" s="11">
        <f t="shared" si="335"/>
        <v>41868.357916666668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41729.985081018523</v>
      </c>
      <c r="T3559" s="11">
        <f t="shared" si="335"/>
        <v>41763.985081018523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42139.525173611117</v>
      </c>
      <c r="T3560" s="11">
        <f t="shared" si="335"/>
        <v>42181.583333333336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42193.804490740738</v>
      </c>
      <c r="T3561" s="11">
        <f t="shared" si="335"/>
        <v>42216.081944444442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42115.597986111119</v>
      </c>
      <c r="T3562" s="11">
        <f t="shared" si="335"/>
        <v>42150.822916666664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42203.388634259267</v>
      </c>
      <c r="T3563" s="11">
        <f t="shared" si="335"/>
        <v>42221.48333333333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42433.470219907409</v>
      </c>
      <c r="T3564" s="11">
        <f t="shared" si="335"/>
        <v>42442.625000000007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42555.380277777782</v>
      </c>
      <c r="T3565" s="11">
        <f t="shared" si="335"/>
        <v>42583.500000000007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42236.331585648157</v>
      </c>
      <c r="T3566" s="11">
        <f t="shared" si="335"/>
        <v>42282.375000000007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41974.451481481483</v>
      </c>
      <c r="T3567" s="11">
        <f t="shared" si="335"/>
        <v>42004.451481481483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41997.216238425928</v>
      </c>
      <c r="T3568" s="11">
        <f t="shared" si="335"/>
        <v>42027.216238425928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42135.51902777778</v>
      </c>
      <c r="T3569" s="11">
        <f t="shared" si="335"/>
        <v>42165.51902777778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41869.449004629634</v>
      </c>
      <c r="T3570" s="11">
        <f t="shared" si="335"/>
        <v>41899.449004629634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41982.396944444445</v>
      </c>
      <c r="T3571" s="11">
        <f t="shared" si="335"/>
        <v>42012.396944444445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41976.040312500008</v>
      </c>
      <c r="T3572" s="11">
        <f t="shared" si="335"/>
        <v>42004.000000000007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41912.567280092597</v>
      </c>
      <c r="T3573" s="11">
        <f t="shared" si="335"/>
        <v>41942.567280092597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42146.278726851851</v>
      </c>
      <c r="T3574" s="11">
        <f t="shared" si="335"/>
        <v>42176.278726851851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41921.083865740744</v>
      </c>
      <c r="T3575" s="11">
        <f t="shared" si="335"/>
        <v>41951.125532407408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41926.651018518518</v>
      </c>
      <c r="T3576" s="11">
        <f t="shared" si="335"/>
        <v>41956.692685185182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42561.492210648146</v>
      </c>
      <c r="T3577" s="11">
        <f t="shared" si="335"/>
        <v>42592.874305555561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42649.257569444446</v>
      </c>
      <c r="T3578" s="11">
        <f t="shared" si="335"/>
        <v>42709.299236111117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42093.495173611118</v>
      </c>
      <c r="T3579" s="11">
        <f t="shared" si="335"/>
        <v>42119.977777777785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42460.441863425927</v>
      </c>
      <c r="T3580" s="11">
        <f t="shared" si="335"/>
        <v>42490.441863425927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42430.470555555563</v>
      </c>
      <c r="T3581" s="11">
        <f t="shared" si="335"/>
        <v>42460.428888888891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42025.884513888894</v>
      </c>
      <c r="T3582" s="11">
        <f t="shared" si="335"/>
        <v>42063.915972222225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41836.179513888892</v>
      </c>
      <c r="T3583" s="11">
        <f t="shared" si="335"/>
        <v>41850.179513888892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42450.804189814815</v>
      </c>
      <c r="T3584" s="11">
        <f t="shared" si="335"/>
        <v>42464.804189814815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42418.134317129632</v>
      </c>
      <c r="T3585" s="11">
        <f t="shared" si="335"/>
        <v>42478.092650462968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36">(E3586/D3586)*100</f>
        <v>115.5</v>
      </c>
      <c r="P3586">
        <f t="shared" ref="P3586:P3649" si="337">E3586/L3586</f>
        <v>30.9375</v>
      </c>
      <c r="Q3586" t="str">
        <f t="shared" ref="Q3586:Q3649" si="338">LEFT(N3586, SEARCH("/",N3586,1)-1)</f>
        <v>theater</v>
      </c>
      <c r="R3586" t="str">
        <f t="shared" ref="R3586:R3649" si="339">RIGHT(N3586, LEN(N3586) - SEARCH("/", N3586))</f>
        <v>plays</v>
      </c>
      <c r="S3586" s="10">
        <f t="shared" si="334"/>
        <v>42168.024814814817</v>
      </c>
      <c r="T3586" s="11">
        <f t="shared" si="335"/>
        <v>42198.024814814817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6"/>
        <v>119.11764705882352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ref="S3587:S3650" si="340">(((J3587/60)/60)/24)+DATE(1970,1,1)+(-7/24)</f>
        <v>41964.42465277778</v>
      </c>
      <c r="T3587" s="11">
        <f t="shared" ref="T3587:T3650" si="341">(((I3587/60)/60)/24)+DATE(1970,1,1)+(-7/24)</f>
        <v>41994.42465277778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42576.405902777777</v>
      </c>
      <c r="T3588" s="11">
        <f t="shared" si="341"/>
        <v>42636.405902777777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42503.24831018519</v>
      </c>
      <c r="T3589" s="11">
        <f t="shared" si="341"/>
        <v>42548.500000000007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42101.537152777782</v>
      </c>
      <c r="T3590" s="11">
        <f t="shared" si="341"/>
        <v>42123.666666666664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42125.355868055558</v>
      </c>
      <c r="T3591" s="11">
        <f t="shared" si="341"/>
        <v>42150.355868055558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41902.042060185187</v>
      </c>
      <c r="T3592" s="11">
        <f t="shared" si="341"/>
        <v>41932.042060185187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42003.656759259262</v>
      </c>
      <c r="T3593" s="11">
        <f t="shared" si="341"/>
        <v>42027.915972222225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41988.538275462961</v>
      </c>
      <c r="T3594" s="11">
        <f t="shared" si="341"/>
        <v>42045.915972222225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41974.606932870374</v>
      </c>
      <c r="T3595" s="11">
        <f t="shared" si="341"/>
        <v>42009.55972222222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42591.775254629632</v>
      </c>
      <c r="T3596" s="11">
        <f t="shared" si="341"/>
        <v>42616.775254629632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42049.71670138889</v>
      </c>
      <c r="T3597" s="11">
        <f t="shared" si="341"/>
        <v>42075.999305555561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41856.423402777778</v>
      </c>
      <c r="T3598" s="11">
        <f t="shared" si="341"/>
        <v>41877.423402777778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42417.293865740743</v>
      </c>
      <c r="T3599" s="11">
        <f t="shared" si="341"/>
        <v>42431.957638888889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41866.507199074076</v>
      </c>
      <c r="T3600" s="11">
        <f t="shared" si="341"/>
        <v>41884.915972222225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42220.503206018526</v>
      </c>
      <c r="T3601" s="11">
        <f t="shared" si="341"/>
        <v>42245.708333333336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42628.55745370371</v>
      </c>
      <c r="T3602" s="11">
        <f t="shared" si="341"/>
        <v>42656.55745370371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41990.706967592596</v>
      </c>
      <c r="T3603" s="11">
        <f t="shared" si="341"/>
        <v>42020.706967592596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42447.602766203701</v>
      </c>
      <c r="T3604" s="11">
        <f t="shared" si="341"/>
        <v>42507.602766203701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42283.572685185187</v>
      </c>
      <c r="T3605" s="11">
        <f t="shared" si="341"/>
        <v>42313.614351851858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42482.724027777782</v>
      </c>
      <c r="T3606" s="11">
        <f t="shared" si="341"/>
        <v>42488.999305555561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42383.501458333332</v>
      </c>
      <c r="T3607" s="11">
        <f t="shared" si="341"/>
        <v>42413.501458333332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42566.313159722224</v>
      </c>
      <c r="T3608" s="11">
        <f t="shared" si="341"/>
        <v>42596.313159722224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42338.672245370377</v>
      </c>
      <c r="T3609" s="11">
        <f t="shared" si="341"/>
        <v>42352.708333333336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42506.417708333342</v>
      </c>
      <c r="T3610" s="11">
        <f t="shared" si="341"/>
        <v>42538.291666666664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42429.700057870366</v>
      </c>
      <c r="T3611" s="11">
        <f t="shared" si="341"/>
        <v>42459.658391203709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42203.140462962961</v>
      </c>
      <c r="T3612" s="11">
        <f t="shared" si="341"/>
        <v>42233.140462962961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42072.078715277785</v>
      </c>
      <c r="T3613" s="11">
        <f t="shared" si="341"/>
        <v>42102.078715277785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41789.435312500005</v>
      </c>
      <c r="T3614" s="11">
        <f t="shared" si="341"/>
        <v>41799.435312500005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41788.298310185186</v>
      </c>
      <c r="T3615" s="11">
        <f t="shared" si="341"/>
        <v>41818.298310185186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42143.750185185192</v>
      </c>
      <c r="T3616" s="11">
        <f t="shared" si="341"/>
        <v>42173.750185185192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42318.302037037043</v>
      </c>
      <c r="T3617" s="11">
        <f t="shared" si="341"/>
        <v>42348.302037037043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42052.658148148148</v>
      </c>
      <c r="T3618" s="11">
        <f t="shared" si="341"/>
        <v>42082.616481481484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42779.31862268519</v>
      </c>
      <c r="T3619" s="11">
        <f t="shared" si="341"/>
        <v>42793.708333333336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42128.336226851854</v>
      </c>
      <c r="T3620" s="11">
        <f t="shared" si="341"/>
        <v>42158.336226851854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42660.840578703712</v>
      </c>
      <c r="T3621" s="11">
        <f t="shared" si="341"/>
        <v>42693.625000000007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42037.646539351852</v>
      </c>
      <c r="T3622" s="11">
        <f t="shared" si="341"/>
        <v>42067.875000000007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42619.64402777778</v>
      </c>
      <c r="T3623" s="11">
        <f t="shared" si="341"/>
        <v>42643.583333333336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41876.930219907408</v>
      </c>
      <c r="T3624" s="11">
        <f t="shared" si="341"/>
        <v>41909.849305555559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41828.445254629631</v>
      </c>
      <c r="T3625" s="11">
        <f t="shared" si="341"/>
        <v>41846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42545.482523148145</v>
      </c>
      <c r="T3626" s="11">
        <f t="shared" si="341"/>
        <v>42605.482523148145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42157.360844907409</v>
      </c>
      <c r="T3627" s="11">
        <f t="shared" si="341"/>
        <v>42187.360844907409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41846.375659722224</v>
      </c>
      <c r="T3628" s="11">
        <f t="shared" si="341"/>
        <v>41867.375659722224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42460.45008101852</v>
      </c>
      <c r="T3629" s="11">
        <f t="shared" si="341"/>
        <v>42510.874305555561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42291.541620370372</v>
      </c>
      <c r="T3630" s="11">
        <f t="shared" si="341"/>
        <v>42351.583287037043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42436.802824074075</v>
      </c>
      <c r="T3631" s="11">
        <f t="shared" si="341"/>
        <v>42495.416666666664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41942.555439814816</v>
      </c>
      <c r="T3632" s="11">
        <f t="shared" si="341"/>
        <v>41972.597106481488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41880.461770833332</v>
      </c>
      <c r="T3633" s="11">
        <f t="shared" si="341"/>
        <v>41904.874305555561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41946.645243055558</v>
      </c>
      <c r="T3634" s="11">
        <f t="shared" si="341"/>
        <v>41966.645243055558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42649.331793981481</v>
      </c>
      <c r="T3635" s="11">
        <f t="shared" si="341"/>
        <v>42692.750000000007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42700.874699074076</v>
      </c>
      <c r="T3636" s="11">
        <f t="shared" si="341"/>
        <v>42748.874305555561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42450.591157407405</v>
      </c>
      <c r="T3637" s="11">
        <f t="shared" si="341"/>
        <v>42480.591157407405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42226.403113425935</v>
      </c>
      <c r="T3638" s="11">
        <f t="shared" si="341"/>
        <v>42261.403113425935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41975.40896990741</v>
      </c>
      <c r="T3639" s="11">
        <f t="shared" si="341"/>
        <v>42005.40896990741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42053.381157407413</v>
      </c>
      <c r="T3640" s="11">
        <f t="shared" si="341"/>
        <v>42113.339490740742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42590.38548611111</v>
      </c>
      <c r="T3641" s="11">
        <f t="shared" si="341"/>
        <v>42650.34097222222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42104.489930555559</v>
      </c>
      <c r="T3642" s="11">
        <f t="shared" si="341"/>
        <v>42134.489930555559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41899.335405092599</v>
      </c>
      <c r="T3643" s="11">
        <f t="shared" si="341"/>
        <v>41916.916666666672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42297.524618055562</v>
      </c>
      <c r="T3644" s="11">
        <f t="shared" si="341"/>
        <v>42338.416666666664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42284.852303240747</v>
      </c>
      <c r="T3645" s="11">
        <f t="shared" si="341"/>
        <v>42324.893969907411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42408.95008101852</v>
      </c>
      <c r="T3646" s="11">
        <f t="shared" si="341"/>
        <v>42436.915972222225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42665.678680555553</v>
      </c>
      <c r="T3647" s="11">
        <f t="shared" si="341"/>
        <v>42695.720347222225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42140.129652777781</v>
      </c>
      <c r="T3648" s="11">
        <f t="shared" si="341"/>
        <v>42171.687500000007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42598.457488425927</v>
      </c>
      <c r="T3649" s="11">
        <f t="shared" si="341"/>
        <v>42643.457488425927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42">(E3650/D3650)*100</f>
        <v>100.38249999999999</v>
      </c>
      <c r="P3650">
        <f t="shared" ref="P3650:P3713" si="343">E3650/L3650</f>
        <v>550.04109589041093</v>
      </c>
      <c r="Q3650" t="str">
        <f t="shared" ref="Q3650:Q3713" si="344">LEFT(N3650, SEARCH("/",N3650,1)-1)</f>
        <v>theater</v>
      </c>
      <c r="R3650" t="str">
        <f t="shared" ref="R3650:R3713" si="345">RIGHT(N3650, LEN(N3650) - SEARCH("/", N3650))</f>
        <v>plays</v>
      </c>
      <c r="S3650" s="10">
        <f t="shared" si="340"/>
        <v>41887.000520833339</v>
      </c>
      <c r="T3650" s="11">
        <f t="shared" si="341"/>
        <v>41917.000520833339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2"/>
        <v>104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ref="S3651:S3714" si="346">(((J3651/60)/60)/24)+DATE(1970,1,1)+(-7/24)</f>
        <v>41780.421226851853</v>
      </c>
      <c r="T3651" s="11">
        <f t="shared" ref="T3651:T3714" si="347">(((I3651/60)/60)/24)+DATE(1970,1,1)+(-7/24)</f>
        <v>41806.421226851853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42381.187314814822</v>
      </c>
      <c r="T3652" s="11">
        <f t="shared" si="347"/>
        <v>42402.187314814822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41828.35465277778</v>
      </c>
      <c r="T3653" s="11">
        <f t="shared" si="347"/>
        <v>41861.374305555561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42596.353032407409</v>
      </c>
      <c r="T3654" s="11">
        <f t="shared" si="347"/>
        <v>42606.874305555561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42191.071840277778</v>
      </c>
      <c r="T3655" s="11">
        <f t="shared" si="347"/>
        <v>42221.071840277778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42440.124837962961</v>
      </c>
      <c r="T3656" s="11">
        <f t="shared" si="347"/>
        <v>42463.416666666664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42173.511550925927</v>
      </c>
      <c r="T3657" s="11">
        <f t="shared" si="347"/>
        <v>42202.999305555561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42737.618472222232</v>
      </c>
      <c r="T3658" s="11">
        <f t="shared" si="347"/>
        <v>42767.665972222225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42499.338182870379</v>
      </c>
      <c r="T3659" s="11">
        <f t="shared" si="347"/>
        <v>42522.612500000003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41775.56689814815</v>
      </c>
      <c r="T3660" s="11">
        <f t="shared" si="347"/>
        <v>41821.874305555561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42054.985532407409</v>
      </c>
      <c r="T3661" s="11">
        <f t="shared" si="347"/>
        <v>42082.318749999999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41971.589409722226</v>
      </c>
      <c r="T3662" s="11">
        <f t="shared" si="347"/>
        <v>41996.589409722226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42447.605000000003</v>
      </c>
      <c r="T3663" s="11">
        <f t="shared" si="347"/>
        <v>42469.875000000007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42063.928402777783</v>
      </c>
      <c r="T3664" s="11">
        <f t="shared" si="347"/>
        <v>42093.886736111112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42665.160069444442</v>
      </c>
      <c r="T3665" s="11">
        <f t="shared" si="347"/>
        <v>42725.201736111114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42522.957048611112</v>
      </c>
      <c r="T3666" s="11">
        <f t="shared" si="347"/>
        <v>42536.957048611112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42294.516458333332</v>
      </c>
      <c r="T3667" s="11">
        <f t="shared" si="347"/>
        <v>42305.537499999999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41822.613217592596</v>
      </c>
      <c r="T3668" s="11">
        <f t="shared" si="347"/>
        <v>41844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42173.678460648152</v>
      </c>
      <c r="T3669" s="11">
        <f t="shared" si="347"/>
        <v>42203.678460648152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42185.264490740745</v>
      </c>
      <c r="T3670" s="11">
        <f t="shared" si="347"/>
        <v>42208.481250000004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42136.383530092593</v>
      </c>
      <c r="T3671" s="11">
        <f t="shared" si="347"/>
        <v>42166.383530092593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42142.222349537034</v>
      </c>
      <c r="T3672" s="11">
        <f t="shared" si="347"/>
        <v>42155.666666666664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41820.336423611116</v>
      </c>
      <c r="T3673" s="11">
        <f t="shared" si="347"/>
        <v>41840.874305555561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41878.654907407406</v>
      </c>
      <c r="T3674" s="11">
        <f t="shared" si="347"/>
        <v>41908.654907407406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41914.003437500003</v>
      </c>
      <c r="T3675" s="11">
        <f t="shared" si="347"/>
        <v>41948.244444444448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42556.581354166665</v>
      </c>
      <c r="T3676" s="11">
        <f t="shared" si="347"/>
        <v>42616.581354166665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42493.305347222224</v>
      </c>
      <c r="T3677" s="11">
        <f t="shared" si="347"/>
        <v>42505.666666666664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41876.52412037037</v>
      </c>
      <c r="T3678" s="11">
        <f t="shared" si="347"/>
        <v>41894.52412037037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41802.28261574074</v>
      </c>
      <c r="T3679" s="11">
        <f t="shared" si="347"/>
        <v>41822.874305555561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42120.239560185182</v>
      </c>
      <c r="T3680" s="11">
        <f t="shared" si="347"/>
        <v>42155.239560185182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41786.469687500001</v>
      </c>
      <c r="T3681" s="11">
        <f t="shared" si="347"/>
        <v>41820.915972222225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42627.162430555552</v>
      </c>
      <c r="T3682" s="11">
        <f t="shared" si="347"/>
        <v>42648.162430555552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42374.359837962962</v>
      </c>
      <c r="T3683" s="11">
        <f t="shared" si="347"/>
        <v>42384.359837962962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41772.393726851857</v>
      </c>
      <c r="T3684" s="11">
        <f t="shared" si="347"/>
        <v>41805.999305555561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42632.825185185189</v>
      </c>
      <c r="T3685" s="11">
        <f t="shared" si="347"/>
        <v>42662.825185185189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42218.888726851852</v>
      </c>
      <c r="T3686" s="11">
        <f t="shared" si="347"/>
        <v>42248.888726851852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41753.301608796297</v>
      </c>
      <c r="T3687" s="11">
        <f t="shared" si="347"/>
        <v>41778.583333333336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42230.371064814819</v>
      </c>
      <c r="T3688" s="11">
        <f t="shared" si="347"/>
        <v>42244.874305555561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41786.926562500004</v>
      </c>
      <c r="T3689" s="11">
        <f t="shared" si="347"/>
        <v>41816.926562500004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41829.495416666665</v>
      </c>
      <c r="T3690" s="11">
        <f t="shared" si="347"/>
        <v>41859.495416666665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42147.535173611112</v>
      </c>
      <c r="T3691" s="11">
        <f t="shared" si="347"/>
        <v>42176.642361111117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41940.306516203709</v>
      </c>
      <c r="T3692" s="11">
        <f t="shared" si="347"/>
        <v>41970.348182870373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42020.408900462964</v>
      </c>
      <c r="T3693" s="11">
        <f t="shared" si="347"/>
        <v>42064.915972222225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41891.673368055555</v>
      </c>
      <c r="T3694" s="11">
        <f t="shared" si="347"/>
        <v>41900.708333333336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42308.899641203701</v>
      </c>
      <c r="T3695" s="11">
        <f t="shared" si="347"/>
        <v>42338.645833333336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42489.842210648152</v>
      </c>
      <c r="T3696" s="11">
        <f t="shared" si="347"/>
        <v>42526.791666666664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41995.578819444447</v>
      </c>
      <c r="T3697" s="11">
        <f t="shared" si="347"/>
        <v>42015.578819444447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41988.325416666667</v>
      </c>
      <c r="T3698" s="11">
        <f t="shared" si="347"/>
        <v>42048.325416666667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42479.174166666671</v>
      </c>
      <c r="T3699" s="11">
        <f t="shared" si="347"/>
        <v>42500.174166666671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42401.514895833338</v>
      </c>
      <c r="T3700" s="11">
        <f t="shared" si="347"/>
        <v>42431.514895833338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41897.310370370375</v>
      </c>
      <c r="T3701" s="11">
        <f t="shared" si="347"/>
        <v>41927.310370370375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41882.293981481482</v>
      </c>
      <c r="T3702" s="11">
        <f t="shared" si="347"/>
        <v>41912.375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42129.249918981484</v>
      </c>
      <c r="T3703" s="11">
        <f t="shared" si="347"/>
        <v>42159.249918981484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42524.246342592596</v>
      </c>
      <c r="T3704" s="11">
        <f t="shared" si="347"/>
        <v>42561.665972222225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42556.212824074079</v>
      </c>
      <c r="T3705" s="11">
        <f t="shared" si="347"/>
        <v>42594.999305555561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42461.398078703707</v>
      </c>
      <c r="T3706" s="11">
        <f t="shared" si="347"/>
        <v>42521.398078703707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41792.251319444447</v>
      </c>
      <c r="T3707" s="11">
        <f t="shared" si="347"/>
        <v>41813.458333333336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41879.622094907412</v>
      </c>
      <c r="T3708" s="11">
        <f t="shared" si="347"/>
        <v>41894.622094907412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42551.756689814814</v>
      </c>
      <c r="T3709" s="11">
        <f t="shared" si="347"/>
        <v>42572.93472222222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41809.850532407407</v>
      </c>
      <c r="T3710" s="11">
        <f t="shared" si="347"/>
        <v>41823.850532407407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41785.416041666671</v>
      </c>
      <c r="T3711" s="11">
        <f t="shared" si="347"/>
        <v>41815.416041666671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42072.284583333334</v>
      </c>
      <c r="T3712" s="11">
        <f t="shared" si="347"/>
        <v>42097.284583333334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41779.432557870372</v>
      </c>
      <c r="T3713" s="11">
        <f t="shared" si="347"/>
        <v>41805.375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48">(E3714/D3714)*100</f>
        <v>153.73333333333335</v>
      </c>
      <c r="P3714">
        <f t="shared" ref="P3714:P3777" si="349">E3714/L3714</f>
        <v>110.86538461538461</v>
      </c>
      <c r="Q3714" t="str">
        <f t="shared" ref="Q3714:Q3777" si="350">LEFT(N3714, SEARCH("/",N3714,1)-1)</f>
        <v>theater</v>
      </c>
      <c r="R3714" t="str">
        <f t="shared" ref="R3714:R3777" si="351">RIGHT(N3714, LEN(N3714) - SEARCH("/", N3714))</f>
        <v>plays</v>
      </c>
      <c r="S3714" s="10">
        <f t="shared" si="346"/>
        <v>42133.880405092597</v>
      </c>
      <c r="T3714" s="11">
        <f t="shared" si="347"/>
        <v>42154.999305555561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8"/>
        <v>101.49999999999999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ref="S3715:S3778" si="352">(((J3715/60)/60)/24)+DATE(1970,1,1)+(-7/24)</f>
        <v>42505.44636574074</v>
      </c>
      <c r="T3715" s="11">
        <f t="shared" ref="T3715:T3778" si="353">(((I3715/60)/60)/24)+DATE(1970,1,1)+(-7/24)</f>
        <v>42525.44636574074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42118.26466435186</v>
      </c>
      <c r="T3716" s="11">
        <f t="shared" si="353"/>
        <v>42149.874305555561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42036.703923611109</v>
      </c>
      <c r="T3717" s="11">
        <f t="shared" si="353"/>
        <v>42094.244444444448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42360.596168981479</v>
      </c>
      <c r="T3718" s="11">
        <f t="shared" si="353"/>
        <v>42390.596168981479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42102.574641203704</v>
      </c>
      <c r="T3719" s="11">
        <f t="shared" si="353"/>
        <v>42133.574641203704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42032.424479166664</v>
      </c>
      <c r="T3720" s="11">
        <f t="shared" si="353"/>
        <v>42062.424479166664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42147.438263888893</v>
      </c>
      <c r="T3721" s="11">
        <f t="shared" si="353"/>
        <v>42177.438263888893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42165.701458333337</v>
      </c>
      <c r="T3722" s="11">
        <f t="shared" si="353"/>
        <v>42187.701458333337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41927.644490740742</v>
      </c>
      <c r="T3723" s="11">
        <f t="shared" si="353"/>
        <v>41948.686157407406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42381.380173611113</v>
      </c>
      <c r="T3724" s="11">
        <f t="shared" si="353"/>
        <v>42411.665972222225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41943.461365740746</v>
      </c>
      <c r="T3725" s="11">
        <f t="shared" si="353"/>
        <v>41973.503032407411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42465.199768518527</v>
      </c>
      <c r="T3726" s="11">
        <f t="shared" si="353"/>
        <v>42494.666666666664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42401.653553240743</v>
      </c>
      <c r="T3727" s="11">
        <f t="shared" si="353"/>
        <v>42418.604166666664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42461.849201388897</v>
      </c>
      <c r="T3728" s="11">
        <f t="shared" si="353"/>
        <v>42489.583333333336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42632.056643518525</v>
      </c>
      <c r="T3729" s="11">
        <f t="shared" si="353"/>
        <v>42662.913194444445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42204.879351851858</v>
      </c>
      <c r="T3730" s="11">
        <f t="shared" si="353"/>
        <v>42234.879351851858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42040.913333333338</v>
      </c>
      <c r="T3731" s="11">
        <f t="shared" si="353"/>
        <v>42085.871666666666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42203.386099537041</v>
      </c>
      <c r="T3732" s="11">
        <f t="shared" si="353"/>
        <v>42233.386099537041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41983.461180555554</v>
      </c>
      <c r="T3733" s="11">
        <f t="shared" si="353"/>
        <v>42013.849305555559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41968.385798611118</v>
      </c>
      <c r="T3734" s="11">
        <f t="shared" si="353"/>
        <v>42028.208333333336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42102.732731481483</v>
      </c>
      <c r="T3735" s="11">
        <f t="shared" si="353"/>
        <v>42112.645833333336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42089.609907407408</v>
      </c>
      <c r="T3736" s="11">
        <f t="shared" si="353"/>
        <v>42149.609907407408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42122.401493055557</v>
      </c>
      <c r="T3737" s="11">
        <f t="shared" si="353"/>
        <v>42152.401493055557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42048.420057870368</v>
      </c>
      <c r="T3738" s="11">
        <f t="shared" si="353"/>
        <v>42086.458333333336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42297.399340277778</v>
      </c>
      <c r="T3739" s="11">
        <f t="shared" si="353"/>
        <v>42319.999305555561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41813.647048611114</v>
      </c>
      <c r="T3740" s="11">
        <f t="shared" si="353"/>
        <v>41835.625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42548.158194444448</v>
      </c>
      <c r="T3741" s="11">
        <f t="shared" si="353"/>
        <v>42568.158194444448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41832.798090277778</v>
      </c>
      <c r="T3742" s="11">
        <f t="shared" si="353"/>
        <v>41862.787476851852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42325.629050925927</v>
      </c>
      <c r="T3743" s="11">
        <f t="shared" si="353"/>
        <v>42355.629050925927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41857.922962962963</v>
      </c>
      <c r="T3744" s="11">
        <f t="shared" si="353"/>
        <v>41887.922962962963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41793.41856481482</v>
      </c>
      <c r="T3745" s="11">
        <f t="shared" si="353"/>
        <v>41823.41856481482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41793.522592592599</v>
      </c>
      <c r="T3746" s="11">
        <f t="shared" si="353"/>
        <v>41824.874305555561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41831.406273148154</v>
      </c>
      <c r="T3747" s="11">
        <f t="shared" si="353"/>
        <v>41861.406273148154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42621.097673611112</v>
      </c>
      <c r="T3748" s="11">
        <f t="shared" si="353"/>
        <v>42651.097673611112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42164.008055555554</v>
      </c>
      <c r="T3749" s="11">
        <f t="shared" si="353"/>
        <v>42190.665972222225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42395.414768518523</v>
      </c>
      <c r="T3750" s="11">
        <f t="shared" si="353"/>
        <v>42415.957638888889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42457.835509259261</v>
      </c>
      <c r="T3751" s="11">
        <f t="shared" si="353"/>
        <v>42488.874305555561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42016.68990740741</v>
      </c>
      <c r="T3752" s="11">
        <f t="shared" si="353"/>
        <v>42045.040972222225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42402.743900462963</v>
      </c>
      <c r="T3753" s="11">
        <f t="shared" si="353"/>
        <v>42462.702233796292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42619.510821759257</v>
      </c>
      <c r="T3754" s="11">
        <f t="shared" si="353"/>
        <v>42659.583333333336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42128.532407407409</v>
      </c>
      <c r="T3755" s="11">
        <f t="shared" si="353"/>
        <v>42157.708333333336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41808.589548611111</v>
      </c>
      <c r="T3756" s="11">
        <f t="shared" si="353"/>
        <v>41845.915972222225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42445.575312499997</v>
      </c>
      <c r="T3757" s="11">
        <f t="shared" si="353"/>
        <v>42475.575312499997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41771.523125</v>
      </c>
      <c r="T3758" s="11">
        <f t="shared" si="353"/>
        <v>41801.523125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41954.559201388889</v>
      </c>
      <c r="T3759" s="11">
        <f t="shared" si="353"/>
        <v>41974.559201388889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41747.179837962962</v>
      </c>
      <c r="T3760" s="11">
        <f t="shared" si="353"/>
        <v>41777.916666666672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42181.81658564815</v>
      </c>
      <c r="T3761" s="11">
        <f t="shared" si="353"/>
        <v>42241.81658564815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41739.233634259261</v>
      </c>
      <c r="T3762" s="11">
        <f t="shared" si="353"/>
        <v>41764.233634259261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42173.175196759265</v>
      </c>
      <c r="T3763" s="11">
        <f t="shared" si="353"/>
        <v>42226.666666666664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42193.521863425929</v>
      </c>
      <c r="T3764" s="11">
        <f t="shared" si="353"/>
        <v>42218.521863425929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42065.458634259259</v>
      </c>
      <c r="T3765" s="11">
        <f t="shared" si="353"/>
        <v>42095.416967592595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42499.551296296304</v>
      </c>
      <c r="T3766" s="11">
        <f t="shared" si="353"/>
        <v>42518.73333333333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41820.484745370377</v>
      </c>
      <c r="T3767" s="11">
        <f t="shared" si="353"/>
        <v>41850.484745370377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41787.875520833339</v>
      </c>
      <c r="T3768" s="11">
        <f t="shared" si="353"/>
        <v>41822.875520833339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42049.72797453704</v>
      </c>
      <c r="T3769" s="11">
        <f t="shared" si="353"/>
        <v>42063.915972222225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41772.436226851853</v>
      </c>
      <c r="T3770" s="11">
        <f t="shared" si="353"/>
        <v>41802.436226851853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42445.306469907409</v>
      </c>
      <c r="T3771" s="11">
        <f t="shared" si="353"/>
        <v>42475.306469907409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42138.639004629636</v>
      </c>
      <c r="T3772" s="11">
        <f t="shared" si="353"/>
        <v>42168.639004629636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42493.565416666672</v>
      </c>
      <c r="T3773" s="11">
        <f t="shared" si="353"/>
        <v>42507.708333333336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42682.325300925928</v>
      </c>
      <c r="T3774" s="11">
        <f t="shared" si="353"/>
        <v>42702.958333333336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42655.713506944441</v>
      </c>
      <c r="T3775" s="11">
        <f t="shared" si="353"/>
        <v>42688.797222222223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42087.500636574077</v>
      </c>
      <c r="T3776" s="11">
        <f t="shared" si="353"/>
        <v>42103.500636574077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42075.650960648149</v>
      </c>
      <c r="T3777" s="11">
        <f t="shared" si="353"/>
        <v>42102.875000000007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54">(E3778/D3778)*100</f>
        <v>106.71250000000001</v>
      </c>
      <c r="P3778">
        <f t="shared" ref="P3778:P3841" si="355">E3778/L3778</f>
        <v>90.819148936170208</v>
      </c>
      <c r="Q3778" t="str">
        <f t="shared" ref="Q3778:Q3841" si="356">LEFT(N3778, SEARCH("/",N3778,1)-1)</f>
        <v>theater</v>
      </c>
      <c r="R3778" t="str">
        <f t="shared" ref="R3778:R3841" si="357">RIGHT(N3778, LEN(N3778) - SEARCH("/", N3778))</f>
        <v>musical</v>
      </c>
      <c r="S3778" s="10">
        <f t="shared" si="352"/>
        <v>41814.07613425926</v>
      </c>
      <c r="T3778" s="11">
        <f t="shared" si="353"/>
        <v>41851.75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4"/>
        <v>143.19999999999999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ref="S3779:S3842" si="358">(((J3779/60)/60)/24)+DATE(1970,1,1)+(-7/24)</f>
        <v>41886.819687500007</v>
      </c>
      <c r="T3779" s="11">
        <f t="shared" ref="T3779:T3842" si="359">(((I3779/60)/60)/24)+DATE(1970,1,1)+(-7/24)</f>
        <v>41908.875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41989.527546296296</v>
      </c>
      <c r="T3780" s="11">
        <f t="shared" si="359"/>
        <v>42049.527546296296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42425.443749999999</v>
      </c>
      <c r="T3781" s="11">
        <f t="shared" si="359"/>
        <v>42455.402083333342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42165.928067129636</v>
      </c>
      <c r="T3782" s="11">
        <f t="shared" si="359"/>
        <v>42198.54583333333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41865.591261574074</v>
      </c>
      <c r="T3783" s="11">
        <f t="shared" si="359"/>
        <v>41890.591261574074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42546.570567129638</v>
      </c>
      <c r="T3784" s="11">
        <f t="shared" si="359"/>
        <v>42575.666666666664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42419.848611111112</v>
      </c>
      <c r="T3785" s="11">
        <f t="shared" si="359"/>
        <v>42444.375000000007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42531.689027777778</v>
      </c>
      <c r="T3786" s="11">
        <f t="shared" si="359"/>
        <v>42561.689027777778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42548.346863425926</v>
      </c>
      <c r="T3787" s="11">
        <f t="shared" si="359"/>
        <v>42584.127083333333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42486.746238425927</v>
      </c>
      <c r="T3788" s="11">
        <f t="shared" si="359"/>
        <v>42516.746238425927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42167.243125000001</v>
      </c>
      <c r="T3789" s="11">
        <f t="shared" si="359"/>
        <v>42195.874305555561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42333.404155092598</v>
      </c>
      <c r="T3790" s="11">
        <f t="shared" si="359"/>
        <v>42361.387500000004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42138.507152777784</v>
      </c>
      <c r="T3791" s="11">
        <f t="shared" si="359"/>
        <v>42170.507152777784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42666.375266203708</v>
      </c>
      <c r="T3792" s="11">
        <f t="shared" si="359"/>
        <v>42696.416932870372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41766.400370370371</v>
      </c>
      <c r="T3793" s="11">
        <f t="shared" si="359"/>
        <v>41826.400370370371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42170.155347222222</v>
      </c>
      <c r="T3794" s="11">
        <f t="shared" si="359"/>
        <v>42200.155347222222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41968.647326388891</v>
      </c>
      <c r="T3795" s="11">
        <f t="shared" si="359"/>
        <v>41989.647326388891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42132.288819444446</v>
      </c>
      <c r="T3796" s="11">
        <f t="shared" si="359"/>
        <v>42162.288819444446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42201.144560185188</v>
      </c>
      <c r="T3797" s="11">
        <f t="shared" si="359"/>
        <v>42244.645833333336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42688.737916666672</v>
      </c>
      <c r="T3798" s="11">
        <f t="shared" si="359"/>
        <v>42748.737916666672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42084.589872685188</v>
      </c>
      <c r="T3799" s="11">
        <f t="shared" si="359"/>
        <v>42114.589872685188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41831.431111111116</v>
      </c>
      <c r="T3800" s="11">
        <f t="shared" si="359"/>
        <v>41861.431111111116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42410.639386574076</v>
      </c>
      <c r="T3801" s="11">
        <f t="shared" si="359"/>
        <v>42440.639386574076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41982.445405092592</v>
      </c>
      <c r="T3802" s="11">
        <f t="shared" si="359"/>
        <v>42014.915972222225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41975.384444444448</v>
      </c>
      <c r="T3803" s="11">
        <f t="shared" si="359"/>
        <v>42006.384444444448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42268.834560185183</v>
      </c>
      <c r="T3804" s="11">
        <f t="shared" si="359"/>
        <v>42298.834560185183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42403.680185185185</v>
      </c>
      <c r="T3805" s="11">
        <f t="shared" si="359"/>
        <v>42433.680185185185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42526.717870370376</v>
      </c>
      <c r="T3806" s="11">
        <f t="shared" si="359"/>
        <v>42582.000000000007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41849.595370370371</v>
      </c>
      <c r="T3807" s="11">
        <f t="shared" si="359"/>
        <v>41909.595370370371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41798.967372685183</v>
      </c>
      <c r="T3808" s="11">
        <f t="shared" si="359"/>
        <v>41818.967372685183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42090.617349537039</v>
      </c>
      <c r="T3809" s="11">
        <f t="shared" si="359"/>
        <v>42097.617349537039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42059.162256944452</v>
      </c>
      <c r="T3810" s="11">
        <f t="shared" si="359"/>
        <v>42119.12059027778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41800.235034722224</v>
      </c>
      <c r="T3811" s="11">
        <f t="shared" si="359"/>
        <v>41850.666666666672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42054.557384259264</v>
      </c>
      <c r="T3812" s="11">
        <f t="shared" si="359"/>
        <v>42084.515717592592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42487.335335648146</v>
      </c>
      <c r="T3813" s="11">
        <f t="shared" si="359"/>
        <v>42521.166666666664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42109.459583333337</v>
      </c>
      <c r="T3814" s="11">
        <f t="shared" si="359"/>
        <v>42155.874305555561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42496.984039351853</v>
      </c>
      <c r="T3815" s="11">
        <f t="shared" si="359"/>
        <v>42535.613194444442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42058.612407407411</v>
      </c>
      <c r="T3816" s="11">
        <f t="shared" si="359"/>
        <v>42094.874305555561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42206.968252314815</v>
      </c>
      <c r="T3817" s="11">
        <f t="shared" si="359"/>
        <v>42236.666666666664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41807.398414351854</v>
      </c>
      <c r="T3818" s="11">
        <f t="shared" si="359"/>
        <v>41837.398414351854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42284.405277777776</v>
      </c>
      <c r="T3819" s="11">
        <f t="shared" si="359"/>
        <v>42300.874305555561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42045.550717592596</v>
      </c>
      <c r="T3820" s="11">
        <f t="shared" si="359"/>
        <v>42075.509050925924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42183.917870370373</v>
      </c>
      <c r="T3821" s="11">
        <f t="shared" si="359"/>
        <v>42202.584722222229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42160.36015046297</v>
      </c>
      <c r="T3822" s="11">
        <f t="shared" si="359"/>
        <v>42190.36015046297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42340.888969907413</v>
      </c>
      <c r="T3823" s="11">
        <f t="shared" si="359"/>
        <v>42372.888969907413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42329.546493055554</v>
      </c>
      <c r="T3824" s="11">
        <f t="shared" si="359"/>
        <v>42388.665972222225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42170.618564814817</v>
      </c>
      <c r="T3825" s="11">
        <f t="shared" si="359"/>
        <v>42204.874305555561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42571.33452546296</v>
      </c>
      <c r="T3826" s="11">
        <f t="shared" si="359"/>
        <v>42583.27847222222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42150.77793981482</v>
      </c>
      <c r="T3827" s="11">
        <f t="shared" si="359"/>
        <v>42171.77793981482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42101.131874999999</v>
      </c>
      <c r="T3828" s="11">
        <f t="shared" si="359"/>
        <v>42131.131874999999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42034.63658564815</v>
      </c>
      <c r="T3829" s="11">
        <f t="shared" si="359"/>
        <v>42089.708333333336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41944.235960648155</v>
      </c>
      <c r="T3830" s="11">
        <f t="shared" si="359"/>
        <v>42004.277627314819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42593.573738425934</v>
      </c>
      <c r="T3831" s="11">
        <f t="shared" si="359"/>
        <v>42613.573738425934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42503.449201388888</v>
      </c>
      <c r="T3832" s="11">
        <f t="shared" si="359"/>
        <v>42517.449201388888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41927.557233796302</v>
      </c>
      <c r="T3833" s="11">
        <f t="shared" si="359"/>
        <v>41948.598900462966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42374.823321759257</v>
      </c>
      <c r="T3834" s="11">
        <f t="shared" si="359"/>
        <v>42419.823321759257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41963.580694444441</v>
      </c>
      <c r="T3835" s="11">
        <f t="shared" si="359"/>
        <v>41974.506249999999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42143.153553240743</v>
      </c>
      <c r="T3836" s="11">
        <f t="shared" si="359"/>
        <v>42173.153553240743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42460.650555555556</v>
      </c>
      <c r="T3837" s="11">
        <f t="shared" si="359"/>
        <v>42481.650555555556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42553.63486111111</v>
      </c>
      <c r="T3838" s="11">
        <f t="shared" si="359"/>
        <v>42584.881249999999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42152.474050925928</v>
      </c>
      <c r="T3839" s="11">
        <f t="shared" si="359"/>
        <v>42188.474050925928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42116.419085648151</v>
      </c>
      <c r="T3840" s="11">
        <f t="shared" si="359"/>
        <v>42146.419085648151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42154.850972222222</v>
      </c>
      <c r="T3841" s="11">
        <f t="shared" si="359"/>
        <v>42214.850972222222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0">(E3842/D3842)*100</f>
        <v>6500</v>
      </c>
      <c r="P3842">
        <f t="shared" ref="P3842:P3905" si="361">E3842/L3842</f>
        <v>21.666666666666668</v>
      </c>
      <c r="Q3842" t="str">
        <f t="shared" ref="Q3842:Q3905" si="362">LEFT(N3842, SEARCH("/",N3842,1)-1)</f>
        <v>theater</v>
      </c>
      <c r="R3842" t="str">
        <f t="shared" ref="R3842:R3905" si="363">RIGHT(N3842, LEN(N3842) - SEARCH("/", N3842))</f>
        <v>plays</v>
      </c>
      <c r="S3842" s="10">
        <f t="shared" si="358"/>
        <v>42432.410057870373</v>
      </c>
      <c r="T3842" s="11">
        <f t="shared" si="359"/>
        <v>42457.368391203701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0"/>
        <v>8.7200000000000006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ref="S3843:S3906" si="364">(((J3843/60)/60)/24)+DATE(1970,1,1)+(-7/24)</f>
        <v>41780.494062500002</v>
      </c>
      <c r="T3843" s="11">
        <f t="shared" ref="T3843:T3906" si="365">(((I3843/60)/60)/24)+DATE(1970,1,1)+(-7/24)</f>
        <v>41840.494062500002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41740.201990740745</v>
      </c>
      <c r="T3844" s="11">
        <f t="shared" si="365"/>
        <v>41770.201990740745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41765.780833333338</v>
      </c>
      <c r="T3845" s="11">
        <f t="shared" si="365"/>
        <v>41790.780833333338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41766.325625000005</v>
      </c>
      <c r="T3846" s="11">
        <f t="shared" si="365"/>
        <v>41792.999305555561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42248.335347222222</v>
      </c>
      <c r="T3847" s="11">
        <f t="shared" si="365"/>
        <v>42278.335347222222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41884.929884259262</v>
      </c>
      <c r="T3848" s="11">
        <f t="shared" si="365"/>
        <v>41915.999305555561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42158.932766203703</v>
      </c>
      <c r="T3849" s="11">
        <f t="shared" si="365"/>
        <v>42203.932766203703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42265.525335648148</v>
      </c>
      <c r="T3850" s="11">
        <f t="shared" si="365"/>
        <v>42295.525335648148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42136.47550925926</v>
      </c>
      <c r="T3851" s="11">
        <f t="shared" si="365"/>
        <v>42166.47550925926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41974.832673611112</v>
      </c>
      <c r="T3852" s="11">
        <f t="shared" si="365"/>
        <v>42004.832673611112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42172.147905092592</v>
      </c>
      <c r="T3853" s="11">
        <f t="shared" si="365"/>
        <v>42202.147905092592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42064.899027777785</v>
      </c>
      <c r="T3854" s="11">
        <f t="shared" si="365"/>
        <v>42089.857361111113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41848.548356481486</v>
      </c>
      <c r="T3855" s="11">
        <f t="shared" si="365"/>
        <v>41883.548356481486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42103.593263888892</v>
      </c>
      <c r="T3856" s="11">
        <f t="shared" si="365"/>
        <v>42133.593263888892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42059.679062500007</v>
      </c>
      <c r="T3857" s="11">
        <f t="shared" si="365"/>
        <v>42089.637395833335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42041.451423611114</v>
      </c>
      <c r="T3858" s="11">
        <f t="shared" si="365"/>
        <v>42071.409756944449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41829.445486111115</v>
      </c>
      <c r="T3859" s="11">
        <f t="shared" si="365"/>
        <v>41852.425000000003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42128.139398148152</v>
      </c>
      <c r="T3860" s="11">
        <f t="shared" si="365"/>
        <v>42146.583333333336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41789.601932870377</v>
      </c>
      <c r="T3861" s="11">
        <f t="shared" si="365"/>
        <v>41815.583333333336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41833.369328703702</v>
      </c>
      <c r="T3862" s="11">
        <f t="shared" si="365"/>
        <v>41863.369328703702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41914.298344907409</v>
      </c>
      <c r="T3863" s="11">
        <f t="shared" si="365"/>
        <v>41955.615972222229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42610.969398148147</v>
      </c>
      <c r="T3864" s="11">
        <f t="shared" si="365"/>
        <v>42625.415972222225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42253.341493055559</v>
      </c>
      <c r="T3865" s="11">
        <f t="shared" si="365"/>
        <v>42313.383159722223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42295.600162037044</v>
      </c>
      <c r="T3866" s="11">
        <f t="shared" si="365"/>
        <v>42325.641828703701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41841.359930555562</v>
      </c>
      <c r="T3867" s="11">
        <f t="shared" si="365"/>
        <v>41880.9375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42402.655335648153</v>
      </c>
      <c r="T3868" s="11">
        <f t="shared" si="365"/>
        <v>42451.853472222225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42509.522442129637</v>
      </c>
      <c r="T3869" s="11">
        <f t="shared" si="365"/>
        <v>42539.522442129637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41865.368113425924</v>
      </c>
      <c r="T3870" s="11">
        <f t="shared" si="365"/>
        <v>41890.368113425924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42047.43277777778</v>
      </c>
      <c r="T3871" s="11">
        <f t="shared" si="365"/>
        <v>42076.84097222222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41792.880532407406</v>
      </c>
      <c r="T3872" s="11">
        <f t="shared" si="365"/>
        <v>41822.880532407406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42763.489004629628</v>
      </c>
      <c r="T3873" s="11">
        <f t="shared" si="365"/>
        <v>42823.447337962971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42179.854120370372</v>
      </c>
      <c r="T3874" s="11">
        <f t="shared" si="365"/>
        <v>42229.854120370372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42255.404340277782</v>
      </c>
      <c r="T3875" s="11">
        <f t="shared" si="365"/>
        <v>42285.404340277782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42006.724791666667</v>
      </c>
      <c r="T3876" s="11">
        <f t="shared" si="365"/>
        <v>42027.750000000007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42615.055150462962</v>
      </c>
      <c r="T3877" s="11">
        <f t="shared" si="365"/>
        <v>42616.125000000007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42372.332500000004</v>
      </c>
      <c r="T3878" s="11">
        <f t="shared" si="365"/>
        <v>42402.332500000004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42682.386018518526</v>
      </c>
      <c r="T3879" s="11">
        <f t="shared" si="365"/>
        <v>42712.386018518526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42154.52715277778</v>
      </c>
      <c r="T3880" s="11">
        <f t="shared" si="365"/>
        <v>42184.874305555561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41999.569398148153</v>
      </c>
      <c r="T3881" s="11">
        <f t="shared" si="365"/>
        <v>42029.569398148153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41815.523379629631</v>
      </c>
      <c r="T3882" s="11">
        <f t="shared" si="365"/>
        <v>41850.666666666672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42755.726840277777</v>
      </c>
      <c r="T3883" s="11">
        <f t="shared" si="365"/>
        <v>42785.726840277777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42373.691782407412</v>
      </c>
      <c r="T3884" s="11">
        <f t="shared" si="365"/>
        <v>42400.668750000004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41854.310983796298</v>
      </c>
      <c r="T3885" s="11">
        <f t="shared" si="365"/>
        <v>41884.310983796298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42065.499907407408</v>
      </c>
      <c r="T3886" s="11">
        <f t="shared" si="365"/>
        <v>42090.458240740743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42469.659618055557</v>
      </c>
      <c r="T3887" s="11">
        <f t="shared" si="365"/>
        <v>42499.659618055557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41953.936365740745</v>
      </c>
      <c r="T3888" s="11">
        <f t="shared" si="365"/>
        <v>41983.936365740745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42079.566307870373</v>
      </c>
      <c r="T3889" s="11">
        <f t="shared" si="365"/>
        <v>42125.625000000007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42762.254143518519</v>
      </c>
      <c r="T3890" s="11">
        <f t="shared" si="365"/>
        <v>42792.254143518519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41976.713310185187</v>
      </c>
      <c r="T3891" s="11">
        <f t="shared" si="365"/>
        <v>42008.68472222222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42171.466944444452</v>
      </c>
      <c r="T3892" s="11">
        <f t="shared" si="365"/>
        <v>42231.466944444452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42055.840787037036</v>
      </c>
      <c r="T3893" s="11">
        <f t="shared" si="365"/>
        <v>42085.915972222225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41867.360613425932</v>
      </c>
      <c r="T3894" s="11">
        <f t="shared" si="365"/>
        <v>41875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41779.366203703707</v>
      </c>
      <c r="T3895" s="11">
        <f t="shared" si="365"/>
        <v>41820.958333333336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42679.666805555556</v>
      </c>
      <c r="T3896" s="11">
        <f t="shared" si="365"/>
        <v>42709.915972222225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42031.958541666674</v>
      </c>
      <c r="T3897" s="11">
        <f t="shared" si="365"/>
        <v>42062.958541666674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41792.90020833334</v>
      </c>
      <c r="T3898" s="11">
        <f t="shared" si="365"/>
        <v>41806.90020833334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41982.581979166665</v>
      </c>
      <c r="T3899" s="11">
        <f t="shared" si="365"/>
        <v>42012.581979166665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42193.190625000003</v>
      </c>
      <c r="T3900" s="11">
        <f t="shared" si="365"/>
        <v>42233.375000000007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41843.483344907407</v>
      </c>
      <c r="T3901" s="11">
        <f t="shared" si="365"/>
        <v>41863.483344907407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42135.800821759265</v>
      </c>
      <c r="T3902" s="11">
        <f t="shared" si="365"/>
        <v>42165.800821759265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42317.534710648157</v>
      </c>
      <c r="T3903" s="11">
        <f t="shared" si="365"/>
        <v>42357.534710648157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42663.176412037043</v>
      </c>
      <c r="T3904" s="11">
        <f t="shared" si="365"/>
        <v>42688.218078703707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42185.719502314816</v>
      </c>
      <c r="T3905" s="11">
        <f t="shared" si="365"/>
        <v>42230.526388888895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66">(E3906/D3906)*100</f>
        <v>0.03</v>
      </c>
      <c r="P3906">
        <f t="shared" ref="P3906:P3969" si="367">E3906/L3906</f>
        <v>1.5</v>
      </c>
      <c r="Q3906" t="str">
        <f t="shared" ref="Q3906:Q3969" si="368">LEFT(N3906, SEARCH("/",N3906,1)-1)</f>
        <v>theater</v>
      </c>
      <c r="R3906" t="str">
        <f t="shared" ref="R3906:R3969" si="369">RIGHT(N3906, LEN(N3906) - SEARCH("/", N3906))</f>
        <v>plays</v>
      </c>
      <c r="S3906" s="10">
        <f t="shared" si="364"/>
        <v>42094.937500000007</v>
      </c>
      <c r="T3906" s="11">
        <f t="shared" si="365"/>
        <v>42108.919444444451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6"/>
        <v>11.533333333333333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ref="S3907:S3970" si="370">(((J3907/60)/60)/24)+DATE(1970,1,1)+(-7/24)</f>
        <v>42124.33221064815</v>
      </c>
      <c r="T3907" s="11">
        <f t="shared" ref="T3907:T3970" si="371">(((I3907/60)/60)/24)+DATE(1970,1,1)+(-7/24)</f>
        <v>42166.666666666664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42143.626076388893</v>
      </c>
      <c r="T3908" s="11">
        <f t="shared" si="371"/>
        <v>42181.267361111117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41906.527847222227</v>
      </c>
      <c r="T3909" s="11">
        <f t="shared" si="371"/>
        <v>41938.547222222223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41833.843703703707</v>
      </c>
      <c r="T3910" s="11">
        <f t="shared" si="371"/>
        <v>41848.843703703707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41863.067615740743</v>
      </c>
      <c r="T3911" s="11">
        <f t="shared" si="371"/>
        <v>41893.067615740743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42224.465243055558</v>
      </c>
      <c r="T3912" s="11">
        <f t="shared" si="371"/>
        <v>42254.465243055558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41939.520567129635</v>
      </c>
      <c r="T3913" s="11">
        <f t="shared" si="371"/>
        <v>41969.5622337963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42058.978356481479</v>
      </c>
      <c r="T3914" s="11">
        <f t="shared" si="371"/>
        <v>42118.899305555555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42307.919548611113</v>
      </c>
      <c r="T3915" s="11">
        <f t="shared" si="371"/>
        <v>42337.961215277777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42114.527268518519</v>
      </c>
      <c r="T3916" s="11">
        <f t="shared" si="371"/>
        <v>42134.665972222225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42492.693391203706</v>
      </c>
      <c r="T3917" s="11">
        <f t="shared" si="371"/>
        <v>42522.693391203706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42494.18</v>
      </c>
      <c r="T3918" s="11">
        <f t="shared" si="371"/>
        <v>42524.18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41863.235659722224</v>
      </c>
      <c r="T3919" s="11">
        <f t="shared" si="371"/>
        <v>41893.235659722224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41843.37295138889</v>
      </c>
      <c r="T3920" s="11">
        <f t="shared" si="371"/>
        <v>41855.375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42358.393206018525</v>
      </c>
      <c r="T3921" s="11">
        <f t="shared" si="371"/>
        <v>42386.708333333336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42657.095601851855</v>
      </c>
      <c r="T3922" s="11">
        <f t="shared" si="371"/>
        <v>42687.137268518527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41926.250636574077</v>
      </c>
      <c r="T3923" s="11">
        <f t="shared" si="371"/>
        <v>41938.458333333336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42020.4769675926</v>
      </c>
      <c r="T3924" s="11">
        <f t="shared" si="371"/>
        <v>42065.666666666664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42075.688321759262</v>
      </c>
      <c r="T3925" s="11">
        <f t="shared" si="371"/>
        <v>42103.688321759262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41786.668078703704</v>
      </c>
      <c r="T3926" s="11">
        <f t="shared" si="371"/>
        <v>41816.668078703704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41820.579155092593</v>
      </c>
      <c r="T3927" s="11">
        <f t="shared" si="371"/>
        <v>41850.579155092593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41969.793379629635</v>
      </c>
      <c r="T3928" s="11">
        <f t="shared" si="371"/>
        <v>41999.793379629635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41829.975740740745</v>
      </c>
      <c r="T3929" s="11">
        <f t="shared" si="371"/>
        <v>41859.975740740745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42265.391516203708</v>
      </c>
      <c r="T3930" s="11">
        <f t="shared" si="371"/>
        <v>42292.915972222225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42601.535474537035</v>
      </c>
      <c r="T3931" s="11">
        <f t="shared" si="371"/>
        <v>42631.535474537035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42433.047083333331</v>
      </c>
      <c r="T3932" s="11">
        <f t="shared" si="371"/>
        <v>42460.958333333336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42227.860034722224</v>
      </c>
      <c r="T3933" s="11">
        <f t="shared" si="371"/>
        <v>42252.860034722224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42414.876898148148</v>
      </c>
      <c r="T3934" s="11">
        <f t="shared" si="371"/>
        <v>42444.835231481484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42538.67664351852</v>
      </c>
      <c r="T3935" s="11">
        <f t="shared" si="371"/>
        <v>42567.738194444442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42233.38008101852</v>
      </c>
      <c r="T3936" s="11">
        <f t="shared" si="371"/>
        <v>42278.250000000007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42221.365115740737</v>
      </c>
      <c r="T3937" s="11">
        <f t="shared" si="371"/>
        <v>42281.365115740737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42674.971296296302</v>
      </c>
      <c r="T3938" s="11">
        <f t="shared" si="371"/>
        <v>42705.012962962966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42534.339814814819</v>
      </c>
      <c r="T3939" s="11">
        <f t="shared" si="371"/>
        <v>42562.339814814819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42151.614050925935</v>
      </c>
      <c r="T3940" s="11">
        <f t="shared" si="371"/>
        <v>42182.614050925935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41915.108553240745</v>
      </c>
      <c r="T3941" s="11">
        <f t="shared" si="371"/>
        <v>41918.895833333336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41961.200821759259</v>
      </c>
      <c r="T3942" s="11">
        <f t="shared" si="371"/>
        <v>42006.200821759259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41940.295567129629</v>
      </c>
      <c r="T3943" s="11">
        <f t="shared" si="371"/>
        <v>41967.750000000007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42111.612430555557</v>
      </c>
      <c r="T3944" s="11">
        <f t="shared" si="371"/>
        <v>42171.612430555557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42279.486898148149</v>
      </c>
      <c r="T3945" s="11">
        <f t="shared" si="371"/>
        <v>42310.409722222226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42213.371238425927</v>
      </c>
      <c r="T3946" s="11">
        <f t="shared" si="371"/>
        <v>42243.371238425927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42109.510046296295</v>
      </c>
      <c r="T3947" s="11">
        <f t="shared" si="371"/>
        <v>42139.510046296295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42031.541921296295</v>
      </c>
      <c r="T3948" s="11">
        <f t="shared" si="371"/>
        <v>42063.041666666664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42614.851203703707</v>
      </c>
      <c r="T3949" s="11">
        <f t="shared" si="371"/>
        <v>42644.851203703707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41829.033831018518</v>
      </c>
      <c r="T3950" s="11">
        <f t="shared" si="371"/>
        <v>41889.033831018518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42015.828946759262</v>
      </c>
      <c r="T3951" s="11">
        <f t="shared" si="371"/>
        <v>42045.828946759262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42439.41064814815</v>
      </c>
      <c r="T3952" s="11">
        <f t="shared" si="371"/>
        <v>42468.482638888891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42433.534050925933</v>
      </c>
      <c r="T3953" s="11">
        <f t="shared" si="371"/>
        <v>42493.492384259262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42243.498726851853</v>
      </c>
      <c r="T3954" s="11">
        <f t="shared" si="371"/>
        <v>42303.498726851853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42549.756782407414</v>
      </c>
      <c r="T3955" s="11">
        <f t="shared" si="371"/>
        <v>42580.686805555561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41774.359537037039</v>
      </c>
      <c r="T3956" s="11">
        <f t="shared" si="371"/>
        <v>41834.359537037039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42306.557187500002</v>
      </c>
      <c r="T3957" s="11">
        <f t="shared" si="371"/>
        <v>42336.598854166667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42457.6403587963</v>
      </c>
      <c r="T3958" s="11">
        <f t="shared" si="371"/>
        <v>42484.722222222226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42513.684652777774</v>
      </c>
      <c r="T3959" s="11">
        <f t="shared" si="371"/>
        <v>42559.684652777774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41816.65870370371</v>
      </c>
      <c r="T3960" s="11">
        <f t="shared" si="371"/>
        <v>41853.291666666672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41880.497175925928</v>
      </c>
      <c r="T3961" s="11">
        <f t="shared" si="371"/>
        <v>41910.497175925928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42342.553888888891</v>
      </c>
      <c r="T3962" s="11">
        <f t="shared" si="371"/>
        <v>42372.553888888891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41745.599652777782</v>
      </c>
      <c r="T3963" s="11">
        <f t="shared" si="371"/>
        <v>41767.599652777782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42311.329791666671</v>
      </c>
      <c r="T3964" s="11">
        <f t="shared" si="371"/>
        <v>42336.329791666671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42295.86246527778</v>
      </c>
      <c r="T3965" s="11">
        <f t="shared" si="371"/>
        <v>42325.904131944444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42053.430393518523</v>
      </c>
      <c r="T3966" s="11">
        <f t="shared" si="371"/>
        <v>42113.388726851852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42413.944212962968</v>
      </c>
      <c r="T3967" s="11">
        <f t="shared" si="371"/>
        <v>42473.902546296296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41801.41988425926</v>
      </c>
      <c r="T3968" s="11">
        <f t="shared" si="371"/>
        <v>41843.832638888889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42769.998923611114</v>
      </c>
      <c r="T3969" s="11">
        <f t="shared" si="371"/>
        <v>42799.998923611114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72">(E3970/D3970)*100</f>
        <v>10.54</v>
      </c>
      <c r="P3970">
        <f t="shared" ref="P3970:P4033" si="373">E3970/L3970</f>
        <v>47.909090909090907</v>
      </c>
      <c r="Q3970" t="str">
        <f t="shared" ref="Q3970:Q4033" si="374">LEFT(N3970, SEARCH("/",N3970,1)-1)</f>
        <v>theater</v>
      </c>
      <c r="R3970" t="str">
        <f t="shared" ref="R3970:R4033" si="375">RIGHT(N3970, LEN(N3970) - SEARCH("/", N3970))</f>
        <v>plays</v>
      </c>
      <c r="S3970" s="10">
        <f t="shared" si="370"/>
        <v>42452.523993055562</v>
      </c>
      <c r="T3970" s="11">
        <f t="shared" si="371"/>
        <v>42512.523993055562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2"/>
        <v>7.4690265486725664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ref="S3971:S4034" si="376">(((J3971/60)/60)/24)+DATE(1970,1,1)+(-7/24)</f>
        <v>42601.563032407408</v>
      </c>
      <c r="T3971" s="11">
        <f t="shared" ref="T3971:T4034" si="377">(((I3971/60)/60)/24)+DATE(1970,1,1)+(-7/24)</f>
        <v>42610.871527777781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42447.571886574071</v>
      </c>
      <c r="T3972" s="11">
        <f t="shared" si="377"/>
        <v>42477.571886574071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41811.244513888894</v>
      </c>
      <c r="T3973" s="11">
        <f t="shared" si="377"/>
        <v>41841.244513888894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41980.775856481479</v>
      </c>
      <c r="T3974" s="11">
        <f t="shared" si="377"/>
        <v>42040.775856481479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42469.392476851855</v>
      </c>
      <c r="T3975" s="11">
        <f t="shared" si="377"/>
        <v>42498.875000000007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42493.255185185182</v>
      </c>
      <c r="T3976" s="11">
        <f t="shared" si="377"/>
        <v>42523.255185185182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42534.575208333335</v>
      </c>
      <c r="T3977" s="11">
        <f t="shared" si="377"/>
        <v>42564.575208333335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41830.566678240742</v>
      </c>
      <c r="T3978" s="11">
        <f t="shared" si="377"/>
        <v>41852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42543.496898148151</v>
      </c>
      <c r="T3979" s="11">
        <f t="shared" si="377"/>
        <v>42573.496898148151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41975.351307870376</v>
      </c>
      <c r="T3980" s="11">
        <f t="shared" si="377"/>
        <v>42035.351307870376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42069.61177083334</v>
      </c>
      <c r="T3981" s="11">
        <f t="shared" si="377"/>
        <v>42092.541666666664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41795.307256944448</v>
      </c>
      <c r="T3982" s="11">
        <f t="shared" si="377"/>
        <v>41825.307256944448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42507.888298611113</v>
      </c>
      <c r="T3983" s="11">
        <f t="shared" si="377"/>
        <v>42567.888298611113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42132.518287037041</v>
      </c>
      <c r="T3984" s="11">
        <f t="shared" si="377"/>
        <v>42192.518287037041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41747.578194444446</v>
      </c>
      <c r="T3985" s="11">
        <f t="shared" si="377"/>
        <v>41778.999305555561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41920.671805555554</v>
      </c>
      <c r="T3986" s="11">
        <f t="shared" si="377"/>
        <v>41950.708333333336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42399.41574074074</v>
      </c>
      <c r="T3987" s="11">
        <f t="shared" si="377"/>
        <v>42420.586805555555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42467.256874999999</v>
      </c>
      <c r="T3988" s="11">
        <f t="shared" si="377"/>
        <v>42496.25277777778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41765.632986111115</v>
      </c>
      <c r="T3989" s="11">
        <f t="shared" si="377"/>
        <v>41775.632986111115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42229.789502314816</v>
      </c>
      <c r="T3990" s="11">
        <f t="shared" si="377"/>
        <v>42244.789502314816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42286.458113425928</v>
      </c>
      <c r="T3991" s="11">
        <f t="shared" si="377"/>
        <v>42316.499780092599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42401.380706018521</v>
      </c>
      <c r="T3992" s="11">
        <f t="shared" si="377"/>
        <v>42431.380706018521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42125.352800925924</v>
      </c>
      <c r="T3993" s="11">
        <f t="shared" si="377"/>
        <v>42155.352800925924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42289.648831018516</v>
      </c>
      <c r="T3994" s="11">
        <f t="shared" si="377"/>
        <v>42349.690497685187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42107.573055555556</v>
      </c>
      <c r="T3995" s="11">
        <f t="shared" si="377"/>
        <v>42137.573055555556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41809.098263888889</v>
      </c>
      <c r="T3996" s="11">
        <f t="shared" si="377"/>
        <v>41839.098263888889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42019.392094907409</v>
      </c>
      <c r="T3997" s="11">
        <f t="shared" si="377"/>
        <v>42049.185416666667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41949.975277777776</v>
      </c>
      <c r="T3998" s="11">
        <f t="shared" si="377"/>
        <v>41963.37777777778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42069.099780092591</v>
      </c>
      <c r="T3999" s="11">
        <f t="shared" si="377"/>
        <v>42099.058113425934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42061.671597222223</v>
      </c>
      <c r="T4000" s="11">
        <f t="shared" si="377"/>
        <v>42091.629930555559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41842.53701388889</v>
      </c>
      <c r="T4001" s="11">
        <f t="shared" si="377"/>
        <v>41882.535983796297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42437.353680555556</v>
      </c>
      <c r="T4002" s="11">
        <f t="shared" si="377"/>
        <v>42497.312013888892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42775.6725462963</v>
      </c>
      <c r="T4003" s="11">
        <f t="shared" si="377"/>
        <v>42795.500000000007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41878.751863425925</v>
      </c>
      <c r="T4004" s="11">
        <f t="shared" si="377"/>
        <v>41908.751863425925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42020.295682870368</v>
      </c>
      <c r="T4005" s="11">
        <f t="shared" si="377"/>
        <v>42050.295682870368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41889.871030092596</v>
      </c>
      <c r="T4006" s="11">
        <f t="shared" si="377"/>
        <v>41919.871030092596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41872.516030092593</v>
      </c>
      <c r="T4007" s="11">
        <f t="shared" si="377"/>
        <v>41932.516030092593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42391.48133101852</v>
      </c>
      <c r="T4008" s="11">
        <f t="shared" si="377"/>
        <v>42416.48133101852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41848.481261574074</v>
      </c>
      <c r="T4009" s="11">
        <f t="shared" si="377"/>
        <v>41877.39444444445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42177.672534722224</v>
      </c>
      <c r="T4010" s="11">
        <f t="shared" si="377"/>
        <v>42207.672534722224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41851.409259259264</v>
      </c>
      <c r="T4011" s="11">
        <f t="shared" si="377"/>
        <v>41891.409259259264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41921.478773148148</v>
      </c>
      <c r="T4012" s="11">
        <f t="shared" si="377"/>
        <v>41938.478773148148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42002.253217592595</v>
      </c>
      <c r="T4013" s="11">
        <f t="shared" si="377"/>
        <v>42032.253217592595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42096.252881944449</v>
      </c>
      <c r="T4014" s="11">
        <f t="shared" si="377"/>
        <v>42126.252881944449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42021.009525462963</v>
      </c>
      <c r="T4015" s="11">
        <f t="shared" si="377"/>
        <v>42051.009525462963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42418.954502314817</v>
      </c>
      <c r="T4016" s="11">
        <f t="shared" si="377"/>
        <v>42433.954502314817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42174.489155092589</v>
      </c>
      <c r="T4017" s="11">
        <f t="shared" si="377"/>
        <v>42204.489155092589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41869.581018518518</v>
      </c>
      <c r="T4018" s="11">
        <f t="shared" si="377"/>
        <v>41899.581018518518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41856.380486111113</v>
      </c>
      <c r="T4019" s="11">
        <f t="shared" si="377"/>
        <v>41886.380486111113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42620.619305555556</v>
      </c>
      <c r="T4020" s="11">
        <f t="shared" si="377"/>
        <v>42650.619305555556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42417.38421296297</v>
      </c>
      <c r="T4021" s="11">
        <f t="shared" si="377"/>
        <v>42475.394444444442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42056.899293981485</v>
      </c>
      <c r="T4022" s="11">
        <f t="shared" si="377"/>
        <v>42086.857627314814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41878.619884259264</v>
      </c>
      <c r="T4023" s="11">
        <f t="shared" si="377"/>
        <v>41938.619884259264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41990.292442129627</v>
      </c>
      <c r="T4024" s="11">
        <f t="shared" si="377"/>
        <v>42035.82916666667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42408.707905092589</v>
      </c>
      <c r="T4025" s="11">
        <f t="shared" si="377"/>
        <v>42453.666238425933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42217.378437500003</v>
      </c>
      <c r="T4026" s="11">
        <f t="shared" si="377"/>
        <v>42247.378437500003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42150.946018518523</v>
      </c>
      <c r="T4027" s="11">
        <f t="shared" si="377"/>
        <v>42210.946018518523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42282.36387731482</v>
      </c>
      <c r="T4028" s="11">
        <f t="shared" si="377"/>
        <v>42342.405543981484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42768.679178240745</v>
      </c>
      <c r="T4029" s="11">
        <f t="shared" si="377"/>
        <v>42788.750000000007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41765.646990740745</v>
      </c>
      <c r="T4030" s="11">
        <f t="shared" si="377"/>
        <v>41795.646990740745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42321.733449074083</v>
      </c>
      <c r="T4031" s="11">
        <f t="shared" si="377"/>
        <v>42351.733449074083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42374.36341435185</v>
      </c>
      <c r="T4032" s="11">
        <f t="shared" si="377"/>
        <v>42403.492361111108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41941.29356481482</v>
      </c>
      <c r="T4033" s="11">
        <f t="shared" si="377"/>
        <v>41991.335231481484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78">(E4034/D4034)*100</f>
        <v>6.8287037037037033</v>
      </c>
      <c r="P4034">
        <f t="shared" ref="P4034:P4097" si="379">E4034/L4034</f>
        <v>59</v>
      </c>
      <c r="Q4034" t="str">
        <f t="shared" ref="Q4034:Q4097" si="380">LEFT(N4034, SEARCH("/",N4034,1)-1)</f>
        <v>theater</v>
      </c>
      <c r="R4034" t="str">
        <f t="shared" ref="R4034:R4097" si="381">RIGHT(N4034, LEN(N4034) - SEARCH("/", N4034))</f>
        <v>plays</v>
      </c>
      <c r="S4034" s="10">
        <f t="shared" si="376"/>
        <v>42293.517546296302</v>
      </c>
      <c r="T4034" s="11">
        <f t="shared" si="377"/>
        <v>42353.559212962966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8"/>
        <v>25.698702928870294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ref="S4035:S4098" si="382">(((J4035/60)/60)/24)+DATE(1970,1,1)+(-7/24)</f>
        <v>42613.977129629631</v>
      </c>
      <c r="T4035" s="11">
        <f t="shared" ref="T4035:T4098" si="383">(((I4035/60)/60)/24)+DATE(1970,1,1)+(-7/24)</f>
        <v>42645.083333333336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42067.655671296299</v>
      </c>
      <c r="T4036" s="11">
        <f t="shared" si="383"/>
        <v>42097.614004629628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41903.591284722221</v>
      </c>
      <c r="T4037" s="11">
        <f t="shared" si="383"/>
        <v>41933.591284722221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41804.645416666666</v>
      </c>
      <c r="T4038" s="11">
        <f t="shared" si="383"/>
        <v>41821.645833333336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42496.779108796305</v>
      </c>
      <c r="T4039" s="11">
        <f t="shared" si="383"/>
        <v>42514.309027777781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41869.507060185191</v>
      </c>
      <c r="T4040" s="11">
        <f t="shared" si="383"/>
        <v>41929.507060185191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42305.379247685189</v>
      </c>
      <c r="T4041" s="11">
        <f t="shared" si="383"/>
        <v>42338.957638888889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42143.939861111117</v>
      </c>
      <c r="T4042" s="11">
        <f t="shared" si="383"/>
        <v>42202.833333333336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42559.182337962964</v>
      </c>
      <c r="T4043" s="11">
        <f t="shared" si="383"/>
        <v>42619.182337962964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41994.792407407411</v>
      </c>
      <c r="T4044" s="11">
        <f t="shared" si="383"/>
        <v>42024.511111111111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41948.665798611117</v>
      </c>
      <c r="T4045" s="11">
        <f t="shared" si="383"/>
        <v>41963.665798611117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42073.928032407413</v>
      </c>
      <c r="T4046" s="11">
        <f t="shared" si="383"/>
        <v>42103.916666666664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41841.909594907411</v>
      </c>
      <c r="T4047" s="11">
        <f t="shared" si="383"/>
        <v>41871.909594907411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41904.358912037038</v>
      </c>
      <c r="T4048" s="11">
        <f t="shared" si="383"/>
        <v>41934.358912037038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41990.730821759258</v>
      </c>
      <c r="T4049" s="11">
        <f t="shared" si="383"/>
        <v>42014.750000000007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42436.217442129629</v>
      </c>
      <c r="T4050" s="11">
        <f t="shared" si="383"/>
        <v>42471.175775462965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42169.66684027778</v>
      </c>
      <c r="T4051" s="11">
        <f t="shared" si="383"/>
        <v>42199.66684027778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41905.34480324074</v>
      </c>
      <c r="T4052" s="11">
        <f t="shared" si="383"/>
        <v>41935.34480324074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41761.518483796302</v>
      </c>
      <c r="T4053" s="11">
        <f t="shared" si="383"/>
        <v>41767.995138888895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41865.58699074074</v>
      </c>
      <c r="T4054" s="11">
        <f t="shared" si="383"/>
        <v>41925.58699074074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41928.398472222223</v>
      </c>
      <c r="T4055" s="11">
        <f t="shared" si="383"/>
        <v>41958.541666666664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42613.54959490741</v>
      </c>
      <c r="T4056" s="11">
        <f t="shared" si="383"/>
        <v>42643.875000000007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41779.356840277782</v>
      </c>
      <c r="T4057" s="11">
        <f t="shared" si="383"/>
        <v>41809.356840277782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42534.641655092601</v>
      </c>
      <c r="T4058" s="11">
        <f t="shared" si="383"/>
        <v>42554.540972222225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42310.676851851858</v>
      </c>
      <c r="T4059" s="11">
        <f t="shared" si="383"/>
        <v>42333.666666666664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42445.76902777778</v>
      </c>
      <c r="T4060" s="11">
        <f t="shared" si="383"/>
        <v>42460.874305555561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41866.348981481482</v>
      </c>
      <c r="T4061" s="11">
        <f t="shared" si="383"/>
        <v>41897.833333333336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41779.403425925928</v>
      </c>
      <c r="T4062" s="11">
        <f t="shared" si="383"/>
        <v>41813.375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42420.849803240744</v>
      </c>
      <c r="T4063" s="11">
        <f t="shared" si="383"/>
        <v>42480.808136574073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42523.447546296295</v>
      </c>
      <c r="T4064" s="11">
        <f t="shared" si="383"/>
        <v>42553.447546296295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41787.389861111114</v>
      </c>
      <c r="T4065" s="11">
        <f t="shared" si="383"/>
        <v>41817.389861111114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42093.296597222223</v>
      </c>
      <c r="T4066" s="11">
        <f t="shared" si="383"/>
        <v>42123.296597222223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41833.659849537042</v>
      </c>
      <c r="T4067" s="11">
        <f t="shared" si="383"/>
        <v>41863.659849537042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42478.747546296298</v>
      </c>
      <c r="T4068" s="11">
        <f t="shared" si="383"/>
        <v>42508.747546296298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42234.82581018519</v>
      </c>
      <c r="T4069" s="11">
        <f t="shared" si="383"/>
        <v>42274.82581018519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42718.671932870369</v>
      </c>
      <c r="T4070" s="11">
        <f t="shared" si="383"/>
        <v>42748.670138888891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42022.36986111111</v>
      </c>
      <c r="T4071" s="11">
        <f t="shared" si="383"/>
        <v>42063.208333333336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42031.375231481485</v>
      </c>
      <c r="T4072" s="11">
        <f t="shared" si="383"/>
        <v>42063.833333333336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42700.513090277782</v>
      </c>
      <c r="T4073" s="11">
        <f t="shared" si="383"/>
        <v>42730.513090277782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41812.482766203706</v>
      </c>
      <c r="T4074" s="11">
        <f t="shared" si="383"/>
        <v>41872.482766203706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42078.053541666675</v>
      </c>
      <c r="T4075" s="11">
        <f t="shared" si="383"/>
        <v>42132.875000000007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42283.261284722226</v>
      </c>
      <c r="T4076" s="11">
        <f t="shared" si="383"/>
        <v>42313.302951388891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41778.754270833335</v>
      </c>
      <c r="T4077" s="11">
        <f t="shared" si="383"/>
        <v>41820.436111111114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41905.504039351858</v>
      </c>
      <c r="T4078" s="11">
        <f t="shared" si="383"/>
        <v>41933.535416666666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42695.418912037036</v>
      </c>
      <c r="T4079" s="11">
        <f t="shared" si="383"/>
        <v>42725.418912037036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42732.495856481481</v>
      </c>
      <c r="T4080" s="11">
        <f t="shared" si="383"/>
        <v>42762.495856481481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42510.647233796299</v>
      </c>
      <c r="T4081" s="11">
        <f t="shared" si="383"/>
        <v>42540.647233796299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42511.406435185192</v>
      </c>
      <c r="T4082" s="11">
        <f t="shared" si="383"/>
        <v>42535.495833333342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42041.289641203701</v>
      </c>
      <c r="T4083" s="11">
        <f t="shared" si="383"/>
        <v>42071.247974537044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42306.897604166668</v>
      </c>
      <c r="T4084" s="11">
        <f t="shared" si="383"/>
        <v>42322.666666666664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42353.470092592594</v>
      </c>
      <c r="T4085" s="11">
        <f t="shared" si="383"/>
        <v>42383.470092592594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42622.144745370373</v>
      </c>
      <c r="T4086" s="11">
        <f t="shared" si="383"/>
        <v>42652.144745370373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42058.312210648153</v>
      </c>
      <c r="T4087" s="11">
        <f t="shared" si="383"/>
        <v>42086.874305555561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42304.649293981485</v>
      </c>
      <c r="T4088" s="11">
        <f t="shared" si="383"/>
        <v>42328.875000000007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42538.451226851852</v>
      </c>
      <c r="T4089" s="11">
        <f t="shared" si="383"/>
        <v>42568.451226851852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41990.320879629631</v>
      </c>
      <c r="T4090" s="11">
        <f t="shared" si="383"/>
        <v>42020.143055555563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42122.440833333334</v>
      </c>
      <c r="T4091" s="11">
        <f t="shared" si="383"/>
        <v>42155.440972222226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42209.381215277775</v>
      </c>
      <c r="T4092" s="11">
        <f t="shared" si="383"/>
        <v>42223.333333333336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41990.21471064815</v>
      </c>
      <c r="T4093" s="11">
        <f t="shared" si="383"/>
        <v>42020.21471064815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42038.903321759259</v>
      </c>
      <c r="T4094" s="11">
        <f t="shared" si="383"/>
        <v>42098.861655092602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42178.524224537039</v>
      </c>
      <c r="T4095" s="11">
        <f t="shared" si="383"/>
        <v>42238.524224537039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41889.795138888891</v>
      </c>
      <c r="T4096" s="11">
        <f t="shared" si="383"/>
        <v>41933.915972222225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42692.740162037044</v>
      </c>
      <c r="T4097" s="11">
        <f t="shared" si="383"/>
        <v>42722.740162037044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84">(E4098/D4098)*100</f>
        <v>11.428571428571429</v>
      </c>
      <c r="P4098">
        <f t="shared" ref="P4098:P4115" si="385">E4098/L4098</f>
        <v>80</v>
      </c>
      <c r="Q4098" t="str">
        <f t="shared" ref="Q4098:Q4115" si="386">LEFT(N4098, SEARCH("/",N4098,1)-1)</f>
        <v>theater</v>
      </c>
      <c r="R4098" t="str">
        <f t="shared" ref="R4098:R4115" si="387">RIGHT(N4098, LEN(N4098) - SEARCH("/", N4098))</f>
        <v>plays</v>
      </c>
      <c r="S4098" s="10">
        <f t="shared" si="382"/>
        <v>42750.238645833335</v>
      </c>
      <c r="T4098" s="11">
        <f t="shared" si="383"/>
        <v>42794.07708333333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ref="S4099:S4115" si="388">(((J4099/60)/60)/24)+DATE(1970,1,1)+(-7/24)</f>
        <v>42344.532835648155</v>
      </c>
      <c r="T4099" s="11">
        <f t="shared" ref="T4099:T4115" si="389">(((I4099/60)/60)/24)+DATE(1970,1,1)+(-7/24)</f>
        <v>42400.704861111117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42495.430520833332</v>
      </c>
      <c r="T4100" s="11">
        <f t="shared" si="389"/>
        <v>42525.430520833332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42570.558715277781</v>
      </c>
      <c r="T4101" s="11">
        <f t="shared" si="389"/>
        <v>42615.558715277781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41926.833217592597</v>
      </c>
      <c r="T4102" s="11">
        <f t="shared" si="389"/>
        <v>41936.833217592597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42730.612060185187</v>
      </c>
      <c r="T4103" s="11">
        <f t="shared" si="389"/>
        <v>42760.612060185187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42475.556400462963</v>
      </c>
      <c r="T4104" s="11">
        <f t="shared" si="389"/>
        <v>42505.556400462963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42188.541273148156</v>
      </c>
      <c r="T4105" s="11">
        <f t="shared" si="389"/>
        <v>42242.480555555558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42639.986504629633</v>
      </c>
      <c r="T4106" s="11">
        <f t="shared" si="389"/>
        <v>42669.986504629633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42696.718854166669</v>
      </c>
      <c r="T4107" s="11">
        <f t="shared" si="389"/>
        <v>42729.718854166669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42052.757708333338</v>
      </c>
      <c r="T4108" s="11">
        <f t="shared" si="389"/>
        <v>42095.750000000007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41883.625011574077</v>
      </c>
      <c r="T4109" s="11">
        <f t="shared" si="389"/>
        <v>41906.625011574077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42766.740011574082</v>
      </c>
      <c r="T4110" s="11">
        <f t="shared" si="389"/>
        <v>42796.916666666664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42307.247731481482</v>
      </c>
      <c r="T4111" s="11">
        <f t="shared" si="389"/>
        <v>42337.289398148154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42512.335081018515</v>
      </c>
      <c r="T4112" s="11">
        <f t="shared" si="389"/>
        <v>42572.335081018515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42028.844212962962</v>
      </c>
      <c r="T4113" s="11">
        <f t="shared" si="389"/>
        <v>42058.844212962962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42400.65493055556</v>
      </c>
      <c r="T4114" s="11">
        <f t="shared" si="389"/>
        <v>42427.708333333336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42358.281516203708</v>
      </c>
      <c r="T4115" s="11">
        <f t="shared" si="389"/>
        <v>42376.981944444451</v>
      </c>
    </row>
    <row r="4119" spans="1:20">
      <c r="D4119" s="13"/>
    </row>
  </sheetData>
  <autoFilter ref="A1:T4115" xr:uid="{B9DFD30E-FD37-F84E-BE8A-EC1CF45211B5}"/>
  <sortState ref="A2:T4115">
    <sortCondition ref="A2"/>
  </sortState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37051-70D5-2E41-92DF-FF934F9E03F8}">
  <dimension ref="A1:F14"/>
  <sheetViews>
    <sheetView zoomScaleNormal="100" workbookViewId="0">
      <selection activeCell="C27" sqref="C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9.1640625" bestFit="1" customWidth="1"/>
    <col min="9" max="9" width="14.83203125" bestFit="1" customWidth="1"/>
    <col min="10" max="10" width="23.5" bestFit="1" customWidth="1"/>
    <col min="11" max="11" width="19.1640625" bestFit="1" customWidth="1"/>
  </cols>
  <sheetData>
    <row r="1" spans="1:6">
      <c r="A1" s="6" t="s">
        <v>8223</v>
      </c>
      <c r="B1" t="s">
        <v>8379</v>
      </c>
    </row>
    <row r="3" spans="1:6">
      <c r="A3" s="6" t="s">
        <v>8380</v>
      </c>
      <c r="B3" s="6" t="s">
        <v>8356</v>
      </c>
    </row>
    <row r="4" spans="1:6">
      <c r="A4" s="6" t="s">
        <v>8357</v>
      </c>
      <c r="B4" t="s">
        <v>8219</v>
      </c>
      <c r="C4" t="s">
        <v>8221</v>
      </c>
      <c r="D4" t="s">
        <v>8220</v>
      </c>
      <c r="E4" t="s">
        <v>8222</v>
      </c>
      <c r="F4" t="s">
        <v>8358</v>
      </c>
    </row>
    <row r="5" spans="1:6">
      <c r="A5" s="7" t="s">
        <v>8306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8332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8329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8327</v>
      </c>
      <c r="B8" s="8"/>
      <c r="C8" s="8"/>
      <c r="D8" s="8">
        <v>24</v>
      </c>
      <c r="E8" s="8"/>
      <c r="F8" s="8">
        <v>24</v>
      </c>
    </row>
    <row r="9" spans="1:6">
      <c r="A9" s="7" t="s">
        <v>8321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8334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8315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8313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8358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23D5-510C-9941-A889-43E361A333B5}">
  <dimension ref="A1:F47"/>
  <sheetViews>
    <sheetView workbookViewId="0">
      <selection activeCell="G3" sqref="G3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6" t="s">
        <v>8223</v>
      </c>
      <c r="B1" t="s">
        <v>8379</v>
      </c>
    </row>
    <row r="2" spans="1:6">
      <c r="A2" s="6" t="s">
        <v>8305</v>
      </c>
      <c r="B2" t="s">
        <v>8379</v>
      </c>
    </row>
    <row r="4" spans="1:6">
      <c r="A4" s="6" t="s">
        <v>8380</v>
      </c>
      <c r="B4" s="6" t="s">
        <v>8356</v>
      </c>
    </row>
    <row r="5" spans="1:6">
      <c r="A5" s="6" t="s">
        <v>8357</v>
      </c>
      <c r="B5" t="s">
        <v>8219</v>
      </c>
      <c r="C5" t="s">
        <v>8221</v>
      </c>
      <c r="D5" t="s">
        <v>8220</v>
      </c>
      <c r="E5" t="s">
        <v>8222</v>
      </c>
      <c r="F5" t="s">
        <v>8358</v>
      </c>
    </row>
    <row r="6" spans="1:6">
      <c r="A6" s="7" t="s">
        <v>8312</v>
      </c>
      <c r="B6" s="8"/>
      <c r="C6" s="8">
        <v>100</v>
      </c>
      <c r="D6" s="8"/>
      <c r="E6" s="8"/>
      <c r="F6" s="8">
        <v>100</v>
      </c>
    </row>
    <row r="7" spans="1:6">
      <c r="A7" s="7" t="s">
        <v>8340</v>
      </c>
      <c r="B7" s="8"/>
      <c r="C7" s="8"/>
      <c r="D7" s="8">
        <v>20</v>
      </c>
      <c r="E7" s="8"/>
      <c r="F7" s="8">
        <v>20</v>
      </c>
    </row>
    <row r="8" spans="1:6">
      <c r="A8" s="7" t="s">
        <v>8328</v>
      </c>
      <c r="B8" s="8"/>
      <c r="C8" s="8"/>
      <c r="D8" s="8">
        <v>24</v>
      </c>
      <c r="E8" s="8"/>
      <c r="F8" s="8">
        <v>24</v>
      </c>
    </row>
    <row r="9" spans="1:6">
      <c r="A9" s="7" t="s">
        <v>8354</v>
      </c>
      <c r="B9" s="8"/>
      <c r="C9" s="8">
        <v>40</v>
      </c>
      <c r="D9" s="8"/>
      <c r="E9" s="8"/>
      <c r="F9" s="8">
        <v>40</v>
      </c>
    </row>
    <row r="10" spans="1:6">
      <c r="A10" s="7" t="s">
        <v>8350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8311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8310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8326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8343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8320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8344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8345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8325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8324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8352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8323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8331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8339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8319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8335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8341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8342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8338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8349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8322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8309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8308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8348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8351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8353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8347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8307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8337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8330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8317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8316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8336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8358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976C2-F174-EE43-9D67-96BE5C350FCF}">
  <dimension ref="A2:E18"/>
  <sheetViews>
    <sheetView workbookViewId="0">
      <selection activeCell="I32" sqref="I3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6640625" bestFit="1" customWidth="1"/>
    <col min="8" max="8" width="14.6640625" bestFit="1" customWidth="1"/>
    <col min="9" max="10" width="14.83203125" bestFit="1" customWidth="1"/>
    <col min="11" max="11" width="14.6640625" bestFit="1" customWidth="1"/>
    <col min="12" max="12" width="15.6640625" bestFit="1" customWidth="1"/>
    <col min="13" max="13" width="15.83203125" bestFit="1" customWidth="1"/>
    <col min="14" max="14" width="15.6640625" bestFit="1" customWidth="1"/>
    <col min="15" max="15" width="15.83203125" bestFit="1" customWidth="1"/>
    <col min="16" max="16" width="14.83203125" bestFit="1" customWidth="1"/>
    <col min="17" max="17" width="14.6640625" bestFit="1" customWidth="1"/>
    <col min="18" max="18" width="14.83203125" bestFit="1" customWidth="1"/>
    <col min="19" max="20" width="14.6640625" bestFit="1" customWidth="1"/>
    <col min="21" max="21" width="13.6640625" bestFit="1" customWidth="1"/>
    <col min="22" max="23" width="14.6640625" bestFit="1" customWidth="1"/>
    <col min="24" max="24" width="15.6640625" bestFit="1" customWidth="1"/>
    <col min="25" max="25" width="14.6640625" bestFit="1" customWidth="1"/>
    <col min="26" max="28" width="14.83203125" bestFit="1" customWidth="1"/>
    <col min="29" max="29" width="14.6640625" bestFit="1" customWidth="1"/>
    <col min="30" max="30" width="13.83203125" bestFit="1" customWidth="1"/>
    <col min="31" max="31" width="15.83203125" bestFit="1" customWidth="1"/>
    <col min="32" max="32" width="14.6640625" bestFit="1" customWidth="1"/>
    <col min="33" max="33" width="13.6640625" bestFit="1" customWidth="1"/>
    <col min="34" max="34" width="15.6640625" bestFit="1" customWidth="1"/>
    <col min="35" max="36" width="14.6640625" bestFit="1" customWidth="1"/>
    <col min="37" max="39" width="14.83203125" bestFit="1" customWidth="1"/>
    <col min="40" max="41" width="13.6640625" bestFit="1" customWidth="1"/>
    <col min="42" max="42" width="14.83203125" bestFit="1" customWidth="1"/>
    <col min="43" max="43" width="13.6640625" bestFit="1" customWidth="1"/>
    <col min="44" max="44" width="15.83203125" bestFit="1" customWidth="1"/>
    <col min="45" max="46" width="14.6640625" bestFit="1" customWidth="1"/>
    <col min="47" max="47" width="15.6640625" bestFit="1" customWidth="1"/>
    <col min="48" max="52" width="14.6640625" bestFit="1" customWidth="1"/>
    <col min="53" max="53" width="15.83203125" bestFit="1" customWidth="1"/>
    <col min="54" max="54" width="13.83203125" bestFit="1" customWidth="1"/>
    <col min="55" max="55" width="13.6640625" bestFit="1" customWidth="1"/>
    <col min="56" max="57" width="14.6640625" bestFit="1" customWidth="1"/>
    <col min="58" max="58" width="13.83203125" bestFit="1" customWidth="1"/>
    <col min="59" max="59" width="13.6640625" bestFit="1" customWidth="1"/>
    <col min="60" max="60" width="15.6640625" bestFit="1" customWidth="1"/>
    <col min="61" max="61" width="14.83203125" bestFit="1" customWidth="1"/>
    <col min="62" max="62" width="14.6640625" bestFit="1" customWidth="1"/>
    <col min="63" max="63" width="15.83203125" bestFit="1" customWidth="1"/>
    <col min="64" max="64" width="15.6640625" bestFit="1" customWidth="1"/>
    <col min="65" max="65" width="15.83203125" bestFit="1" customWidth="1"/>
    <col min="66" max="66" width="15.6640625" bestFit="1" customWidth="1"/>
    <col min="67" max="67" width="16.83203125" bestFit="1" customWidth="1"/>
    <col min="68" max="68" width="17" bestFit="1" customWidth="1"/>
    <col min="69" max="69" width="14.83203125" bestFit="1" customWidth="1"/>
    <col min="70" max="70" width="17" bestFit="1" customWidth="1"/>
    <col min="71" max="73" width="15.6640625" bestFit="1" customWidth="1"/>
    <col min="74" max="74" width="15.83203125" bestFit="1" customWidth="1"/>
    <col min="75" max="76" width="14.6640625" bestFit="1" customWidth="1"/>
    <col min="77" max="77" width="17" bestFit="1" customWidth="1"/>
    <col min="78" max="79" width="15.6640625" bestFit="1" customWidth="1"/>
    <col min="80" max="80" width="16.83203125" bestFit="1" customWidth="1"/>
    <col min="81" max="81" width="14.6640625" bestFit="1" customWidth="1"/>
    <col min="82" max="83" width="15.6640625" bestFit="1" customWidth="1"/>
    <col min="84" max="84" width="14.83203125" bestFit="1" customWidth="1"/>
    <col min="85" max="85" width="14.6640625" bestFit="1" customWidth="1"/>
    <col min="86" max="86" width="14.83203125" bestFit="1" customWidth="1"/>
    <col min="87" max="88" width="14.6640625" bestFit="1" customWidth="1"/>
    <col min="89" max="89" width="14.83203125" bestFit="1" customWidth="1"/>
    <col min="90" max="90" width="15.83203125" bestFit="1" customWidth="1"/>
    <col min="91" max="92" width="14.6640625" bestFit="1" customWidth="1"/>
    <col min="93" max="93" width="13.83203125" bestFit="1" customWidth="1"/>
    <col min="94" max="94" width="15.83203125" bestFit="1" customWidth="1"/>
    <col min="95" max="95" width="14.6640625" bestFit="1" customWidth="1"/>
    <col min="96" max="96" width="15.83203125" bestFit="1" customWidth="1"/>
    <col min="97" max="97" width="14.83203125" bestFit="1" customWidth="1"/>
    <col min="98" max="98" width="15.83203125" bestFit="1" customWidth="1"/>
    <col min="99" max="101" width="14.83203125" bestFit="1" customWidth="1"/>
    <col min="102" max="102" width="14.6640625" bestFit="1" customWidth="1"/>
    <col min="103" max="103" width="14.83203125" bestFit="1" customWidth="1"/>
    <col min="104" max="105" width="14.6640625" bestFit="1" customWidth="1"/>
    <col min="106" max="106" width="15.6640625" bestFit="1" customWidth="1"/>
    <col min="107" max="109" width="14.6640625" bestFit="1" customWidth="1"/>
    <col min="110" max="110" width="13.6640625" bestFit="1" customWidth="1"/>
    <col min="111" max="111" width="13.83203125" bestFit="1" customWidth="1"/>
    <col min="112" max="112" width="14.6640625" bestFit="1" customWidth="1"/>
    <col min="113" max="114" width="13.6640625" bestFit="1" customWidth="1"/>
    <col min="115" max="115" width="14.83203125" bestFit="1" customWidth="1"/>
    <col min="116" max="119" width="14.6640625" bestFit="1" customWidth="1"/>
    <col min="120" max="120" width="15.83203125" bestFit="1" customWidth="1"/>
    <col min="121" max="122" width="14.6640625" bestFit="1" customWidth="1"/>
    <col min="123" max="124" width="13.6640625" bestFit="1" customWidth="1"/>
    <col min="125" max="125" width="14.83203125" bestFit="1" customWidth="1"/>
    <col min="126" max="127" width="13.83203125" bestFit="1" customWidth="1"/>
    <col min="128" max="128" width="13.6640625" bestFit="1" customWidth="1"/>
    <col min="129" max="129" width="13.83203125" bestFit="1" customWidth="1"/>
    <col min="130" max="131" width="14.83203125" bestFit="1" customWidth="1"/>
    <col min="132" max="134" width="14.6640625" bestFit="1" customWidth="1"/>
    <col min="135" max="135" width="15.6640625" bestFit="1" customWidth="1"/>
    <col min="136" max="136" width="14.6640625" bestFit="1" customWidth="1"/>
    <col min="137" max="137" width="14.83203125" bestFit="1" customWidth="1"/>
    <col min="138" max="139" width="15.83203125" bestFit="1" customWidth="1"/>
    <col min="140" max="141" width="14.83203125" bestFit="1" customWidth="1"/>
    <col min="142" max="143" width="13.83203125" bestFit="1" customWidth="1"/>
    <col min="144" max="146" width="13.6640625" bestFit="1" customWidth="1"/>
    <col min="147" max="148" width="14.6640625" bestFit="1" customWidth="1"/>
    <col min="149" max="149" width="15.6640625" bestFit="1" customWidth="1"/>
    <col min="150" max="150" width="14.83203125" bestFit="1" customWidth="1"/>
    <col min="151" max="151" width="15.83203125" bestFit="1" customWidth="1"/>
    <col min="152" max="152" width="14.83203125" bestFit="1" customWidth="1"/>
    <col min="153" max="154" width="15.6640625" bestFit="1" customWidth="1"/>
    <col min="155" max="156" width="14.6640625" bestFit="1" customWidth="1"/>
    <col min="157" max="159" width="13.6640625" bestFit="1" customWidth="1"/>
    <col min="160" max="160" width="13.83203125" bestFit="1" customWidth="1"/>
    <col min="161" max="163" width="14.6640625" bestFit="1" customWidth="1"/>
    <col min="164" max="164" width="14.83203125" bestFit="1" customWidth="1"/>
    <col min="165" max="166" width="14.6640625" bestFit="1" customWidth="1"/>
    <col min="167" max="167" width="15.83203125" bestFit="1" customWidth="1"/>
    <col min="168" max="168" width="14.83203125" bestFit="1" customWidth="1"/>
    <col min="169" max="172" width="15.83203125" bestFit="1" customWidth="1"/>
    <col min="173" max="173" width="14.83203125" bestFit="1" customWidth="1"/>
    <col min="174" max="174" width="13.6640625" bestFit="1" customWidth="1"/>
    <col min="175" max="175" width="13.83203125" bestFit="1" customWidth="1"/>
    <col min="176" max="176" width="14.6640625" bestFit="1" customWidth="1"/>
    <col min="177" max="180" width="13.83203125" bestFit="1" customWidth="1"/>
    <col min="181" max="181" width="13.6640625" bestFit="1" customWidth="1"/>
    <col min="182" max="185" width="14.6640625" bestFit="1" customWidth="1"/>
    <col min="186" max="186" width="15.6640625" bestFit="1" customWidth="1"/>
    <col min="187" max="187" width="15.83203125" bestFit="1" customWidth="1"/>
    <col min="188" max="190" width="14.6640625" bestFit="1" customWidth="1"/>
    <col min="191" max="191" width="14.83203125" bestFit="1" customWidth="1"/>
    <col min="192" max="193" width="14.6640625" bestFit="1" customWidth="1"/>
    <col min="194" max="194" width="14.83203125" bestFit="1" customWidth="1"/>
    <col min="195" max="195" width="13.6640625" bestFit="1" customWidth="1"/>
    <col min="196" max="196" width="13.83203125" bestFit="1" customWidth="1"/>
    <col min="197" max="197" width="14.83203125" bestFit="1" customWidth="1"/>
    <col min="198" max="198" width="13.6640625" bestFit="1" customWidth="1"/>
    <col min="199" max="199" width="15.6640625" bestFit="1" customWidth="1"/>
    <col min="200" max="201" width="14.83203125" bestFit="1" customWidth="1"/>
    <col min="202" max="202" width="14.6640625" bestFit="1" customWidth="1"/>
    <col min="203" max="203" width="15.6640625" bestFit="1" customWidth="1"/>
    <col min="204" max="205" width="14.6640625" bestFit="1" customWidth="1"/>
    <col min="206" max="206" width="15.83203125" bestFit="1" customWidth="1"/>
    <col min="207" max="207" width="14.83203125" bestFit="1" customWidth="1"/>
    <col min="208" max="208" width="14.6640625" bestFit="1" customWidth="1"/>
    <col min="209" max="209" width="16.83203125" bestFit="1" customWidth="1"/>
    <col min="210" max="210" width="15.6640625" bestFit="1" customWidth="1"/>
    <col min="211" max="211" width="15.83203125" bestFit="1" customWidth="1"/>
    <col min="212" max="212" width="15.6640625" bestFit="1" customWidth="1"/>
    <col min="213" max="214" width="15.83203125" bestFit="1" customWidth="1"/>
    <col min="215" max="218" width="15.6640625" bestFit="1" customWidth="1"/>
    <col min="219" max="220" width="14.6640625" bestFit="1" customWidth="1"/>
    <col min="221" max="221" width="14.83203125" bestFit="1" customWidth="1"/>
    <col min="222" max="222" width="15.83203125" bestFit="1" customWidth="1"/>
    <col min="223" max="223" width="17" bestFit="1" customWidth="1"/>
    <col min="224" max="224" width="15.83203125" bestFit="1" customWidth="1"/>
    <col min="225" max="225" width="16.83203125" bestFit="1" customWidth="1"/>
    <col min="226" max="226" width="15.83203125" bestFit="1" customWidth="1"/>
    <col min="227" max="229" width="15.6640625" bestFit="1" customWidth="1"/>
    <col min="230" max="230" width="16.83203125" bestFit="1" customWidth="1"/>
    <col min="231" max="231" width="15.6640625" bestFit="1" customWidth="1"/>
    <col min="232" max="232" width="15.83203125" bestFit="1" customWidth="1"/>
    <col min="233" max="233" width="17" bestFit="1" customWidth="1"/>
    <col min="234" max="234" width="15.6640625" bestFit="1" customWidth="1"/>
    <col min="235" max="235" width="16.83203125" bestFit="1" customWidth="1"/>
    <col min="236" max="237" width="15.83203125" bestFit="1" customWidth="1"/>
    <col min="238" max="238" width="14.83203125" bestFit="1" customWidth="1"/>
    <col min="239" max="242" width="14.6640625" bestFit="1" customWidth="1"/>
    <col min="243" max="243" width="15.6640625" bestFit="1" customWidth="1"/>
    <col min="244" max="244" width="15.83203125" bestFit="1" customWidth="1"/>
    <col min="245" max="249" width="15.6640625" bestFit="1" customWidth="1"/>
    <col min="250" max="250" width="15.83203125" bestFit="1" customWidth="1"/>
    <col min="251" max="251" width="17" bestFit="1" customWidth="1"/>
    <col min="252" max="252" width="13.83203125" bestFit="1" customWidth="1"/>
    <col min="253" max="254" width="14.83203125" bestFit="1" customWidth="1"/>
    <col min="255" max="257" width="14.6640625" bestFit="1" customWidth="1"/>
    <col min="258" max="260" width="14.83203125" bestFit="1" customWidth="1"/>
    <col min="261" max="261" width="14.6640625" bestFit="1" customWidth="1"/>
    <col min="262" max="262" width="15.6640625" bestFit="1" customWidth="1"/>
    <col min="263" max="263" width="14.6640625" bestFit="1" customWidth="1"/>
    <col min="264" max="265" width="14.83203125" bestFit="1" customWidth="1"/>
    <col min="266" max="266" width="15.83203125" bestFit="1" customWidth="1"/>
    <col min="267" max="268" width="15.6640625" bestFit="1" customWidth="1"/>
    <col min="269" max="269" width="14.83203125" bestFit="1" customWidth="1"/>
    <col min="270" max="270" width="14.6640625" bestFit="1" customWidth="1"/>
    <col min="271" max="272" width="14.83203125" bestFit="1" customWidth="1"/>
    <col min="273" max="274" width="14.6640625" bestFit="1" customWidth="1"/>
    <col min="275" max="275" width="15.83203125" bestFit="1" customWidth="1"/>
    <col min="276" max="276" width="15.6640625" bestFit="1" customWidth="1"/>
    <col min="277" max="278" width="14.6640625" bestFit="1" customWidth="1"/>
    <col min="279" max="279" width="13.6640625" bestFit="1" customWidth="1"/>
    <col min="280" max="280" width="13.83203125" bestFit="1" customWidth="1"/>
    <col min="281" max="281" width="14.6640625" bestFit="1" customWidth="1"/>
    <col min="282" max="286" width="13.6640625" bestFit="1" customWidth="1"/>
    <col min="287" max="287" width="13.83203125" bestFit="1" customWidth="1"/>
    <col min="288" max="288" width="14.6640625" bestFit="1" customWidth="1"/>
    <col min="289" max="289" width="14.83203125" bestFit="1" customWidth="1"/>
    <col min="290" max="290" width="14.6640625" bestFit="1" customWidth="1"/>
    <col min="291" max="293" width="14.83203125" bestFit="1" customWidth="1"/>
    <col min="294" max="294" width="15.6640625" bestFit="1" customWidth="1"/>
    <col min="295" max="295" width="14.6640625" bestFit="1" customWidth="1"/>
    <col min="296" max="296" width="15.6640625" bestFit="1" customWidth="1"/>
    <col min="297" max="297" width="14.83203125" bestFit="1" customWidth="1"/>
    <col min="298" max="298" width="14.6640625" bestFit="1" customWidth="1"/>
    <col min="299" max="299" width="14.83203125" bestFit="1" customWidth="1"/>
    <col min="300" max="300" width="13.6640625" bestFit="1" customWidth="1"/>
    <col min="301" max="301" width="14.83203125" bestFit="1" customWidth="1"/>
    <col min="302" max="304" width="13.6640625" bestFit="1" customWidth="1"/>
    <col min="305" max="306" width="13.83203125" bestFit="1" customWidth="1"/>
    <col min="307" max="309" width="14.83203125" bestFit="1" customWidth="1"/>
    <col min="310" max="312" width="13.6640625" bestFit="1" customWidth="1"/>
    <col min="313" max="313" width="14.83203125" bestFit="1" customWidth="1"/>
    <col min="314" max="314" width="15.83203125" bestFit="1" customWidth="1"/>
    <col min="315" max="315" width="14.6640625" bestFit="1" customWidth="1"/>
    <col min="316" max="318" width="14.83203125" bestFit="1" customWidth="1"/>
    <col min="319" max="320" width="15.83203125" bestFit="1" customWidth="1"/>
    <col min="321" max="321" width="15.6640625" bestFit="1" customWidth="1"/>
    <col min="322" max="324" width="14.6640625" bestFit="1" customWidth="1"/>
    <col min="325" max="325" width="14.83203125" bestFit="1" customWidth="1"/>
    <col min="326" max="326" width="14.6640625" bestFit="1" customWidth="1"/>
    <col min="327" max="327" width="14.83203125" bestFit="1" customWidth="1"/>
    <col min="328" max="328" width="14.6640625" bestFit="1" customWidth="1"/>
    <col min="329" max="330" width="14.83203125" bestFit="1" customWidth="1"/>
    <col min="331" max="332" width="14.6640625" bestFit="1" customWidth="1"/>
    <col min="333" max="334" width="15.6640625" bestFit="1" customWidth="1"/>
    <col min="335" max="335" width="14.6640625" bestFit="1" customWidth="1"/>
    <col min="336" max="336" width="14.83203125" bestFit="1" customWidth="1"/>
    <col min="337" max="337" width="13.6640625" bestFit="1" customWidth="1"/>
    <col min="338" max="338" width="13.83203125" bestFit="1" customWidth="1"/>
    <col min="339" max="340" width="13.6640625" bestFit="1" customWidth="1"/>
    <col min="341" max="341" width="13.83203125" bestFit="1" customWidth="1"/>
    <col min="342" max="342" width="14.83203125" bestFit="1" customWidth="1"/>
    <col min="343" max="343" width="13.83203125" bestFit="1" customWidth="1"/>
    <col min="344" max="344" width="13.6640625" bestFit="1" customWidth="1"/>
    <col min="345" max="345" width="15.6640625" bestFit="1" customWidth="1"/>
    <col min="346" max="346" width="14.83203125" bestFit="1" customWidth="1"/>
    <col min="347" max="348" width="15.83203125" bestFit="1" customWidth="1"/>
    <col min="349" max="350" width="14.6640625" bestFit="1" customWidth="1"/>
    <col min="351" max="351" width="14.83203125" bestFit="1" customWidth="1"/>
    <col min="352" max="352" width="15.83203125" bestFit="1" customWidth="1"/>
    <col min="353" max="353" width="15.6640625" bestFit="1" customWidth="1"/>
    <col min="354" max="354" width="14.83203125" bestFit="1" customWidth="1"/>
    <col min="355" max="356" width="14.6640625" bestFit="1" customWidth="1"/>
    <col min="357" max="357" width="15.83203125" bestFit="1" customWidth="1"/>
    <col min="358" max="358" width="14.6640625" bestFit="1" customWidth="1"/>
    <col min="359" max="359" width="15.6640625" bestFit="1" customWidth="1"/>
    <col min="360" max="360" width="14.6640625" bestFit="1" customWidth="1"/>
    <col min="361" max="361" width="14.83203125" bestFit="1" customWidth="1"/>
    <col min="362" max="364" width="14.6640625" bestFit="1" customWidth="1"/>
    <col min="365" max="365" width="15.6640625" bestFit="1" customWidth="1"/>
    <col min="366" max="366" width="13.83203125" bestFit="1" customWidth="1"/>
    <col min="367" max="367" width="14.83203125" bestFit="1" customWidth="1"/>
    <col min="368" max="368" width="13.6640625" bestFit="1" customWidth="1"/>
    <col min="369" max="370" width="13.83203125" bestFit="1" customWidth="1"/>
    <col min="371" max="371" width="13.6640625" bestFit="1" customWidth="1"/>
    <col min="372" max="372" width="13.83203125" bestFit="1" customWidth="1"/>
    <col min="373" max="373" width="14.83203125" bestFit="1" customWidth="1"/>
    <col min="374" max="375" width="13.6640625" bestFit="1" customWidth="1"/>
    <col min="376" max="376" width="14.83203125" bestFit="1" customWidth="1"/>
    <col min="377" max="377" width="14.6640625" bestFit="1" customWidth="1"/>
    <col min="378" max="378" width="14.83203125" bestFit="1" customWidth="1"/>
    <col min="379" max="381" width="14.6640625" bestFit="1" customWidth="1"/>
    <col min="382" max="383" width="15.83203125" bestFit="1" customWidth="1"/>
    <col min="384" max="385" width="15.6640625" bestFit="1" customWidth="1"/>
    <col min="386" max="389" width="14.6640625" bestFit="1" customWidth="1"/>
    <col min="390" max="390" width="13.83203125" bestFit="1" customWidth="1"/>
    <col min="391" max="391" width="14.83203125" bestFit="1" customWidth="1"/>
    <col min="392" max="392" width="13.6640625" bestFit="1" customWidth="1"/>
    <col min="393" max="393" width="13.83203125" bestFit="1" customWidth="1"/>
    <col min="394" max="394" width="13.6640625" bestFit="1" customWidth="1"/>
    <col min="395" max="395" width="14.83203125" bestFit="1" customWidth="1"/>
    <col min="396" max="397" width="14.6640625" bestFit="1" customWidth="1"/>
    <col min="398" max="398" width="14.83203125" bestFit="1" customWidth="1"/>
    <col min="399" max="399" width="15.6640625" bestFit="1" customWidth="1"/>
    <col min="400" max="400" width="14.6640625" bestFit="1" customWidth="1"/>
    <col min="401" max="401" width="14.83203125" bestFit="1" customWidth="1"/>
    <col min="402" max="402" width="15.6640625" bestFit="1" customWidth="1"/>
    <col min="403" max="406" width="14.6640625" bestFit="1" customWidth="1"/>
    <col min="407" max="407" width="14.83203125" bestFit="1" customWidth="1"/>
    <col min="408" max="408" width="14.6640625" bestFit="1" customWidth="1"/>
    <col min="409" max="411" width="14.83203125" bestFit="1" customWidth="1"/>
    <col min="412" max="412" width="14.6640625" bestFit="1" customWidth="1"/>
    <col min="413" max="414" width="13.6640625" bestFit="1" customWidth="1"/>
    <col min="415" max="415" width="13.83203125" bestFit="1" customWidth="1"/>
    <col min="416" max="417" width="13.6640625" bestFit="1" customWidth="1"/>
    <col min="418" max="420" width="14.6640625" bestFit="1" customWidth="1"/>
    <col min="421" max="421" width="14.83203125" bestFit="1" customWidth="1"/>
    <col min="422" max="422" width="15.6640625" bestFit="1" customWidth="1"/>
    <col min="423" max="423" width="14.83203125" bestFit="1" customWidth="1"/>
    <col min="424" max="425" width="14.6640625" bestFit="1" customWidth="1"/>
    <col min="426" max="426" width="15.83203125" bestFit="1" customWidth="1"/>
    <col min="427" max="428" width="14.6640625" bestFit="1" customWidth="1"/>
    <col min="429" max="429" width="14.83203125" bestFit="1" customWidth="1"/>
    <col min="430" max="431" width="15.83203125" bestFit="1" customWidth="1"/>
    <col min="432" max="433" width="14.6640625" bestFit="1" customWidth="1"/>
    <col min="434" max="434" width="14.83203125" bestFit="1" customWidth="1"/>
    <col min="435" max="436" width="13.6640625" bestFit="1" customWidth="1"/>
    <col min="437" max="437" width="13.83203125" bestFit="1" customWidth="1"/>
    <col min="438" max="438" width="14.6640625" bestFit="1" customWidth="1"/>
    <col min="439" max="439" width="14.83203125" bestFit="1" customWidth="1"/>
    <col min="440" max="440" width="13.6640625" bestFit="1" customWidth="1"/>
    <col min="441" max="441" width="14.83203125" bestFit="1" customWidth="1"/>
    <col min="442" max="442" width="15.83203125" bestFit="1" customWidth="1"/>
    <col min="443" max="443" width="14.6640625" bestFit="1" customWidth="1"/>
    <col min="444" max="445" width="14.83203125" bestFit="1" customWidth="1"/>
    <col min="446" max="446" width="15.83203125" bestFit="1" customWidth="1"/>
    <col min="447" max="447" width="15.6640625" bestFit="1" customWidth="1"/>
    <col min="448" max="448" width="15.83203125" bestFit="1" customWidth="1"/>
    <col min="449" max="450" width="14.83203125" bestFit="1" customWidth="1"/>
    <col min="451" max="451" width="15.83203125" bestFit="1" customWidth="1"/>
    <col min="452" max="452" width="14.83203125" bestFit="1" customWidth="1"/>
    <col min="453" max="453" width="15.83203125" bestFit="1" customWidth="1"/>
    <col min="454" max="454" width="14.6640625" bestFit="1" customWidth="1"/>
    <col min="455" max="455" width="15.83203125" bestFit="1" customWidth="1"/>
    <col min="456" max="457" width="14.6640625" bestFit="1" customWidth="1"/>
    <col min="458" max="458" width="14.83203125" bestFit="1" customWidth="1"/>
    <col min="459" max="459" width="14.6640625" bestFit="1" customWidth="1"/>
    <col min="460" max="464" width="13.6640625" bestFit="1" customWidth="1"/>
    <col min="465" max="465" width="14.6640625" bestFit="1" customWidth="1"/>
    <col min="466" max="466" width="14.83203125" bestFit="1" customWidth="1"/>
    <col min="467" max="468" width="14.6640625" bestFit="1" customWidth="1"/>
    <col min="469" max="470" width="15.6640625" bestFit="1" customWidth="1"/>
    <col min="471" max="472" width="14.6640625" bestFit="1" customWidth="1"/>
    <col min="473" max="473" width="14.83203125" bestFit="1" customWidth="1"/>
    <col min="474" max="475" width="14.6640625" bestFit="1" customWidth="1"/>
    <col min="476" max="477" width="15.6640625" bestFit="1" customWidth="1"/>
    <col min="478" max="478" width="14.6640625" bestFit="1" customWidth="1"/>
    <col min="479" max="481" width="15.6640625" bestFit="1" customWidth="1"/>
    <col min="482" max="483" width="17" bestFit="1" customWidth="1"/>
    <col min="484" max="484" width="15.6640625" bestFit="1" customWidth="1"/>
    <col min="485" max="485" width="15.83203125" bestFit="1" customWidth="1"/>
    <col min="486" max="486" width="15.6640625" bestFit="1" customWidth="1"/>
    <col min="487" max="488" width="15.83203125" bestFit="1" customWidth="1"/>
    <col min="489" max="489" width="17" bestFit="1" customWidth="1"/>
    <col min="490" max="490" width="15.83203125" bestFit="1" customWidth="1"/>
    <col min="491" max="492" width="15.6640625" bestFit="1" customWidth="1"/>
    <col min="493" max="493" width="15.83203125" bestFit="1" customWidth="1"/>
    <col min="494" max="494" width="16.83203125" bestFit="1" customWidth="1"/>
    <col min="495" max="495" width="15.6640625" bestFit="1" customWidth="1"/>
    <col min="496" max="496" width="15.83203125" bestFit="1" customWidth="1"/>
    <col min="497" max="497" width="15.6640625" bestFit="1" customWidth="1"/>
    <col min="498" max="498" width="16.83203125" bestFit="1" customWidth="1"/>
    <col min="499" max="499" width="15.83203125" bestFit="1" customWidth="1"/>
    <col min="500" max="500" width="14.83203125" bestFit="1" customWidth="1"/>
    <col min="501" max="503" width="14.6640625" bestFit="1" customWidth="1"/>
    <col min="504" max="504" width="15.6640625" bestFit="1" customWidth="1"/>
    <col min="505" max="505" width="15.83203125" bestFit="1" customWidth="1"/>
    <col min="506" max="507" width="15.6640625" bestFit="1" customWidth="1"/>
    <col min="508" max="509" width="15.83203125" bestFit="1" customWidth="1"/>
    <col min="510" max="510" width="17" bestFit="1" customWidth="1"/>
    <col min="511" max="511" width="15.6640625" bestFit="1" customWidth="1"/>
    <col min="512" max="512" width="17" bestFit="1" customWidth="1"/>
    <col min="513" max="513" width="15.83203125" bestFit="1" customWidth="1"/>
    <col min="514" max="514" width="15.6640625" bestFit="1" customWidth="1"/>
    <col min="515" max="515" width="16.83203125" bestFit="1" customWidth="1"/>
    <col min="516" max="516" width="15.6640625" bestFit="1" customWidth="1"/>
    <col min="517" max="517" width="17" bestFit="1" customWidth="1"/>
    <col min="518" max="518" width="15.6640625" bestFit="1" customWidth="1"/>
    <col min="519" max="520" width="14.6640625" bestFit="1" customWidth="1"/>
    <col min="521" max="522" width="14.83203125" bestFit="1" customWidth="1"/>
    <col min="523" max="523" width="14.6640625" bestFit="1" customWidth="1"/>
    <col min="524" max="524" width="15.83203125" bestFit="1" customWidth="1"/>
    <col min="525" max="525" width="16.83203125" bestFit="1" customWidth="1"/>
    <col min="526" max="526" width="15.83203125" bestFit="1" customWidth="1"/>
    <col min="527" max="527" width="15.6640625" bestFit="1" customWidth="1"/>
    <col min="528" max="528" width="17" bestFit="1" customWidth="1"/>
    <col min="529" max="529" width="15.83203125" bestFit="1" customWidth="1"/>
    <col min="530" max="530" width="16.83203125" bestFit="1" customWidth="1"/>
    <col min="531" max="532" width="15.6640625" bestFit="1" customWidth="1"/>
    <col min="533" max="533" width="17" bestFit="1" customWidth="1"/>
    <col min="534" max="534" width="13.6640625" bestFit="1" customWidth="1"/>
    <col min="535" max="535" width="13.83203125" bestFit="1" customWidth="1"/>
    <col min="536" max="536" width="14.6640625" bestFit="1" customWidth="1"/>
    <col min="537" max="539" width="13.6640625" bestFit="1" customWidth="1"/>
    <col min="540" max="540" width="14.83203125" bestFit="1" customWidth="1"/>
    <col min="541" max="542" width="14.6640625" bestFit="1" customWidth="1"/>
    <col min="543" max="546" width="14.83203125" bestFit="1" customWidth="1"/>
    <col min="547" max="547" width="15.83203125" bestFit="1" customWidth="1"/>
    <col min="548" max="548" width="14.6640625" bestFit="1" customWidth="1"/>
    <col min="549" max="549" width="14.83203125" bestFit="1" customWidth="1"/>
    <col min="550" max="550" width="14.6640625" bestFit="1" customWidth="1"/>
    <col min="551" max="551" width="14.83203125" bestFit="1" customWidth="1"/>
    <col min="552" max="553" width="15.83203125" bestFit="1" customWidth="1"/>
    <col min="554" max="554" width="14.6640625" bestFit="1" customWidth="1"/>
    <col min="555" max="555" width="15.83203125" bestFit="1" customWidth="1"/>
    <col min="556" max="559" width="13.6640625" bestFit="1" customWidth="1"/>
    <col min="560" max="560" width="14.83203125" bestFit="1" customWidth="1"/>
    <col min="561" max="561" width="14.6640625" bestFit="1" customWidth="1"/>
    <col min="562" max="562" width="13.83203125" bestFit="1" customWidth="1"/>
    <col min="563" max="563" width="13.6640625" bestFit="1" customWidth="1"/>
    <col min="564" max="565" width="14.83203125" bestFit="1" customWidth="1"/>
    <col min="566" max="566" width="13.6640625" bestFit="1" customWidth="1"/>
    <col min="567" max="567" width="14.6640625" bestFit="1" customWidth="1"/>
    <col min="568" max="569" width="15.83203125" bestFit="1" customWidth="1"/>
    <col min="570" max="570" width="14.83203125" bestFit="1" customWidth="1"/>
    <col min="571" max="571" width="15.83203125" bestFit="1" customWidth="1"/>
    <col min="572" max="573" width="14.6640625" bestFit="1" customWidth="1"/>
    <col min="574" max="574" width="15.83203125" bestFit="1" customWidth="1"/>
    <col min="575" max="575" width="14.83203125" bestFit="1" customWidth="1"/>
    <col min="576" max="579" width="14.6640625" bestFit="1" customWidth="1"/>
    <col min="580" max="580" width="15.6640625" bestFit="1" customWidth="1"/>
    <col min="581" max="581" width="14.83203125" bestFit="1" customWidth="1"/>
    <col min="582" max="582" width="15.6640625" bestFit="1" customWidth="1"/>
    <col min="583" max="583" width="13.83203125" bestFit="1" customWidth="1"/>
    <col min="584" max="584" width="14.6640625" bestFit="1" customWidth="1"/>
    <col min="585" max="585" width="13.6640625" bestFit="1" customWidth="1"/>
    <col min="586" max="587" width="14.6640625" bestFit="1" customWidth="1"/>
    <col min="588" max="588" width="14.83203125" bestFit="1" customWidth="1"/>
    <col min="589" max="591" width="14.6640625" bestFit="1" customWidth="1"/>
    <col min="592" max="592" width="14.83203125" bestFit="1" customWidth="1"/>
    <col min="593" max="593" width="15.83203125" bestFit="1" customWidth="1"/>
    <col min="594" max="595" width="14.83203125" bestFit="1" customWidth="1"/>
    <col min="596" max="596" width="15.83203125" bestFit="1" customWidth="1"/>
    <col min="597" max="599" width="14.6640625" bestFit="1" customWidth="1"/>
    <col min="600" max="600" width="13.83203125" bestFit="1" customWidth="1"/>
    <col min="601" max="602" width="13.6640625" bestFit="1" customWidth="1"/>
    <col min="603" max="605" width="13.83203125" bestFit="1" customWidth="1"/>
    <col min="606" max="606" width="14.6640625" bestFit="1" customWidth="1"/>
    <col min="607" max="607" width="14.83203125" bestFit="1" customWidth="1"/>
    <col min="608" max="608" width="13.83203125" bestFit="1" customWidth="1"/>
    <col min="609" max="609" width="13.6640625" bestFit="1" customWidth="1"/>
    <col min="610" max="611" width="13.83203125" bestFit="1" customWidth="1"/>
    <col min="612" max="612" width="14.6640625" bestFit="1" customWidth="1"/>
    <col min="613" max="613" width="14.83203125" bestFit="1" customWidth="1"/>
    <col min="614" max="614" width="15.83203125" bestFit="1" customWidth="1"/>
    <col min="615" max="617" width="14.83203125" bestFit="1" customWidth="1"/>
    <col min="618" max="618" width="14.6640625" bestFit="1" customWidth="1"/>
    <col min="619" max="619" width="14.83203125" bestFit="1" customWidth="1"/>
    <col min="620" max="620" width="14.6640625" bestFit="1" customWidth="1"/>
    <col min="621" max="621" width="14.83203125" bestFit="1" customWidth="1"/>
    <col min="622" max="622" width="14.6640625" bestFit="1" customWidth="1"/>
    <col min="623" max="623" width="15.83203125" bestFit="1" customWidth="1"/>
    <col min="624" max="624" width="14.83203125" bestFit="1" customWidth="1"/>
    <col min="625" max="627" width="15.83203125" bestFit="1" customWidth="1"/>
    <col min="628" max="628" width="14.6640625" bestFit="1" customWidth="1"/>
    <col min="629" max="630" width="15.6640625" bestFit="1" customWidth="1"/>
    <col min="631" max="632" width="13.6640625" bestFit="1" customWidth="1"/>
    <col min="633" max="635" width="13.83203125" bestFit="1" customWidth="1"/>
    <col min="636" max="636" width="14.83203125" bestFit="1" customWidth="1"/>
    <col min="637" max="637" width="13.6640625" bestFit="1" customWidth="1"/>
    <col min="638" max="638" width="15.6640625" bestFit="1" customWidth="1"/>
    <col min="639" max="640" width="14.6640625" bestFit="1" customWidth="1"/>
    <col min="641" max="641" width="15.83203125" bestFit="1" customWidth="1"/>
    <col min="642" max="642" width="14.83203125" bestFit="1" customWidth="1"/>
    <col min="643" max="643" width="15.6640625" bestFit="1" customWidth="1"/>
    <col min="644" max="644" width="14.83203125" bestFit="1" customWidth="1"/>
    <col min="645" max="645" width="14.6640625" bestFit="1" customWidth="1"/>
    <col min="646" max="646" width="15.83203125" bestFit="1" customWidth="1"/>
    <col min="647" max="648" width="14.6640625" bestFit="1" customWidth="1"/>
    <col min="649" max="649" width="15.83203125" bestFit="1" customWidth="1"/>
    <col min="650" max="650" width="14.6640625" bestFit="1" customWidth="1"/>
    <col min="651" max="652" width="15.6640625" bestFit="1" customWidth="1"/>
    <col min="653" max="655" width="13.6640625" bestFit="1" customWidth="1"/>
    <col min="656" max="656" width="14.6640625" bestFit="1" customWidth="1"/>
    <col min="657" max="658" width="14.83203125" bestFit="1" customWidth="1"/>
    <col min="659" max="659" width="15.6640625" bestFit="1" customWidth="1"/>
    <col min="660" max="660" width="14.83203125" bestFit="1" customWidth="1"/>
    <col min="661" max="661" width="15.83203125" bestFit="1" customWidth="1"/>
    <col min="662" max="662" width="14.6640625" bestFit="1" customWidth="1"/>
    <col min="663" max="663" width="15.6640625" bestFit="1" customWidth="1"/>
    <col min="664" max="665" width="14.83203125" bestFit="1" customWidth="1"/>
    <col min="666" max="668" width="14.6640625" bestFit="1" customWidth="1"/>
    <col min="669" max="670" width="14.83203125" bestFit="1" customWidth="1"/>
    <col min="671" max="671" width="13.6640625" bestFit="1" customWidth="1"/>
    <col min="672" max="672" width="14.6640625" bestFit="1" customWidth="1"/>
    <col min="673" max="673" width="13.83203125" bestFit="1" customWidth="1"/>
    <col min="674" max="676" width="13.6640625" bestFit="1" customWidth="1"/>
    <col min="677" max="678" width="14.83203125" bestFit="1" customWidth="1"/>
    <col min="679" max="679" width="15.83203125" bestFit="1" customWidth="1"/>
    <col min="680" max="680" width="14.83203125" bestFit="1" customWidth="1"/>
    <col min="681" max="682" width="14.6640625" bestFit="1" customWidth="1"/>
    <col min="683" max="686" width="14.83203125" bestFit="1" customWidth="1"/>
    <col min="687" max="687" width="13.83203125" bestFit="1" customWidth="1"/>
    <col min="688" max="688" width="13.6640625" bestFit="1" customWidth="1"/>
    <col min="689" max="689" width="14.6640625" bestFit="1" customWidth="1"/>
    <col min="690" max="690" width="14.83203125" bestFit="1" customWidth="1"/>
    <col min="691" max="691" width="13.83203125" bestFit="1" customWidth="1"/>
    <col min="692" max="692" width="13.6640625" bestFit="1" customWidth="1"/>
    <col min="693" max="693" width="13.83203125" bestFit="1" customWidth="1"/>
    <col min="694" max="696" width="14.83203125" bestFit="1" customWidth="1"/>
    <col min="697" max="697" width="14.6640625" bestFit="1" customWidth="1"/>
    <col min="698" max="698" width="15.83203125" bestFit="1" customWidth="1"/>
    <col min="699" max="700" width="15.6640625" bestFit="1" customWidth="1"/>
    <col min="701" max="701" width="14.83203125" bestFit="1" customWidth="1"/>
    <col min="702" max="703" width="14.6640625" bestFit="1" customWidth="1"/>
    <col min="704" max="704" width="13.6640625" bestFit="1" customWidth="1"/>
    <col min="705" max="706" width="13.83203125" bestFit="1" customWidth="1"/>
    <col min="707" max="707" width="13.6640625" bestFit="1" customWidth="1"/>
    <col min="708" max="708" width="14.6640625" bestFit="1" customWidth="1"/>
    <col min="709" max="709" width="14.83203125" bestFit="1" customWidth="1"/>
    <col min="710" max="713" width="13.83203125" bestFit="1" customWidth="1"/>
    <col min="714" max="714" width="14.6640625" bestFit="1" customWidth="1"/>
    <col min="715" max="716" width="14.83203125" bestFit="1" customWidth="1"/>
    <col min="717" max="717" width="15.83203125" bestFit="1" customWidth="1"/>
    <col min="718" max="718" width="14.6640625" bestFit="1" customWidth="1"/>
    <col min="719" max="719" width="14.83203125" bestFit="1" customWidth="1"/>
    <col min="720" max="720" width="15.6640625" bestFit="1" customWidth="1"/>
    <col min="721" max="722" width="14.6640625" bestFit="1" customWidth="1"/>
    <col min="723" max="723" width="14.83203125" bestFit="1" customWidth="1"/>
    <col min="724" max="724" width="14.6640625" bestFit="1" customWidth="1"/>
    <col min="725" max="725" width="14.83203125" bestFit="1" customWidth="1"/>
    <col min="726" max="726" width="15.83203125" bestFit="1" customWidth="1"/>
    <col min="727" max="728" width="14.83203125" bestFit="1" customWidth="1"/>
    <col min="729" max="729" width="14.6640625" bestFit="1" customWidth="1"/>
    <col min="730" max="732" width="14.83203125" bestFit="1" customWidth="1"/>
    <col min="733" max="733" width="15.83203125" bestFit="1" customWidth="1"/>
    <col min="734" max="734" width="15.6640625" bestFit="1" customWidth="1"/>
    <col min="735" max="735" width="14.6640625" bestFit="1" customWidth="1"/>
    <col min="736" max="736" width="15.83203125" bestFit="1" customWidth="1"/>
    <col min="737" max="737" width="14.6640625" bestFit="1" customWidth="1"/>
    <col min="738" max="738" width="15.6640625" bestFit="1" customWidth="1"/>
    <col min="739" max="739" width="14.6640625" bestFit="1" customWidth="1"/>
    <col min="740" max="740" width="17" bestFit="1" customWidth="1"/>
    <col min="741" max="741" width="15.6640625" bestFit="1" customWidth="1"/>
    <col min="742" max="744" width="15.83203125" bestFit="1" customWidth="1"/>
    <col min="745" max="745" width="17" bestFit="1" customWidth="1"/>
    <col min="746" max="747" width="15.83203125" bestFit="1" customWidth="1"/>
    <col min="748" max="748" width="15.6640625" bestFit="1" customWidth="1"/>
    <col min="749" max="751" width="15.83203125" bestFit="1" customWidth="1"/>
    <col min="752" max="753" width="15.6640625" bestFit="1" customWidth="1"/>
    <col min="754" max="754" width="15.83203125" bestFit="1" customWidth="1"/>
    <col min="755" max="756" width="15.6640625" bestFit="1" customWidth="1"/>
    <col min="757" max="757" width="15.83203125" bestFit="1" customWidth="1"/>
    <col min="758" max="758" width="15.6640625" bestFit="1" customWidth="1"/>
    <col min="759" max="759" width="16.83203125" bestFit="1" customWidth="1"/>
    <col min="760" max="760" width="15.6640625" bestFit="1" customWidth="1"/>
    <col min="761" max="761" width="15.83203125" bestFit="1" customWidth="1"/>
    <col min="762" max="763" width="15.6640625" bestFit="1" customWidth="1"/>
    <col min="764" max="764" width="14.83203125" bestFit="1" customWidth="1"/>
    <col min="765" max="766" width="15.6640625" bestFit="1" customWidth="1"/>
    <col min="767" max="768" width="14.6640625" bestFit="1" customWidth="1"/>
    <col min="769" max="769" width="14.83203125" bestFit="1" customWidth="1"/>
    <col min="770" max="770" width="15.83203125" bestFit="1" customWidth="1"/>
    <col min="771" max="771" width="16.83203125" bestFit="1" customWidth="1"/>
    <col min="772" max="772" width="15.83203125" bestFit="1" customWidth="1"/>
    <col min="773" max="776" width="15.6640625" bestFit="1" customWidth="1"/>
    <col min="777" max="777" width="17" bestFit="1" customWidth="1"/>
    <col min="778" max="778" width="15.6640625" bestFit="1" customWidth="1"/>
    <col min="779" max="779" width="15.83203125" bestFit="1" customWidth="1"/>
    <col min="780" max="780" width="16.83203125" bestFit="1" customWidth="1"/>
    <col min="781" max="781" width="15.83203125" bestFit="1" customWidth="1"/>
    <col min="782" max="782" width="17" bestFit="1" customWidth="1"/>
    <col min="783" max="785" width="15.6640625" bestFit="1" customWidth="1"/>
    <col min="786" max="786" width="16.83203125" bestFit="1" customWidth="1"/>
    <col min="787" max="787" width="17" bestFit="1" customWidth="1"/>
    <col min="788" max="788" width="15.83203125" bestFit="1" customWidth="1"/>
    <col min="789" max="792" width="14.6640625" bestFit="1" customWidth="1"/>
    <col min="793" max="794" width="14.83203125" bestFit="1" customWidth="1"/>
    <col min="795" max="796" width="14.6640625" bestFit="1" customWidth="1"/>
    <col min="797" max="800" width="15.6640625" bestFit="1" customWidth="1"/>
    <col min="801" max="801" width="17" bestFit="1" customWidth="1"/>
    <col min="802" max="802" width="15.6640625" bestFit="1" customWidth="1"/>
    <col min="803" max="803" width="16.83203125" bestFit="1" customWidth="1"/>
    <col min="804" max="804" width="15.6640625" bestFit="1" customWidth="1"/>
    <col min="805" max="805" width="15.83203125" bestFit="1" customWidth="1"/>
    <col min="806" max="807" width="17" bestFit="1" customWidth="1"/>
    <col min="808" max="808" width="13.6640625" bestFit="1" customWidth="1"/>
    <col min="809" max="809" width="14.83203125" bestFit="1" customWidth="1"/>
    <col min="810" max="810" width="13.83203125" bestFit="1" customWidth="1"/>
    <col min="811" max="811" width="14.83203125" bestFit="1" customWidth="1"/>
    <col min="812" max="812" width="14.6640625" bestFit="1" customWidth="1"/>
    <col min="813" max="813" width="13.83203125" bestFit="1" customWidth="1"/>
    <col min="814" max="814" width="14.83203125" bestFit="1" customWidth="1"/>
    <col min="815" max="816" width="13.83203125" bestFit="1" customWidth="1"/>
    <col min="817" max="817" width="14.6640625" bestFit="1" customWidth="1"/>
    <col min="818" max="818" width="14.83203125" bestFit="1" customWidth="1"/>
    <col min="819" max="819" width="14.6640625" bestFit="1" customWidth="1"/>
    <col min="820" max="820" width="14.83203125" bestFit="1" customWidth="1"/>
    <col min="821" max="821" width="15.83203125" bestFit="1" customWidth="1"/>
    <col min="822" max="823" width="14.6640625" bestFit="1" customWidth="1"/>
    <col min="824" max="824" width="14.83203125" bestFit="1" customWidth="1"/>
    <col min="825" max="825" width="15.83203125" bestFit="1" customWidth="1"/>
    <col min="826" max="826" width="14.83203125" bestFit="1" customWidth="1"/>
    <col min="827" max="827" width="14.6640625" bestFit="1" customWidth="1"/>
    <col min="828" max="828" width="15.6640625" bestFit="1" customWidth="1"/>
    <col min="829" max="830" width="14.83203125" bestFit="1" customWidth="1"/>
    <col min="831" max="831" width="15.83203125" bestFit="1" customWidth="1"/>
    <col min="832" max="832" width="14.83203125" bestFit="1" customWidth="1"/>
    <col min="833" max="833" width="15.6640625" bestFit="1" customWidth="1"/>
    <col min="834" max="834" width="14.6640625" bestFit="1" customWidth="1"/>
    <col min="835" max="835" width="15.6640625" bestFit="1" customWidth="1"/>
    <col min="836" max="836" width="15.83203125" bestFit="1" customWidth="1"/>
    <col min="837" max="837" width="14.83203125" bestFit="1" customWidth="1"/>
    <col min="838" max="841" width="13.6640625" bestFit="1" customWidth="1"/>
    <col min="842" max="842" width="15.83203125" bestFit="1" customWidth="1"/>
    <col min="843" max="843" width="14.83203125" bestFit="1" customWidth="1"/>
    <col min="844" max="847" width="14.6640625" bestFit="1" customWidth="1"/>
    <col min="848" max="849" width="15.83203125" bestFit="1" customWidth="1"/>
    <col min="850" max="850" width="14.83203125" bestFit="1" customWidth="1"/>
    <col min="851" max="854" width="14.6640625" bestFit="1" customWidth="1"/>
    <col min="855" max="855" width="14.83203125" bestFit="1" customWidth="1"/>
    <col min="856" max="856" width="15.6640625" bestFit="1" customWidth="1"/>
    <col min="857" max="857" width="14.6640625" bestFit="1" customWidth="1"/>
    <col min="858" max="858" width="15.83203125" bestFit="1" customWidth="1"/>
    <col min="859" max="859" width="13.6640625" bestFit="1" customWidth="1"/>
    <col min="860" max="860" width="13.83203125" bestFit="1" customWidth="1"/>
    <col min="861" max="861" width="13.6640625" bestFit="1" customWidth="1"/>
    <col min="862" max="862" width="13.83203125" bestFit="1" customWidth="1"/>
    <col min="863" max="864" width="14.83203125" bestFit="1" customWidth="1"/>
    <col min="865" max="865" width="14.6640625" bestFit="1" customWidth="1"/>
    <col min="866" max="866" width="15.83203125" bestFit="1" customWidth="1"/>
    <col min="867" max="867" width="15.6640625" bestFit="1" customWidth="1"/>
    <col min="868" max="869" width="14.83203125" bestFit="1" customWidth="1"/>
    <col min="870" max="870" width="15.83203125" bestFit="1" customWidth="1"/>
    <col min="871" max="871" width="14.6640625" bestFit="1" customWidth="1"/>
    <col min="872" max="872" width="14.83203125" bestFit="1" customWidth="1"/>
    <col min="873" max="873" width="14.6640625" bestFit="1" customWidth="1"/>
    <col min="874" max="875" width="14.83203125" bestFit="1" customWidth="1"/>
    <col min="876" max="876" width="14.6640625" bestFit="1" customWidth="1"/>
    <col min="877" max="877" width="14.83203125" bestFit="1" customWidth="1"/>
    <col min="878" max="879" width="15.83203125" bestFit="1" customWidth="1"/>
    <col min="880" max="880" width="14.6640625" bestFit="1" customWidth="1"/>
    <col min="881" max="881" width="15.83203125" bestFit="1" customWidth="1"/>
    <col min="882" max="883" width="14.6640625" bestFit="1" customWidth="1"/>
    <col min="884" max="885" width="14.83203125" bestFit="1" customWidth="1"/>
    <col min="886" max="886" width="15.6640625" bestFit="1" customWidth="1"/>
    <col min="887" max="889" width="13.83203125" bestFit="1" customWidth="1"/>
    <col min="890" max="890" width="13.6640625" bestFit="1" customWidth="1"/>
    <col min="891" max="891" width="13.83203125" bestFit="1" customWidth="1"/>
    <col min="892" max="892" width="14.83203125" bestFit="1" customWidth="1"/>
    <col min="893" max="895" width="13.83203125" bestFit="1" customWidth="1"/>
    <col min="896" max="896" width="13.6640625" bestFit="1" customWidth="1"/>
    <col min="897" max="897" width="13.83203125" bestFit="1" customWidth="1"/>
    <col min="898" max="899" width="13.6640625" bestFit="1" customWidth="1"/>
    <col min="900" max="900" width="13.83203125" bestFit="1" customWidth="1"/>
    <col min="901" max="901" width="14.6640625" bestFit="1" customWidth="1"/>
    <col min="902" max="902" width="14.83203125" bestFit="1" customWidth="1"/>
    <col min="903" max="903" width="14.6640625" bestFit="1" customWidth="1"/>
    <col min="904" max="904" width="14.83203125" bestFit="1" customWidth="1"/>
    <col min="905" max="905" width="15.83203125" bestFit="1" customWidth="1"/>
    <col min="906" max="906" width="15.6640625" bestFit="1" customWidth="1"/>
    <col min="907" max="909" width="14.83203125" bestFit="1" customWidth="1"/>
    <col min="910" max="910" width="15.83203125" bestFit="1" customWidth="1"/>
    <col min="911" max="911" width="15.6640625" bestFit="1" customWidth="1"/>
    <col min="912" max="913" width="14.6640625" bestFit="1" customWidth="1"/>
    <col min="914" max="914" width="14.83203125" bestFit="1" customWidth="1"/>
    <col min="915" max="915" width="15.6640625" bestFit="1" customWidth="1"/>
    <col min="916" max="916" width="14.6640625" bestFit="1" customWidth="1"/>
    <col min="917" max="917" width="15.6640625" bestFit="1" customWidth="1"/>
    <col min="918" max="920" width="14.83203125" bestFit="1" customWidth="1"/>
    <col min="921" max="921" width="15.83203125" bestFit="1" customWidth="1"/>
    <col min="922" max="922" width="14.6640625" bestFit="1" customWidth="1"/>
    <col min="923" max="924" width="14.83203125" bestFit="1" customWidth="1"/>
    <col min="925" max="925" width="14.6640625" bestFit="1" customWidth="1"/>
    <col min="926" max="926" width="14.83203125" bestFit="1" customWidth="1"/>
    <col min="927" max="927" width="14.6640625" bestFit="1" customWidth="1"/>
    <col min="928" max="929" width="15.6640625" bestFit="1" customWidth="1"/>
    <col min="930" max="930" width="14.6640625" bestFit="1" customWidth="1"/>
    <col min="931" max="932" width="14.83203125" bestFit="1" customWidth="1"/>
    <col min="933" max="934" width="14.6640625" bestFit="1" customWidth="1"/>
    <col min="935" max="936" width="14.83203125" bestFit="1" customWidth="1"/>
    <col min="937" max="938" width="13.6640625" bestFit="1" customWidth="1"/>
    <col min="939" max="939" width="13.83203125" bestFit="1" customWidth="1"/>
    <col min="940" max="940" width="14.83203125" bestFit="1" customWidth="1"/>
    <col min="941" max="941" width="13.6640625" bestFit="1" customWidth="1"/>
    <col min="942" max="943" width="13.83203125" bestFit="1" customWidth="1"/>
    <col min="944" max="946" width="13.6640625" bestFit="1" customWidth="1"/>
    <col min="947" max="949" width="13.83203125" bestFit="1" customWidth="1"/>
    <col min="950" max="950" width="14.83203125" bestFit="1" customWidth="1"/>
    <col min="951" max="951" width="13.6640625" bestFit="1" customWidth="1"/>
    <col min="952" max="954" width="13.83203125" bestFit="1" customWidth="1"/>
    <col min="955" max="955" width="14.6640625" bestFit="1" customWidth="1"/>
    <col min="956" max="958" width="14.83203125" bestFit="1" customWidth="1"/>
    <col min="959" max="959" width="15.83203125" bestFit="1" customWidth="1"/>
    <col min="960" max="960" width="14.6640625" bestFit="1" customWidth="1"/>
    <col min="961" max="963" width="14.83203125" bestFit="1" customWidth="1"/>
    <col min="964" max="964" width="15.83203125" bestFit="1" customWidth="1"/>
    <col min="965" max="965" width="14.6640625" bestFit="1" customWidth="1"/>
    <col min="966" max="966" width="15.6640625" bestFit="1" customWidth="1"/>
    <col min="967" max="967" width="14.6640625" bestFit="1" customWidth="1"/>
    <col min="968" max="972" width="14.83203125" bestFit="1" customWidth="1"/>
    <col min="973" max="973" width="15.83203125" bestFit="1" customWidth="1"/>
    <col min="974" max="974" width="15.6640625" bestFit="1" customWidth="1"/>
    <col min="975" max="975" width="14.6640625" bestFit="1" customWidth="1"/>
    <col min="976" max="976" width="15.6640625" bestFit="1" customWidth="1"/>
    <col min="977" max="977" width="14.6640625" bestFit="1" customWidth="1"/>
    <col min="978" max="979" width="14.83203125" bestFit="1" customWidth="1"/>
    <col min="980" max="980" width="15.83203125" bestFit="1" customWidth="1"/>
    <col min="981" max="982" width="14.6640625" bestFit="1" customWidth="1"/>
    <col min="983" max="983" width="15.6640625" bestFit="1" customWidth="1"/>
    <col min="984" max="988" width="14.83203125" bestFit="1" customWidth="1"/>
    <col min="989" max="990" width="14.6640625" bestFit="1" customWidth="1"/>
    <col min="991" max="994" width="14.83203125" bestFit="1" customWidth="1"/>
    <col min="995" max="995" width="15.83203125" bestFit="1" customWidth="1"/>
    <col min="996" max="996" width="15.6640625" bestFit="1" customWidth="1"/>
    <col min="997" max="998" width="14.6640625" bestFit="1" customWidth="1"/>
    <col min="999" max="1000" width="14.83203125" bestFit="1" customWidth="1"/>
    <col min="1001" max="1001" width="15.83203125" bestFit="1" customWidth="1"/>
    <col min="1002" max="1002" width="15.6640625" bestFit="1" customWidth="1"/>
    <col min="1003" max="1004" width="14.83203125" bestFit="1" customWidth="1"/>
    <col min="1005" max="1005" width="15.83203125" bestFit="1" customWidth="1"/>
    <col min="1006" max="1006" width="14.6640625" bestFit="1" customWidth="1"/>
    <col min="1007" max="1013" width="14.83203125" bestFit="1" customWidth="1"/>
    <col min="1014" max="1014" width="15.83203125" bestFit="1" customWidth="1"/>
    <col min="1015" max="1016" width="14.6640625" bestFit="1" customWidth="1"/>
    <col min="1017" max="1017" width="14.83203125" bestFit="1" customWidth="1"/>
    <col min="1018" max="1019" width="14.6640625" bestFit="1" customWidth="1"/>
    <col min="1020" max="1022" width="14.83203125" bestFit="1" customWidth="1"/>
    <col min="1023" max="1025" width="14.6640625" bestFit="1" customWidth="1"/>
    <col min="1026" max="1026" width="15.6640625" bestFit="1" customWidth="1"/>
    <col min="1027" max="1027" width="14.83203125" bestFit="1" customWidth="1"/>
    <col min="1028" max="1030" width="14.6640625" bestFit="1" customWidth="1"/>
    <col min="1031" max="1032" width="13.83203125" bestFit="1" customWidth="1"/>
    <col min="1033" max="1034" width="13.6640625" bestFit="1" customWidth="1"/>
    <col min="1035" max="1038" width="13.83203125" bestFit="1" customWidth="1"/>
    <col min="1039" max="1041" width="13.6640625" bestFit="1" customWidth="1"/>
    <col min="1042" max="1044" width="13.83203125" bestFit="1" customWidth="1"/>
    <col min="1045" max="1045" width="14.83203125" bestFit="1" customWidth="1"/>
    <col min="1046" max="1047" width="13.6640625" bestFit="1" customWidth="1"/>
    <col min="1048" max="1048" width="14.83203125" bestFit="1" customWidth="1"/>
    <col min="1049" max="1049" width="13.6640625" bestFit="1" customWidth="1"/>
    <col min="1050" max="1051" width="13.83203125" bestFit="1" customWidth="1"/>
    <col min="1052" max="1052" width="13.6640625" bestFit="1" customWidth="1"/>
    <col min="1053" max="1054" width="13.83203125" bestFit="1" customWidth="1"/>
    <col min="1055" max="1055" width="14.83203125" bestFit="1" customWidth="1"/>
    <col min="1056" max="1056" width="13.6640625" bestFit="1" customWidth="1"/>
    <col min="1057" max="1057" width="14.6640625" bestFit="1" customWidth="1"/>
    <col min="1058" max="1060" width="13.83203125" bestFit="1" customWidth="1"/>
    <col min="1061" max="1066" width="14.83203125" bestFit="1" customWidth="1"/>
    <col min="1067" max="1067" width="15.83203125" bestFit="1" customWidth="1"/>
    <col min="1068" max="1069" width="14.6640625" bestFit="1" customWidth="1"/>
    <col min="1070" max="1072" width="14.83203125" bestFit="1" customWidth="1"/>
    <col min="1073" max="1074" width="15.83203125" bestFit="1" customWidth="1"/>
    <col min="1075" max="1076" width="14.6640625" bestFit="1" customWidth="1"/>
    <col min="1077" max="1078" width="14.83203125" bestFit="1" customWidth="1"/>
    <col min="1079" max="1082" width="14.6640625" bestFit="1" customWidth="1"/>
    <col min="1083" max="1086" width="14.83203125" bestFit="1" customWidth="1"/>
    <col min="1087" max="1087" width="15.83203125" bestFit="1" customWidth="1"/>
    <col min="1088" max="1088" width="14.6640625" bestFit="1" customWidth="1"/>
    <col min="1089" max="1092" width="14.83203125" bestFit="1" customWidth="1"/>
    <col min="1093" max="1094" width="14.6640625" bestFit="1" customWidth="1"/>
    <col min="1095" max="1096" width="14.83203125" bestFit="1" customWidth="1"/>
    <col min="1097" max="1100" width="14.6640625" bestFit="1" customWidth="1"/>
    <col min="1101" max="1103" width="14.83203125" bestFit="1" customWidth="1"/>
    <col min="1104" max="1104" width="15.83203125" bestFit="1" customWidth="1"/>
    <col min="1105" max="1105" width="15.6640625" bestFit="1" customWidth="1"/>
    <col min="1106" max="1106" width="14.6640625" bestFit="1" customWidth="1"/>
    <col min="1107" max="1109" width="14.83203125" bestFit="1" customWidth="1"/>
    <col min="1110" max="1110" width="15.83203125" bestFit="1" customWidth="1"/>
    <col min="1111" max="1111" width="14.83203125" bestFit="1" customWidth="1"/>
    <col min="1112" max="1112" width="15.83203125" bestFit="1" customWidth="1"/>
    <col min="1113" max="1113" width="15.6640625" bestFit="1" customWidth="1"/>
    <col min="1114" max="1114" width="14.6640625" bestFit="1" customWidth="1"/>
    <col min="1115" max="1116" width="15.83203125" bestFit="1" customWidth="1"/>
    <col min="1117" max="1117" width="14.83203125" bestFit="1" customWidth="1"/>
    <col min="1118" max="1119" width="15.83203125" bestFit="1" customWidth="1"/>
    <col min="1120" max="1120" width="14.6640625" bestFit="1" customWidth="1"/>
    <col min="1121" max="1121" width="15.83203125" bestFit="1" customWidth="1"/>
    <col min="1122" max="1122" width="14.6640625" bestFit="1" customWidth="1"/>
    <col min="1123" max="1123" width="14.83203125" bestFit="1" customWidth="1"/>
    <col min="1124" max="1125" width="15.6640625" bestFit="1" customWidth="1"/>
    <col min="1126" max="1128" width="14.83203125" bestFit="1" customWidth="1"/>
    <col min="1129" max="1130" width="15.83203125" bestFit="1" customWidth="1"/>
    <col min="1131" max="1131" width="15.6640625" bestFit="1" customWidth="1"/>
    <col min="1132" max="1135" width="14.6640625" bestFit="1" customWidth="1"/>
    <col min="1136" max="1137" width="13.83203125" bestFit="1" customWidth="1"/>
    <col min="1138" max="1138" width="13.6640625" bestFit="1" customWidth="1"/>
    <col min="1139" max="1140" width="13.83203125" bestFit="1" customWidth="1"/>
    <col min="1141" max="1141" width="13.6640625" bestFit="1" customWidth="1"/>
    <col min="1142" max="1142" width="13.83203125" bestFit="1" customWidth="1"/>
    <col min="1143" max="1143" width="13.6640625" bestFit="1" customWidth="1"/>
    <col min="1144" max="1144" width="13.83203125" bestFit="1" customWidth="1"/>
    <col min="1145" max="1145" width="14.83203125" bestFit="1" customWidth="1"/>
    <col min="1146" max="1146" width="13.83203125" bestFit="1" customWidth="1"/>
    <col min="1147" max="1147" width="14.6640625" bestFit="1" customWidth="1"/>
    <col min="1148" max="1149" width="13.83203125" bestFit="1" customWidth="1"/>
    <col min="1150" max="1154" width="13.6640625" bestFit="1" customWidth="1"/>
    <col min="1155" max="1160" width="13.83203125" bestFit="1" customWidth="1"/>
    <col min="1161" max="1161" width="14.83203125" bestFit="1" customWidth="1"/>
    <col min="1162" max="1163" width="13.6640625" bestFit="1" customWidth="1"/>
    <col min="1164" max="1164" width="14.6640625" bestFit="1" customWidth="1"/>
    <col min="1165" max="1169" width="13.83203125" bestFit="1" customWidth="1"/>
    <col min="1170" max="1172" width="14.83203125" bestFit="1" customWidth="1"/>
    <col min="1173" max="1180" width="13.6640625" bestFit="1" customWidth="1"/>
    <col min="1181" max="1181" width="14.6640625" bestFit="1" customWidth="1"/>
    <col min="1182" max="1184" width="14.83203125" bestFit="1" customWidth="1"/>
    <col min="1185" max="1185" width="15.83203125" bestFit="1" customWidth="1"/>
    <col min="1186" max="1186" width="15.6640625" bestFit="1" customWidth="1"/>
    <col min="1187" max="1188" width="14.6640625" bestFit="1" customWidth="1"/>
    <col min="1189" max="1194" width="14.83203125" bestFit="1" customWidth="1"/>
    <col min="1195" max="1196" width="15.6640625" bestFit="1" customWidth="1"/>
    <col min="1197" max="1198" width="14.6640625" bestFit="1" customWidth="1"/>
    <col min="1199" max="1199" width="14.83203125" bestFit="1" customWidth="1"/>
    <col min="1200" max="1200" width="15.6640625" bestFit="1" customWidth="1"/>
    <col min="1201" max="1201" width="14.6640625" bestFit="1" customWidth="1"/>
    <col min="1202" max="1203" width="14.83203125" bestFit="1" customWidth="1"/>
    <col min="1204" max="1206" width="14.6640625" bestFit="1" customWidth="1"/>
    <col min="1207" max="1208" width="14.83203125" bestFit="1" customWidth="1"/>
    <col min="1209" max="1209" width="15.83203125" bestFit="1" customWidth="1"/>
    <col min="1210" max="1212" width="14.6640625" bestFit="1" customWidth="1"/>
    <col min="1213" max="1216" width="14.83203125" bestFit="1" customWidth="1"/>
    <col min="1217" max="1218" width="15.83203125" bestFit="1" customWidth="1"/>
    <col min="1219" max="1221" width="14.6640625" bestFit="1" customWidth="1"/>
    <col min="1222" max="1224" width="14.83203125" bestFit="1" customWidth="1"/>
    <col min="1225" max="1225" width="15.6640625" bestFit="1" customWidth="1"/>
    <col min="1226" max="1226" width="14.6640625" bestFit="1" customWidth="1"/>
    <col min="1227" max="1227" width="15.6640625" bestFit="1" customWidth="1"/>
    <col min="1228" max="1229" width="15.83203125" bestFit="1" customWidth="1"/>
    <col min="1230" max="1231" width="14.6640625" bestFit="1" customWidth="1"/>
    <col min="1232" max="1234" width="14.83203125" bestFit="1" customWidth="1"/>
    <col min="1235" max="1235" width="15.83203125" bestFit="1" customWidth="1"/>
    <col min="1236" max="1236" width="15.6640625" bestFit="1" customWidth="1"/>
    <col min="1237" max="1239" width="14.6640625" bestFit="1" customWidth="1"/>
    <col min="1240" max="1240" width="14.83203125" bestFit="1" customWidth="1"/>
    <col min="1241" max="1241" width="14.6640625" bestFit="1" customWidth="1"/>
    <col min="1242" max="1243" width="15.6640625" bestFit="1" customWidth="1"/>
    <col min="1244" max="1246" width="14.83203125" bestFit="1" customWidth="1"/>
    <col min="1247" max="1248" width="15.83203125" bestFit="1" customWidth="1"/>
    <col min="1249" max="1249" width="15.6640625" bestFit="1" customWidth="1"/>
    <col min="1250" max="1251" width="14.6640625" bestFit="1" customWidth="1"/>
    <col min="1252" max="1252" width="15.6640625" bestFit="1" customWidth="1"/>
    <col min="1253" max="1253" width="14.83203125" bestFit="1" customWidth="1"/>
    <col min="1254" max="1254" width="15.83203125" bestFit="1" customWidth="1"/>
    <col min="1255" max="1257" width="14.6640625" bestFit="1" customWidth="1"/>
    <col min="1258" max="1260" width="14.83203125" bestFit="1" customWidth="1"/>
    <col min="1261" max="1262" width="15.83203125" bestFit="1" customWidth="1"/>
    <col min="1263" max="1263" width="14.6640625" bestFit="1" customWidth="1"/>
    <col min="1264" max="1264" width="15.83203125" bestFit="1" customWidth="1"/>
    <col min="1265" max="1265" width="15.6640625" bestFit="1" customWidth="1"/>
    <col min="1266" max="1266" width="14.6640625" bestFit="1" customWidth="1"/>
    <col min="1267" max="1267" width="15.83203125" bestFit="1" customWidth="1"/>
    <col min="1268" max="1268" width="15.6640625" bestFit="1" customWidth="1"/>
    <col min="1269" max="1269" width="14.6640625" bestFit="1" customWidth="1"/>
    <col min="1270" max="1270" width="15.83203125" bestFit="1" customWidth="1"/>
    <col min="1271" max="1271" width="14.83203125" bestFit="1" customWidth="1"/>
    <col min="1272" max="1274" width="14.6640625" bestFit="1" customWidth="1"/>
    <col min="1275" max="1275" width="14.83203125" bestFit="1" customWidth="1"/>
    <col min="1276" max="1276" width="15.83203125" bestFit="1" customWidth="1"/>
    <col min="1277" max="1278" width="15.6640625" bestFit="1" customWidth="1"/>
    <col min="1279" max="1279" width="14.6640625" bestFit="1" customWidth="1"/>
    <col min="1280" max="1280" width="14.83203125" bestFit="1" customWidth="1"/>
    <col min="1281" max="1282" width="14.6640625" bestFit="1" customWidth="1"/>
    <col min="1283" max="1283" width="14.83203125" bestFit="1" customWidth="1"/>
    <col min="1284" max="1284" width="15.83203125" bestFit="1" customWidth="1"/>
    <col min="1285" max="1285" width="15.6640625" bestFit="1" customWidth="1"/>
    <col min="1286" max="1286" width="14.6640625" bestFit="1" customWidth="1"/>
    <col min="1287" max="1290" width="14.83203125" bestFit="1" customWidth="1"/>
    <col min="1291" max="1291" width="15.83203125" bestFit="1" customWidth="1"/>
    <col min="1292" max="1292" width="14.6640625" bestFit="1" customWidth="1"/>
    <col min="1293" max="1297" width="13.83203125" bestFit="1" customWidth="1"/>
    <col min="1298" max="1298" width="13.6640625" bestFit="1" customWidth="1"/>
    <col min="1299" max="1303" width="13.83203125" bestFit="1" customWidth="1"/>
    <col min="1304" max="1306" width="14.83203125" bestFit="1" customWidth="1"/>
    <col min="1307" max="1307" width="14.6640625" bestFit="1" customWidth="1"/>
    <col min="1308" max="1308" width="13.6640625" bestFit="1" customWidth="1"/>
    <col min="1309" max="1310" width="13.83203125" bestFit="1" customWidth="1"/>
    <col min="1311" max="1311" width="14.6640625" bestFit="1" customWidth="1"/>
    <col min="1312" max="1312" width="13.6640625" bestFit="1" customWidth="1"/>
    <col min="1313" max="1313" width="14.6640625" bestFit="1" customWidth="1"/>
    <col min="1314" max="1315" width="13.6640625" bestFit="1" customWidth="1"/>
    <col min="1316" max="1318" width="14.83203125" bestFit="1" customWidth="1"/>
    <col min="1319" max="1321" width="13.6640625" bestFit="1" customWidth="1"/>
    <col min="1322" max="1322" width="14.83203125" bestFit="1" customWidth="1"/>
    <col min="1323" max="1325" width="15.83203125" bestFit="1" customWidth="1"/>
    <col min="1326" max="1328" width="15.6640625" bestFit="1" customWidth="1"/>
    <col min="1329" max="1329" width="15.83203125" bestFit="1" customWidth="1"/>
    <col min="1330" max="1335" width="14.83203125" bestFit="1" customWidth="1"/>
    <col min="1336" max="1336" width="15.83203125" bestFit="1" customWidth="1"/>
    <col min="1337" max="1337" width="14.6640625" bestFit="1" customWidth="1"/>
    <col min="1338" max="1338" width="14.83203125" bestFit="1" customWidth="1"/>
    <col min="1339" max="1339" width="15.83203125" bestFit="1" customWidth="1"/>
    <col min="1340" max="1341" width="14.83203125" bestFit="1" customWidth="1"/>
    <col min="1342" max="1344" width="14.6640625" bestFit="1" customWidth="1"/>
    <col min="1345" max="1345" width="14.83203125" bestFit="1" customWidth="1"/>
    <col min="1346" max="1346" width="15.83203125" bestFit="1" customWidth="1"/>
    <col min="1347" max="1348" width="14.6640625" bestFit="1" customWidth="1"/>
    <col min="1349" max="1349" width="14.83203125" bestFit="1" customWidth="1"/>
    <col min="1350" max="1350" width="14.6640625" bestFit="1" customWidth="1"/>
    <col min="1351" max="1355" width="14.83203125" bestFit="1" customWidth="1"/>
    <col min="1356" max="1356" width="15.83203125" bestFit="1" customWidth="1"/>
    <col min="1357" max="1359" width="15.6640625" bestFit="1" customWidth="1"/>
    <col min="1360" max="1360" width="14.83203125" bestFit="1" customWidth="1"/>
    <col min="1361" max="1361" width="15.83203125" bestFit="1" customWidth="1"/>
    <col min="1362" max="1362" width="15.6640625" bestFit="1" customWidth="1"/>
    <col min="1363" max="1363" width="14.6640625" bestFit="1" customWidth="1"/>
    <col min="1364" max="1364" width="15.6640625" bestFit="1" customWidth="1"/>
    <col min="1365" max="1365" width="14.83203125" bestFit="1" customWidth="1"/>
    <col min="1366" max="1368" width="15.83203125" bestFit="1" customWidth="1"/>
    <col min="1369" max="1372" width="14.6640625" bestFit="1" customWidth="1"/>
    <col min="1373" max="1375" width="14.83203125" bestFit="1" customWidth="1"/>
    <col min="1376" max="1376" width="15.83203125" bestFit="1" customWidth="1"/>
    <col min="1377" max="1377" width="14.6640625" bestFit="1" customWidth="1"/>
    <col min="1378" max="1378" width="14.83203125" bestFit="1" customWidth="1"/>
    <col min="1379" max="1382" width="14.6640625" bestFit="1" customWidth="1"/>
    <col min="1383" max="1384" width="14.83203125" bestFit="1" customWidth="1"/>
    <col min="1385" max="1394" width="14.6640625" bestFit="1" customWidth="1"/>
    <col min="1395" max="1399" width="15.83203125" bestFit="1" customWidth="1"/>
    <col min="1400" max="1402" width="14.83203125" bestFit="1" customWidth="1"/>
    <col min="1403" max="1403" width="14.6640625" bestFit="1" customWidth="1"/>
    <col min="1404" max="1405" width="13.6640625" bestFit="1" customWidth="1"/>
    <col min="1406" max="1407" width="13.83203125" bestFit="1" customWidth="1"/>
    <col min="1408" max="1408" width="14.6640625" bestFit="1" customWidth="1"/>
    <col min="1409" max="1409" width="13.6640625" bestFit="1" customWidth="1"/>
    <col min="1410" max="1412" width="13.83203125" bestFit="1" customWidth="1"/>
    <col min="1413" max="1413" width="13.6640625" bestFit="1" customWidth="1"/>
    <col min="1414" max="1414" width="14.6640625" bestFit="1" customWidth="1"/>
    <col min="1415" max="1416" width="13.83203125" bestFit="1" customWidth="1"/>
    <col min="1417" max="1419" width="14.83203125" bestFit="1" customWidth="1"/>
    <col min="1420" max="1420" width="13.83203125" bestFit="1" customWidth="1"/>
    <col min="1421" max="1421" width="13.6640625" bestFit="1" customWidth="1"/>
    <col min="1422" max="1422" width="14.83203125" bestFit="1" customWidth="1"/>
    <col min="1423" max="1425" width="13.6640625" bestFit="1" customWidth="1"/>
    <col min="1426" max="1428" width="13.83203125" bestFit="1" customWidth="1"/>
    <col min="1429" max="1429" width="14.83203125" bestFit="1" customWidth="1"/>
    <col min="1430" max="1431" width="13.6640625" bestFit="1" customWidth="1"/>
    <col min="1432" max="1432" width="14.83203125" bestFit="1" customWidth="1"/>
    <col min="1433" max="1434" width="14.6640625" bestFit="1" customWidth="1"/>
    <col min="1435" max="1435" width="15.6640625" bestFit="1" customWidth="1"/>
    <col min="1436" max="1436" width="15.83203125" bestFit="1" customWidth="1"/>
    <col min="1437" max="1437" width="14.83203125" bestFit="1" customWidth="1"/>
    <col min="1438" max="1440" width="14.6640625" bestFit="1" customWidth="1"/>
    <col min="1441" max="1444" width="14.83203125" bestFit="1" customWidth="1"/>
    <col min="1445" max="1445" width="14.6640625" bestFit="1" customWidth="1"/>
    <col min="1446" max="1446" width="14.83203125" bestFit="1" customWidth="1"/>
    <col min="1447" max="1447" width="15.6640625" bestFit="1" customWidth="1"/>
    <col min="1448" max="1449" width="14.83203125" bestFit="1" customWidth="1"/>
    <col min="1450" max="1451" width="15.83203125" bestFit="1" customWidth="1"/>
    <col min="1452" max="1452" width="14.6640625" bestFit="1" customWidth="1"/>
    <col min="1453" max="1453" width="14.83203125" bestFit="1" customWidth="1"/>
    <col min="1454" max="1454" width="15.6640625" bestFit="1" customWidth="1"/>
    <col min="1455" max="1456" width="14.83203125" bestFit="1" customWidth="1"/>
    <col min="1457" max="1457" width="14.6640625" bestFit="1" customWidth="1"/>
    <col min="1458" max="1458" width="15.83203125" bestFit="1" customWidth="1"/>
    <col min="1459" max="1459" width="14.83203125" bestFit="1" customWidth="1"/>
    <col min="1460" max="1460" width="15.6640625" bestFit="1" customWidth="1"/>
    <col min="1461" max="1462" width="14.6640625" bestFit="1" customWidth="1"/>
    <col min="1463" max="1464" width="14.83203125" bestFit="1" customWidth="1"/>
    <col min="1465" max="1465" width="15.83203125" bestFit="1" customWidth="1"/>
    <col min="1466" max="1466" width="15.6640625" bestFit="1" customWidth="1"/>
    <col min="1467" max="1467" width="14.6640625" bestFit="1" customWidth="1"/>
    <col min="1468" max="1470" width="14.83203125" bestFit="1" customWidth="1"/>
    <col min="1471" max="1472" width="15.83203125" bestFit="1" customWidth="1"/>
    <col min="1473" max="1474" width="14.6640625" bestFit="1" customWidth="1"/>
    <col min="1475" max="1475" width="15.83203125" bestFit="1" customWidth="1"/>
    <col min="1476" max="1476" width="14.83203125" bestFit="1" customWidth="1"/>
    <col min="1477" max="1479" width="14.6640625" bestFit="1" customWidth="1"/>
    <col min="1480" max="1480" width="14.83203125" bestFit="1" customWidth="1"/>
    <col min="1481" max="1481" width="14.6640625" bestFit="1" customWidth="1"/>
    <col min="1482" max="1483" width="14.83203125" bestFit="1" customWidth="1"/>
    <col min="1484" max="1484" width="15.6640625" bestFit="1" customWidth="1"/>
    <col min="1485" max="1485" width="14.6640625" bestFit="1" customWidth="1"/>
    <col min="1486" max="1486" width="15.6640625" bestFit="1" customWidth="1"/>
    <col min="1487" max="1487" width="14.83203125" bestFit="1" customWidth="1"/>
    <col min="1488" max="1488" width="15.83203125" bestFit="1" customWidth="1"/>
    <col min="1489" max="1491" width="14.6640625" bestFit="1" customWidth="1"/>
    <col min="1492" max="1492" width="15.6640625" bestFit="1" customWidth="1"/>
    <col min="1493" max="1493" width="14.83203125" bestFit="1" customWidth="1"/>
    <col min="1494" max="1495" width="14.6640625" bestFit="1" customWidth="1"/>
    <col min="1496" max="1498" width="14.83203125" bestFit="1" customWidth="1"/>
    <col min="1499" max="1499" width="15.83203125" bestFit="1" customWidth="1"/>
    <col min="1500" max="1500" width="14.6640625" bestFit="1" customWidth="1"/>
    <col min="1501" max="1505" width="14.83203125" bestFit="1" customWidth="1"/>
    <col min="1506" max="1506" width="15.83203125" bestFit="1" customWidth="1"/>
    <col min="1507" max="1508" width="14.6640625" bestFit="1" customWidth="1"/>
    <col min="1509" max="1509" width="15.83203125" bestFit="1" customWidth="1"/>
    <col min="1510" max="1510" width="14.6640625" bestFit="1" customWidth="1"/>
    <col min="1511" max="1511" width="15.83203125" bestFit="1" customWidth="1"/>
    <col min="1512" max="1512" width="14.6640625" bestFit="1" customWidth="1"/>
    <col min="1513" max="1514" width="15.6640625" bestFit="1" customWidth="1"/>
    <col min="1515" max="1515" width="14.83203125" bestFit="1" customWidth="1"/>
    <col min="1516" max="1516" width="15.83203125" bestFit="1" customWidth="1"/>
    <col min="1517" max="1517" width="15.6640625" bestFit="1" customWidth="1"/>
    <col min="1518" max="1520" width="15.83203125" bestFit="1" customWidth="1"/>
    <col min="1521" max="1523" width="17" bestFit="1" customWidth="1"/>
    <col min="1524" max="1526" width="16.83203125" bestFit="1" customWidth="1"/>
    <col min="1527" max="1529" width="15.6640625" bestFit="1" customWidth="1"/>
    <col min="1530" max="1530" width="16.83203125" bestFit="1" customWidth="1"/>
    <col min="1531" max="1535" width="15.83203125" bestFit="1" customWidth="1"/>
    <col min="1536" max="1536" width="16.83203125" bestFit="1" customWidth="1"/>
    <col min="1537" max="1540" width="15.6640625" bestFit="1" customWidth="1"/>
    <col min="1541" max="1541" width="16.83203125" bestFit="1" customWidth="1"/>
    <col min="1542" max="1542" width="15.83203125" bestFit="1" customWidth="1"/>
    <col min="1543" max="1544" width="16.83203125" bestFit="1" customWidth="1"/>
    <col min="1545" max="1547" width="15.6640625" bestFit="1" customWidth="1"/>
    <col min="1548" max="1548" width="15.83203125" bestFit="1" customWidth="1"/>
    <col min="1549" max="1552" width="15.6640625" bestFit="1" customWidth="1"/>
    <col min="1553" max="1553" width="16.83203125" bestFit="1" customWidth="1"/>
    <col min="1554" max="1555" width="15.6640625" bestFit="1" customWidth="1"/>
    <col min="1556" max="1556" width="15.83203125" bestFit="1" customWidth="1"/>
    <col min="1557" max="1558" width="15.6640625" bestFit="1" customWidth="1"/>
    <col min="1559" max="1559" width="16.83203125" bestFit="1" customWidth="1"/>
    <col min="1560" max="1561" width="15.83203125" bestFit="1" customWidth="1"/>
    <col min="1562" max="1562" width="17" bestFit="1" customWidth="1"/>
    <col min="1563" max="1564" width="16.83203125" bestFit="1" customWidth="1"/>
    <col min="1565" max="1565" width="15.83203125" bestFit="1" customWidth="1"/>
    <col min="1566" max="1566" width="16.83203125" bestFit="1" customWidth="1"/>
    <col min="1567" max="1568" width="15.83203125" bestFit="1" customWidth="1"/>
    <col min="1569" max="1569" width="16.83203125" bestFit="1" customWidth="1"/>
    <col min="1570" max="1573" width="15.6640625" bestFit="1" customWidth="1"/>
    <col min="1574" max="1574" width="15.83203125" bestFit="1" customWidth="1"/>
    <col min="1575" max="1576" width="15.6640625" bestFit="1" customWidth="1"/>
    <col min="1577" max="1577" width="15.83203125" bestFit="1" customWidth="1"/>
    <col min="1578" max="1578" width="15.6640625" bestFit="1" customWidth="1"/>
    <col min="1579" max="1580" width="15.83203125" bestFit="1" customWidth="1"/>
    <col min="1581" max="1581" width="17" bestFit="1" customWidth="1"/>
    <col min="1582" max="1583" width="15.6640625" bestFit="1" customWidth="1"/>
    <col min="1584" max="1584" width="15.83203125" bestFit="1" customWidth="1"/>
    <col min="1585" max="1586" width="17" bestFit="1" customWidth="1"/>
    <col min="1587" max="1587" width="15.6640625" bestFit="1" customWidth="1"/>
    <col min="1588" max="1591" width="15.83203125" bestFit="1" customWidth="1"/>
    <col min="1592" max="1594" width="15.6640625" bestFit="1" customWidth="1"/>
    <col min="1595" max="1599" width="15.83203125" bestFit="1" customWidth="1"/>
    <col min="1600" max="1601" width="17" bestFit="1" customWidth="1"/>
    <col min="1602" max="1602" width="15.83203125" bestFit="1" customWidth="1"/>
    <col min="1603" max="1603" width="16.83203125" bestFit="1" customWidth="1"/>
    <col min="1604" max="1604" width="15.6640625" bestFit="1" customWidth="1"/>
    <col min="1605" max="1605" width="16.83203125" bestFit="1" customWidth="1"/>
    <col min="1606" max="1606" width="15.83203125" bestFit="1" customWidth="1"/>
    <col min="1607" max="1608" width="17" bestFit="1" customWidth="1"/>
    <col min="1609" max="1609" width="14.83203125" bestFit="1" customWidth="1"/>
    <col min="1610" max="1610" width="15.6640625" bestFit="1" customWidth="1"/>
    <col min="1611" max="1615" width="14.6640625" bestFit="1" customWidth="1"/>
    <col min="1616" max="1617" width="14.83203125" bestFit="1" customWidth="1"/>
    <col min="1618" max="1620" width="14.6640625" bestFit="1" customWidth="1"/>
    <col min="1621" max="1621" width="14.83203125" bestFit="1" customWidth="1"/>
    <col min="1622" max="1622" width="15.83203125" bestFit="1" customWidth="1"/>
    <col min="1623" max="1625" width="14.6640625" bestFit="1" customWidth="1"/>
    <col min="1626" max="1628" width="14.83203125" bestFit="1" customWidth="1"/>
    <col min="1629" max="1629" width="15.83203125" bestFit="1" customWidth="1"/>
    <col min="1630" max="1630" width="14.6640625" bestFit="1" customWidth="1"/>
    <col min="1631" max="1631" width="14.83203125" bestFit="1" customWidth="1"/>
    <col min="1632" max="1632" width="14.6640625" bestFit="1" customWidth="1"/>
    <col min="1633" max="1635" width="15.6640625" bestFit="1" customWidth="1"/>
    <col min="1636" max="1636" width="14.6640625" bestFit="1" customWidth="1"/>
    <col min="1637" max="1637" width="14.83203125" bestFit="1" customWidth="1"/>
    <col min="1638" max="1638" width="15.83203125" bestFit="1" customWidth="1"/>
    <col min="1639" max="1642" width="14.6640625" bestFit="1" customWidth="1"/>
    <col min="1643" max="1643" width="17" bestFit="1" customWidth="1"/>
    <col min="1644" max="1644" width="16.83203125" bestFit="1" customWidth="1"/>
    <col min="1645" max="1647" width="15.6640625" bestFit="1" customWidth="1"/>
    <col min="1648" max="1650" width="15.83203125" bestFit="1" customWidth="1"/>
    <col min="1651" max="1652" width="16.83203125" bestFit="1" customWidth="1"/>
    <col min="1653" max="1653" width="15.6640625" bestFit="1" customWidth="1"/>
    <col min="1654" max="1655" width="16.83203125" bestFit="1" customWidth="1"/>
    <col min="1656" max="1656" width="15.6640625" bestFit="1" customWidth="1"/>
    <col min="1657" max="1658" width="16.83203125" bestFit="1" customWidth="1"/>
    <col min="1659" max="1659" width="15.6640625" bestFit="1" customWidth="1"/>
    <col min="1660" max="1660" width="17" bestFit="1" customWidth="1"/>
    <col min="1661" max="1662" width="16.83203125" bestFit="1" customWidth="1"/>
    <col min="1663" max="1663" width="15.83203125" bestFit="1" customWidth="1"/>
    <col min="1664" max="1664" width="17" bestFit="1" customWidth="1"/>
    <col min="1665" max="1665" width="15.6640625" bestFit="1" customWidth="1"/>
    <col min="1666" max="1666" width="15.83203125" bestFit="1" customWidth="1"/>
    <col min="1667" max="1667" width="17" bestFit="1" customWidth="1"/>
    <col min="1668" max="1668" width="15.6640625" bestFit="1" customWidth="1"/>
    <col min="1669" max="1669" width="15.83203125" bestFit="1" customWidth="1"/>
    <col min="1670" max="1671" width="17" bestFit="1" customWidth="1"/>
    <col min="1672" max="1673" width="15.6640625" bestFit="1" customWidth="1"/>
    <col min="1674" max="1675" width="15.83203125" bestFit="1" customWidth="1"/>
    <col min="1676" max="1676" width="15.6640625" bestFit="1" customWidth="1"/>
    <col min="1677" max="1677" width="15.83203125" bestFit="1" customWidth="1"/>
    <col min="1678" max="1678" width="17" bestFit="1" customWidth="1"/>
    <col min="1679" max="1680" width="16.83203125" bestFit="1" customWidth="1"/>
    <col min="1681" max="1681" width="17" bestFit="1" customWidth="1"/>
    <col min="1682" max="1682" width="15.83203125" bestFit="1" customWidth="1"/>
    <col min="1683" max="1683" width="17" bestFit="1" customWidth="1"/>
    <col min="1684" max="1684" width="16.83203125" bestFit="1" customWidth="1"/>
    <col min="1685" max="1685" width="15.83203125" bestFit="1" customWidth="1"/>
    <col min="1686" max="1686" width="15.6640625" bestFit="1" customWidth="1"/>
    <col min="1687" max="1687" width="16.83203125" bestFit="1" customWidth="1"/>
    <col min="1688" max="1688" width="15.83203125" bestFit="1" customWidth="1"/>
    <col min="1689" max="1689" width="17" bestFit="1" customWidth="1"/>
    <col min="1690" max="1690" width="16.83203125" bestFit="1" customWidth="1"/>
    <col min="1691" max="1692" width="15.6640625" bestFit="1" customWidth="1"/>
    <col min="1693" max="1693" width="17" bestFit="1" customWidth="1"/>
    <col min="1694" max="1694" width="16.83203125" bestFit="1" customWidth="1"/>
    <col min="1695" max="1695" width="15.6640625" bestFit="1" customWidth="1"/>
    <col min="1696" max="1696" width="15.83203125" bestFit="1" customWidth="1"/>
    <col min="1697" max="1697" width="15.6640625" bestFit="1" customWidth="1"/>
    <col min="1698" max="1698" width="15.83203125" bestFit="1" customWidth="1"/>
    <col min="1699" max="1699" width="16.83203125" bestFit="1" customWidth="1"/>
    <col min="1700" max="1701" width="15.6640625" bestFit="1" customWidth="1"/>
    <col min="1702" max="1702" width="15.83203125" bestFit="1" customWidth="1"/>
    <col min="1703" max="1703" width="16.83203125" bestFit="1" customWidth="1"/>
    <col min="1704" max="1704" width="15.6640625" bestFit="1" customWidth="1"/>
    <col min="1705" max="1708" width="14.83203125" bestFit="1" customWidth="1"/>
    <col min="1709" max="1709" width="15.83203125" bestFit="1" customWidth="1"/>
    <col min="1710" max="1712" width="14.6640625" bestFit="1" customWidth="1"/>
    <col min="1713" max="1713" width="15.6640625" bestFit="1" customWidth="1"/>
    <col min="1714" max="1714" width="15.83203125" bestFit="1" customWidth="1"/>
    <col min="1715" max="1717" width="14.83203125" bestFit="1" customWidth="1"/>
    <col min="1718" max="1718" width="15.6640625" bestFit="1" customWidth="1"/>
    <col min="1719" max="1720" width="14.6640625" bestFit="1" customWidth="1"/>
    <col min="1721" max="1721" width="15.6640625" bestFit="1" customWidth="1"/>
    <col min="1722" max="1724" width="14.6640625" bestFit="1" customWidth="1"/>
    <col min="1725" max="1725" width="15.83203125" bestFit="1" customWidth="1"/>
    <col min="1726" max="1727" width="14.6640625" bestFit="1" customWidth="1"/>
    <col min="1728" max="1728" width="15.83203125" bestFit="1" customWidth="1"/>
    <col min="1729" max="1729" width="14.6640625" bestFit="1" customWidth="1"/>
    <col min="1730" max="1730" width="15.83203125" bestFit="1" customWidth="1"/>
    <col min="1731" max="1731" width="14.6640625" bestFit="1" customWidth="1"/>
    <col min="1732" max="1732" width="14.83203125" bestFit="1" customWidth="1"/>
    <col min="1733" max="1733" width="15.83203125" bestFit="1" customWidth="1"/>
    <col min="1734" max="1734" width="14.6640625" bestFit="1" customWidth="1"/>
    <col min="1735" max="1736" width="14.83203125" bestFit="1" customWidth="1"/>
    <col min="1737" max="1737" width="15.83203125" bestFit="1" customWidth="1"/>
    <col min="1738" max="1738" width="15.6640625" bestFit="1" customWidth="1"/>
    <col min="1739" max="1741" width="14.6640625" bestFit="1" customWidth="1"/>
    <col min="1742" max="1742" width="17" bestFit="1" customWidth="1"/>
    <col min="1743" max="1743" width="15.83203125" bestFit="1" customWidth="1"/>
    <col min="1744" max="1744" width="15.6640625" bestFit="1" customWidth="1"/>
    <col min="1745" max="1745" width="15.83203125" bestFit="1" customWidth="1"/>
    <col min="1746" max="1746" width="15.6640625" bestFit="1" customWidth="1"/>
    <col min="1747" max="1747" width="17" bestFit="1" customWidth="1"/>
    <col min="1748" max="1749" width="15.83203125" bestFit="1" customWidth="1"/>
    <col min="1750" max="1750" width="17" bestFit="1" customWidth="1"/>
    <col min="1751" max="1752" width="15.6640625" bestFit="1" customWidth="1"/>
    <col min="1753" max="1753" width="15.83203125" bestFit="1" customWidth="1"/>
    <col min="1754" max="1754" width="17" bestFit="1" customWidth="1"/>
    <col min="1755" max="1755" width="16.83203125" bestFit="1" customWidth="1"/>
    <col min="1756" max="1757" width="15.6640625" bestFit="1" customWidth="1"/>
    <col min="1758" max="1762" width="15.83203125" bestFit="1" customWidth="1"/>
    <col min="1763" max="1764" width="15.6640625" bestFit="1" customWidth="1"/>
    <col min="1765" max="1766" width="15.83203125" bestFit="1" customWidth="1"/>
    <col min="1767" max="1767" width="15.6640625" bestFit="1" customWidth="1"/>
    <col min="1768" max="1768" width="15.83203125" bestFit="1" customWidth="1"/>
    <col min="1769" max="1769" width="17" bestFit="1" customWidth="1"/>
    <col min="1770" max="1770" width="15.6640625" bestFit="1" customWidth="1"/>
    <col min="1771" max="1771" width="17" bestFit="1" customWidth="1"/>
    <col min="1772" max="1772" width="16.83203125" bestFit="1" customWidth="1"/>
    <col min="1773" max="1773" width="17" bestFit="1" customWidth="1"/>
    <col min="1774" max="1774" width="15.83203125" bestFit="1" customWidth="1"/>
    <col min="1775" max="1775" width="15.6640625" bestFit="1" customWidth="1"/>
    <col min="1776" max="1777" width="16.83203125" bestFit="1" customWidth="1"/>
    <col min="1778" max="1778" width="15.83203125" bestFit="1" customWidth="1"/>
    <col min="1779" max="1779" width="17" bestFit="1" customWidth="1"/>
    <col min="1780" max="1780" width="15.6640625" bestFit="1" customWidth="1"/>
    <col min="1781" max="1781" width="15.83203125" bestFit="1" customWidth="1"/>
    <col min="1782" max="1782" width="15.6640625" bestFit="1" customWidth="1"/>
    <col min="1783" max="1783" width="15.83203125" bestFit="1" customWidth="1"/>
    <col min="1784" max="1784" width="15.6640625" bestFit="1" customWidth="1"/>
    <col min="1785" max="1787" width="13.6640625" bestFit="1" customWidth="1"/>
    <col min="1788" max="1788" width="14.83203125" bestFit="1" customWidth="1"/>
    <col min="1789" max="1790" width="13.83203125" bestFit="1" customWidth="1"/>
    <col min="1791" max="1791" width="14.83203125" bestFit="1" customWidth="1"/>
    <col min="1792" max="1792" width="13.6640625" bestFit="1" customWidth="1"/>
    <col min="1793" max="1793" width="13.83203125" bestFit="1" customWidth="1"/>
    <col min="1794" max="1794" width="14.83203125" bestFit="1" customWidth="1"/>
    <col min="1795" max="1796" width="13.6640625" bestFit="1" customWidth="1"/>
    <col min="1797" max="1798" width="13.83203125" bestFit="1" customWidth="1"/>
    <col min="1799" max="1799" width="13.6640625" bestFit="1" customWidth="1"/>
    <col min="1800" max="1800" width="14.83203125" bestFit="1" customWidth="1"/>
    <col min="1801" max="1802" width="13.6640625" bestFit="1" customWidth="1"/>
    <col min="1803" max="1803" width="13.83203125" bestFit="1" customWidth="1"/>
    <col min="1804" max="1804" width="13.6640625" bestFit="1" customWidth="1"/>
    <col min="1805" max="1805" width="15.83203125" bestFit="1" customWidth="1"/>
    <col min="1806" max="1807" width="14.6640625" bestFit="1" customWidth="1"/>
    <col min="1808" max="1809" width="14.83203125" bestFit="1" customWidth="1"/>
    <col min="1810" max="1811" width="15.83203125" bestFit="1" customWidth="1"/>
    <col min="1812" max="1813" width="14.6640625" bestFit="1" customWidth="1"/>
    <col min="1814" max="1814" width="14.83203125" bestFit="1" customWidth="1"/>
    <col min="1815" max="1815" width="15.6640625" bestFit="1" customWidth="1"/>
    <col min="1816" max="1820" width="14.6640625" bestFit="1" customWidth="1"/>
    <col min="1821" max="1821" width="14.83203125" bestFit="1" customWidth="1"/>
    <col min="1822" max="1824" width="14.6640625" bestFit="1" customWidth="1"/>
    <col min="1825" max="1827" width="14.83203125" bestFit="1" customWidth="1"/>
    <col min="1828" max="1828" width="15.83203125" bestFit="1" customWidth="1"/>
    <col min="1829" max="1829" width="14.6640625" bestFit="1" customWidth="1"/>
    <col min="1830" max="1831" width="14.83203125" bestFit="1" customWidth="1"/>
    <col min="1832" max="1833" width="15.83203125" bestFit="1" customWidth="1"/>
    <col min="1834" max="1835" width="15.6640625" bestFit="1" customWidth="1"/>
    <col min="1836" max="1836" width="14.6640625" bestFit="1" customWidth="1"/>
    <col min="1837" max="1837" width="15.6640625" bestFit="1" customWidth="1"/>
    <col min="1838" max="1839" width="15.83203125" bestFit="1" customWidth="1"/>
    <col min="1840" max="1841" width="14.6640625" bestFit="1" customWidth="1"/>
    <col min="1842" max="1842" width="14.83203125" bestFit="1" customWidth="1"/>
    <col min="1843" max="1843" width="14.6640625" bestFit="1" customWidth="1"/>
    <col min="1844" max="1844" width="14.83203125" bestFit="1" customWidth="1"/>
    <col min="1845" max="1845" width="15.83203125" bestFit="1" customWidth="1"/>
    <col min="1846" max="1846" width="14.83203125" bestFit="1" customWidth="1"/>
    <col min="1847" max="1847" width="15.6640625" bestFit="1" customWidth="1"/>
    <col min="1848" max="1849" width="14.6640625" bestFit="1" customWidth="1"/>
    <col min="1850" max="1850" width="15.83203125" bestFit="1" customWidth="1"/>
    <col min="1851" max="1851" width="14.83203125" bestFit="1" customWidth="1"/>
    <col min="1852" max="1852" width="14.6640625" bestFit="1" customWidth="1"/>
    <col min="1853" max="1853" width="15.83203125" bestFit="1" customWidth="1"/>
    <col min="1854" max="1855" width="14.83203125" bestFit="1" customWidth="1"/>
    <col min="1856" max="1860" width="14.6640625" bestFit="1" customWidth="1"/>
    <col min="1861" max="1862" width="15.83203125" bestFit="1" customWidth="1"/>
    <col min="1863" max="1864" width="15.6640625" bestFit="1" customWidth="1"/>
    <col min="1865" max="1865" width="14.6640625" bestFit="1" customWidth="1"/>
    <col min="1866" max="1866" width="14.83203125" bestFit="1" customWidth="1"/>
    <col min="1867" max="1871" width="14.6640625" bestFit="1" customWidth="1"/>
    <col min="1872" max="1872" width="15.83203125" bestFit="1" customWidth="1"/>
    <col min="1873" max="1875" width="14.83203125" bestFit="1" customWidth="1"/>
    <col min="1876" max="1876" width="15.83203125" bestFit="1" customWidth="1"/>
    <col min="1877" max="1878" width="15.6640625" bestFit="1" customWidth="1"/>
    <col min="1879" max="1882" width="14.6640625" bestFit="1" customWidth="1"/>
    <col min="1883" max="1883" width="15.6640625" bestFit="1" customWidth="1"/>
    <col min="1884" max="1886" width="14.83203125" bestFit="1" customWidth="1"/>
    <col min="1887" max="1887" width="15.83203125" bestFit="1" customWidth="1"/>
    <col min="1888" max="1888" width="14.6640625" bestFit="1" customWidth="1"/>
    <col min="1889" max="1889" width="15.6640625" bestFit="1" customWidth="1"/>
    <col min="1890" max="1892" width="14.83203125" bestFit="1" customWidth="1"/>
    <col min="1893" max="1893" width="15.6640625" bestFit="1" customWidth="1"/>
    <col min="1894" max="1894" width="15.83203125" bestFit="1" customWidth="1"/>
    <col min="1895" max="1895" width="14.83203125" bestFit="1" customWidth="1"/>
    <col min="1896" max="1896" width="15.83203125" bestFit="1" customWidth="1"/>
    <col min="1897" max="1897" width="15.6640625" bestFit="1" customWidth="1"/>
    <col min="1898" max="1901" width="14.6640625" bestFit="1" customWidth="1"/>
    <col min="1902" max="1902" width="13.83203125" bestFit="1" customWidth="1"/>
    <col min="1903" max="1904" width="13.6640625" bestFit="1" customWidth="1"/>
    <col min="1905" max="1905" width="13.83203125" bestFit="1" customWidth="1"/>
    <col min="1906" max="1907" width="14.83203125" bestFit="1" customWidth="1"/>
    <col min="1908" max="1910" width="13.6640625" bestFit="1" customWidth="1"/>
    <col min="1911" max="1911" width="13.83203125" bestFit="1" customWidth="1"/>
    <col min="1912" max="1912" width="14.83203125" bestFit="1" customWidth="1"/>
    <col min="1913" max="1913" width="13.6640625" bestFit="1" customWidth="1"/>
    <col min="1914" max="1914" width="13.83203125" bestFit="1" customWidth="1"/>
    <col min="1915" max="1916" width="13.6640625" bestFit="1" customWidth="1"/>
    <col min="1917" max="1917" width="13.83203125" bestFit="1" customWidth="1"/>
    <col min="1918" max="1919" width="14.83203125" bestFit="1" customWidth="1"/>
    <col min="1920" max="1921" width="13.6640625" bestFit="1" customWidth="1"/>
    <col min="1922" max="1924" width="13.83203125" bestFit="1" customWidth="1"/>
    <col min="1925" max="1925" width="13.6640625" bestFit="1" customWidth="1"/>
    <col min="1926" max="1927" width="13.83203125" bestFit="1" customWidth="1"/>
    <col min="1928" max="1928" width="13.6640625" bestFit="1" customWidth="1"/>
    <col min="1929" max="1929" width="13.83203125" bestFit="1" customWidth="1"/>
    <col min="1930" max="1930" width="13.6640625" bestFit="1" customWidth="1"/>
    <col min="1931" max="1931" width="14.6640625" bestFit="1" customWidth="1"/>
    <col min="1932" max="1933" width="13.83203125" bestFit="1" customWidth="1"/>
    <col min="1934" max="1934" width="14.83203125" bestFit="1" customWidth="1"/>
    <col min="1935" max="1936" width="13.6640625" bestFit="1" customWidth="1"/>
    <col min="1937" max="1937" width="14.83203125" bestFit="1" customWidth="1"/>
    <col min="1938" max="1938" width="15.83203125" bestFit="1" customWidth="1"/>
    <col min="1939" max="1940" width="15.6640625" bestFit="1" customWidth="1"/>
    <col min="1941" max="1942" width="14.6640625" bestFit="1" customWidth="1"/>
    <col min="1943" max="1943" width="15.83203125" bestFit="1" customWidth="1"/>
    <col min="1944" max="1946" width="14.6640625" bestFit="1" customWidth="1"/>
    <col min="1947" max="1948" width="14.83203125" bestFit="1" customWidth="1"/>
    <col min="1949" max="1950" width="15.83203125" bestFit="1" customWidth="1"/>
    <col min="1951" max="1952" width="14.6640625" bestFit="1" customWidth="1"/>
    <col min="1953" max="1953" width="14.83203125" bestFit="1" customWidth="1"/>
    <col min="1954" max="1954" width="15.83203125" bestFit="1" customWidth="1"/>
    <col min="1955" max="1956" width="14.83203125" bestFit="1" customWidth="1"/>
    <col min="1957" max="1957" width="15.6640625" bestFit="1" customWidth="1"/>
    <col min="1958" max="1961" width="14.6640625" bestFit="1" customWidth="1"/>
    <col min="1962" max="1963" width="14.83203125" bestFit="1" customWidth="1"/>
    <col min="1964" max="1965" width="15.83203125" bestFit="1" customWidth="1"/>
    <col min="1966" max="1966" width="15.6640625" bestFit="1" customWidth="1"/>
    <col min="1967" max="1972" width="14.6640625" bestFit="1" customWidth="1"/>
    <col min="1973" max="1978" width="14.83203125" bestFit="1" customWidth="1"/>
    <col min="1979" max="1980" width="14.6640625" bestFit="1" customWidth="1"/>
    <col min="1981" max="1981" width="14.83203125" bestFit="1" customWidth="1"/>
    <col min="1982" max="1983" width="15.6640625" bestFit="1" customWidth="1"/>
    <col min="1984" max="1986" width="14.83203125" bestFit="1" customWidth="1"/>
    <col min="1987" max="1990" width="14.6640625" bestFit="1" customWidth="1"/>
    <col min="1991" max="1991" width="14.83203125" bestFit="1" customWidth="1"/>
    <col min="1992" max="1992" width="14.6640625" bestFit="1" customWidth="1"/>
    <col min="1993" max="1993" width="15.6640625" bestFit="1" customWidth="1"/>
    <col min="1994" max="1994" width="14.83203125" bestFit="1" customWidth="1"/>
    <col min="1995" max="1996" width="14.6640625" bestFit="1" customWidth="1"/>
    <col min="1997" max="1997" width="15.83203125" bestFit="1" customWidth="1"/>
    <col min="1998" max="1999" width="14.83203125" bestFit="1" customWidth="1"/>
    <col min="2000" max="2001" width="15.83203125" bestFit="1" customWidth="1"/>
    <col min="2002" max="2004" width="14.6640625" bestFit="1" customWidth="1"/>
    <col min="2005" max="2005" width="15.6640625" bestFit="1" customWidth="1"/>
    <col min="2006" max="2007" width="14.83203125" bestFit="1" customWidth="1"/>
    <col min="2008" max="2012" width="14.6640625" bestFit="1" customWidth="1"/>
    <col min="2013" max="2013" width="14.83203125" bestFit="1" customWidth="1"/>
    <col min="2014" max="2017" width="14.6640625" bestFit="1" customWidth="1"/>
    <col min="2018" max="2018" width="14.83203125" bestFit="1" customWidth="1"/>
    <col min="2019" max="2020" width="14.6640625" bestFit="1" customWidth="1"/>
    <col min="2021" max="2021" width="15.6640625" bestFit="1" customWidth="1"/>
    <col min="2022" max="2022" width="14.83203125" bestFit="1" customWidth="1"/>
    <col min="2023" max="2023" width="15.6640625" bestFit="1" customWidth="1"/>
    <col min="2024" max="2024" width="14.83203125" bestFit="1" customWidth="1"/>
    <col min="2025" max="2025" width="15.6640625" bestFit="1" customWidth="1"/>
    <col min="2026" max="2027" width="14.6640625" bestFit="1" customWidth="1"/>
    <col min="2028" max="2028" width="13.83203125" bestFit="1" customWidth="1"/>
    <col min="2029" max="2030" width="14.83203125" bestFit="1" customWidth="1"/>
    <col min="2031" max="2033" width="13.6640625" bestFit="1" customWidth="1"/>
    <col min="2034" max="2036" width="14.83203125" bestFit="1" customWidth="1"/>
    <col min="2037" max="2039" width="13.6640625" bestFit="1" customWidth="1"/>
    <col min="2040" max="2040" width="13.83203125" bestFit="1" customWidth="1"/>
    <col min="2041" max="2043" width="13.6640625" bestFit="1" customWidth="1"/>
    <col min="2044" max="2045" width="13.83203125" bestFit="1" customWidth="1"/>
    <col min="2046" max="2050" width="13.6640625" bestFit="1" customWidth="1"/>
    <col min="2051" max="2051" width="14.6640625" bestFit="1" customWidth="1"/>
    <col min="2052" max="2052" width="13.83203125" bestFit="1" customWidth="1"/>
    <col min="2053" max="2054" width="14.83203125" bestFit="1" customWidth="1"/>
    <col min="2055" max="2056" width="13.6640625" bestFit="1" customWidth="1"/>
    <col min="2057" max="2057" width="13.83203125" bestFit="1" customWidth="1"/>
    <col min="2058" max="2059" width="13.6640625" bestFit="1" customWidth="1"/>
    <col min="2060" max="2060" width="13.83203125" bestFit="1" customWidth="1"/>
    <col min="2061" max="2061" width="14.83203125" bestFit="1" customWidth="1"/>
    <col min="2062" max="2064" width="13.83203125" bestFit="1" customWidth="1"/>
    <col min="2065" max="2067" width="14.83203125" bestFit="1" customWidth="1"/>
    <col min="2068" max="2068" width="15.83203125" bestFit="1" customWidth="1"/>
    <col min="2069" max="2073" width="14.6640625" bestFit="1" customWidth="1"/>
    <col min="2074" max="2074" width="15.83203125" bestFit="1" customWidth="1"/>
    <col min="2075" max="2080" width="14.6640625" bestFit="1" customWidth="1"/>
    <col min="2081" max="2081" width="14.83203125" bestFit="1" customWidth="1"/>
    <col min="2082" max="2082" width="14.6640625" bestFit="1" customWidth="1"/>
    <col min="2083" max="2085" width="15.83203125" bestFit="1" customWidth="1"/>
    <col min="2086" max="2086" width="14.6640625" bestFit="1" customWidth="1"/>
    <col min="2087" max="2088" width="14.83203125" bestFit="1" customWidth="1"/>
    <col min="2089" max="2089" width="15.6640625" bestFit="1" customWidth="1"/>
    <col min="2090" max="2090" width="14.6640625" bestFit="1" customWidth="1"/>
    <col min="2091" max="2091" width="15.83203125" bestFit="1" customWidth="1"/>
    <col min="2092" max="2093" width="14.83203125" bestFit="1" customWidth="1"/>
    <col min="2094" max="2094" width="15.83203125" bestFit="1" customWidth="1"/>
    <col min="2095" max="2095" width="15.6640625" bestFit="1" customWidth="1"/>
    <col min="2096" max="2097" width="14.6640625" bestFit="1" customWidth="1"/>
    <col min="2098" max="2100" width="14.83203125" bestFit="1" customWidth="1"/>
    <col min="2101" max="2101" width="15.83203125" bestFit="1" customWidth="1"/>
    <col min="2102" max="2105" width="14.6640625" bestFit="1" customWidth="1"/>
    <col min="2106" max="2106" width="14.83203125" bestFit="1" customWidth="1"/>
    <col min="2107" max="2109" width="15.83203125" bestFit="1" customWidth="1"/>
    <col min="2110" max="2110" width="14.83203125" bestFit="1" customWidth="1"/>
    <col min="2111" max="2113" width="15.83203125" bestFit="1" customWidth="1"/>
    <col min="2114" max="2115" width="14.6640625" bestFit="1" customWidth="1"/>
    <col min="2116" max="2116" width="14.83203125" bestFit="1" customWidth="1"/>
    <col min="2117" max="2117" width="14.6640625" bestFit="1" customWidth="1"/>
    <col min="2118" max="2121" width="14.83203125" bestFit="1" customWidth="1"/>
    <col min="2122" max="2122" width="15.83203125" bestFit="1" customWidth="1"/>
    <col min="2123" max="2123" width="15.6640625" bestFit="1" customWidth="1"/>
    <col min="2124" max="2125" width="14.6640625" bestFit="1" customWidth="1"/>
    <col min="2126" max="2126" width="15.83203125" bestFit="1" customWidth="1"/>
    <col min="2127" max="2128" width="14.6640625" bestFit="1" customWidth="1"/>
    <col min="2129" max="2129" width="15.83203125" bestFit="1" customWidth="1"/>
    <col min="2130" max="2131" width="14.6640625" bestFit="1" customWidth="1"/>
    <col min="2132" max="2132" width="14.83203125" bestFit="1" customWidth="1"/>
    <col min="2133" max="2134" width="15.83203125" bestFit="1" customWidth="1"/>
    <col min="2135" max="2135" width="15.6640625" bestFit="1" customWidth="1"/>
    <col min="2136" max="2138" width="14.6640625" bestFit="1" customWidth="1"/>
    <col min="2139" max="2139" width="14.83203125" bestFit="1" customWidth="1"/>
    <col min="2140" max="2140" width="15.83203125" bestFit="1" customWidth="1"/>
    <col min="2141" max="2142" width="14.6640625" bestFit="1" customWidth="1"/>
    <col min="2143" max="2143" width="14.83203125" bestFit="1" customWidth="1"/>
    <col min="2144" max="2144" width="13.6640625" bestFit="1" customWidth="1"/>
    <col min="2145" max="2149" width="13.83203125" bestFit="1" customWidth="1"/>
    <col min="2150" max="2150" width="13.6640625" bestFit="1" customWidth="1"/>
    <col min="2151" max="2152" width="13.83203125" bestFit="1" customWidth="1"/>
    <col min="2153" max="2154" width="14.83203125" bestFit="1" customWidth="1"/>
    <col min="2155" max="2155" width="14.6640625" bestFit="1" customWidth="1"/>
    <col min="2156" max="2156" width="13.6640625" bestFit="1" customWidth="1"/>
    <col min="2157" max="2157" width="14.6640625" bestFit="1" customWidth="1"/>
    <col min="2158" max="2158" width="13.6640625" bestFit="1" customWidth="1"/>
    <col min="2159" max="2161" width="13.83203125" bestFit="1" customWidth="1"/>
    <col min="2162" max="2162" width="13.6640625" bestFit="1" customWidth="1"/>
    <col min="2163" max="2167" width="13.83203125" bestFit="1" customWidth="1"/>
    <col min="2168" max="2169" width="14.83203125" bestFit="1" customWidth="1"/>
    <col min="2170" max="2171" width="13.6640625" bestFit="1" customWidth="1"/>
    <col min="2172" max="2173" width="13.83203125" bestFit="1" customWidth="1"/>
    <col min="2174" max="2174" width="14.6640625" bestFit="1" customWidth="1"/>
    <col min="2175" max="2178" width="13.6640625" bestFit="1" customWidth="1"/>
    <col min="2179" max="2182" width="13.83203125" bestFit="1" customWidth="1"/>
    <col min="2183" max="2183" width="13.6640625" bestFit="1" customWidth="1"/>
    <col min="2184" max="2184" width="15.83203125" bestFit="1" customWidth="1"/>
    <col min="2185" max="2185" width="15.6640625" bestFit="1" customWidth="1"/>
    <col min="2186" max="2186" width="14.6640625" bestFit="1" customWidth="1"/>
    <col min="2187" max="2187" width="15.6640625" bestFit="1" customWidth="1"/>
    <col min="2188" max="2188" width="14.83203125" bestFit="1" customWidth="1"/>
    <col min="2189" max="2190" width="14.6640625" bestFit="1" customWidth="1"/>
    <col min="2191" max="2193" width="14.83203125" bestFit="1" customWidth="1"/>
    <col min="2194" max="2196" width="15.6640625" bestFit="1" customWidth="1"/>
    <col min="2197" max="2197" width="14.6640625" bestFit="1" customWidth="1"/>
    <col min="2198" max="2199" width="14.83203125" bestFit="1" customWidth="1"/>
    <col min="2200" max="2200" width="14.6640625" bestFit="1" customWidth="1"/>
    <col min="2201" max="2201" width="14.83203125" bestFit="1" customWidth="1"/>
    <col min="2202" max="2204" width="15.83203125" bestFit="1" customWidth="1"/>
    <col min="2205" max="2206" width="14.6640625" bestFit="1" customWidth="1"/>
    <col min="2207" max="2207" width="15.6640625" bestFit="1" customWidth="1"/>
    <col min="2208" max="2211" width="14.83203125" bestFit="1" customWidth="1"/>
    <col min="2212" max="2216" width="14.6640625" bestFit="1" customWidth="1"/>
    <col min="2217" max="2217" width="14.83203125" bestFit="1" customWidth="1"/>
    <col min="2218" max="2219" width="14.6640625" bestFit="1" customWidth="1"/>
    <col min="2220" max="2220" width="15.6640625" bestFit="1" customWidth="1"/>
    <col min="2221" max="2221" width="14.83203125" bestFit="1" customWidth="1"/>
    <col min="2222" max="2223" width="15.83203125" bestFit="1" customWidth="1"/>
    <col min="2224" max="2228" width="14.6640625" bestFit="1" customWidth="1"/>
    <col min="2229" max="2231" width="14.83203125" bestFit="1" customWidth="1"/>
    <col min="2232" max="2232" width="15.6640625" bestFit="1" customWidth="1"/>
    <col min="2233" max="2235" width="14.6640625" bestFit="1" customWidth="1"/>
    <col min="2236" max="2237" width="14.83203125" bestFit="1" customWidth="1"/>
    <col min="2238" max="2239" width="14.6640625" bestFit="1" customWidth="1"/>
    <col min="2240" max="2240" width="15.83203125" bestFit="1" customWidth="1"/>
    <col min="2241" max="2241" width="14.83203125" bestFit="1" customWidth="1"/>
    <col min="2242" max="2242" width="15.83203125" bestFit="1" customWidth="1"/>
    <col min="2243" max="2244" width="14.83203125" bestFit="1" customWidth="1"/>
    <col min="2245" max="2245" width="14.6640625" bestFit="1" customWidth="1"/>
    <col min="2246" max="2246" width="15.83203125" bestFit="1" customWidth="1"/>
    <col min="2247" max="2247" width="14.83203125" bestFit="1" customWidth="1"/>
    <col min="2248" max="2249" width="15.83203125" bestFit="1" customWidth="1"/>
    <col min="2250" max="2250" width="14.6640625" bestFit="1" customWidth="1"/>
    <col min="2251" max="2254" width="14.83203125" bestFit="1" customWidth="1"/>
    <col min="2255" max="2255" width="14.6640625" bestFit="1" customWidth="1"/>
    <col min="2256" max="2257" width="14.83203125" bestFit="1" customWidth="1"/>
    <col min="2258" max="2258" width="15.6640625" bestFit="1" customWidth="1"/>
    <col min="2259" max="2259" width="14.83203125" bestFit="1" customWidth="1"/>
    <col min="2260" max="2261" width="15.6640625" bestFit="1" customWidth="1"/>
    <col min="2262" max="2263" width="14.6640625" bestFit="1" customWidth="1"/>
    <col min="2264" max="2264" width="15.6640625" bestFit="1" customWidth="1"/>
    <col min="2265" max="2267" width="13.83203125" bestFit="1" customWidth="1"/>
    <col min="2268" max="2268" width="14.83203125" bestFit="1" customWidth="1"/>
    <col min="2269" max="2272" width="13.6640625" bestFit="1" customWidth="1"/>
    <col min="2273" max="2277" width="13.83203125" bestFit="1" customWidth="1"/>
    <col min="2278" max="2280" width="14.83203125" bestFit="1" customWidth="1"/>
    <col min="2281" max="2281" width="13.6640625" bestFit="1" customWidth="1"/>
    <col min="2282" max="2282" width="13.83203125" bestFit="1" customWidth="1"/>
    <col min="2283" max="2285" width="14.83203125" bestFit="1" customWidth="1"/>
    <col min="2286" max="2286" width="13.83203125" bestFit="1" customWidth="1"/>
    <col min="2287" max="2288" width="14.83203125" bestFit="1" customWidth="1"/>
    <col min="2289" max="2289" width="14.6640625" bestFit="1" customWidth="1"/>
    <col min="2290" max="2290" width="13.83203125" bestFit="1" customWidth="1"/>
    <col min="2291" max="2291" width="13.6640625" bestFit="1" customWidth="1"/>
    <col min="2292" max="2292" width="13.83203125" bestFit="1" customWidth="1"/>
    <col min="2293" max="2293" width="14.83203125" bestFit="1" customWidth="1"/>
    <col min="2294" max="2296" width="13.6640625" bestFit="1" customWidth="1"/>
    <col min="2297" max="2297" width="14.6640625" bestFit="1" customWidth="1"/>
    <col min="2298" max="2300" width="14.83203125" bestFit="1" customWidth="1"/>
    <col min="2301" max="2301" width="15.83203125" bestFit="1" customWidth="1"/>
    <col min="2302" max="2305" width="14.6640625" bestFit="1" customWidth="1"/>
    <col min="2306" max="2307" width="15.6640625" bestFit="1" customWidth="1"/>
    <col min="2308" max="2310" width="14.83203125" bestFit="1" customWidth="1"/>
    <col min="2311" max="2312" width="15.83203125" bestFit="1" customWidth="1"/>
    <col min="2313" max="2316" width="14.83203125" bestFit="1" customWidth="1"/>
    <col min="2317" max="2317" width="15.83203125" bestFit="1" customWidth="1"/>
    <col min="2318" max="2319" width="14.6640625" bestFit="1" customWidth="1"/>
    <col min="2320" max="2321" width="14.83203125" bestFit="1" customWidth="1"/>
    <col min="2322" max="2323" width="15.83203125" bestFit="1" customWidth="1"/>
    <col min="2324" max="2324" width="14.6640625" bestFit="1" customWidth="1"/>
    <col min="2325" max="2326" width="14.83203125" bestFit="1" customWidth="1"/>
    <col min="2327" max="2328" width="14.6640625" bestFit="1" customWidth="1"/>
    <col min="2329" max="2330" width="14.83203125" bestFit="1" customWidth="1"/>
    <col min="2331" max="2331" width="15.83203125" bestFit="1" customWidth="1"/>
    <col min="2332" max="2332" width="14.6640625" bestFit="1" customWidth="1"/>
    <col min="2333" max="2333" width="14.83203125" bestFit="1" customWidth="1"/>
    <col min="2334" max="2335" width="15.83203125" bestFit="1" customWidth="1"/>
    <col min="2336" max="2338" width="14.83203125" bestFit="1" customWidth="1"/>
    <col min="2339" max="2339" width="15.83203125" bestFit="1" customWidth="1"/>
    <col min="2340" max="2342" width="14.6640625" bestFit="1" customWidth="1"/>
    <col min="2343" max="2344" width="14.83203125" bestFit="1" customWidth="1"/>
    <col min="2345" max="2345" width="15.83203125" bestFit="1" customWidth="1"/>
    <col min="2346" max="2346" width="14.83203125" bestFit="1" customWidth="1"/>
    <col min="2347" max="2348" width="14.6640625" bestFit="1" customWidth="1"/>
    <col min="2349" max="2350" width="14.83203125" bestFit="1" customWidth="1"/>
    <col min="2351" max="2351" width="15.6640625" bestFit="1" customWidth="1"/>
    <col min="2352" max="2353" width="14.83203125" bestFit="1" customWidth="1"/>
    <col min="2354" max="2354" width="15.83203125" bestFit="1" customWidth="1"/>
    <col min="2355" max="2356" width="14.83203125" bestFit="1" customWidth="1"/>
    <col min="2357" max="2357" width="14.6640625" bestFit="1" customWidth="1"/>
    <col min="2358" max="2360" width="14.83203125" bestFit="1" customWidth="1"/>
    <col min="2361" max="2362" width="15.83203125" bestFit="1" customWidth="1"/>
    <col min="2363" max="2365" width="14.6640625" bestFit="1" customWidth="1"/>
    <col min="2366" max="2366" width="14.83203125" bestFit="1" customWidth="1"/>
    <col min="2367" max="2367" width="14.6640625" bestFit="1" customWidth="1"/>
    <col min="2368" max="2368" width="15.6640625" bestFit="1" customWidth="1"/>
    <col min="2369" max="2370" width="14.83203125" bestFit="1" customWidth="1"/>
    <col min="2371" max="2371" width="15.83203125" bestFit="1" customWidth="1"/>
    <col min="2372" max="2372" width="14.6640625" bestFit="1" customWidth="1"/>
    <col min="2373" max="2375" width="14.83203125" bestFit="1" customWidth="1"/>
    <col min="2376" max="2376" width="15.83203125" bestFit="1" customWidth="1"/>
    <col min="2377" max="2377" width="15.6640625" bestFit="1" customWidth="1"/>
    <col min="2378" max="2380" width="14.6640625" bestFit="1" customWidth="1"/>
    <col min="2381" max="2381" width="14.83203125" bestFit="1" customWidth="1"/>
    <col min="2382" max="2382" width="14.6640625" bestFit="1" customWidth="1"/>
    <col min="2383" max="2383" width="13.83203125" bestFit="1" customWidth="1"/>
    <col min="2384" max="2384" width="14.6640625" bestFit="1" customWidth="1"/>
    <col min="2385" max="2388" width="13.83203125" bestFit="1" customWidth="1"/>
    <col min="2389" max="2392" width="13.6640625" bestFit="1" customWidth="1"/>
    <col min="2393" max="2398" width="13.83203125" bestFit="1" customWidth="1"/>
    <col min="2399" max="2399" width="13.6640625" bestFit="1" customWidth="1"/>
    <col min="2400" max="2400" width="14.83203125" bestFit="1" customWidth="1"/>
    <col min="2401" max="2401" width="13.6640625" bestFit="1" customWidth="1"/>
    <col min="2402" max="2402" width="13.83203125" bestFit="1" customWidth="1"/>
    <col min="2403" max="2403" width="14.6640625" bestFit="1" customWidth="1"/>
    <col min="2404" max="2406" width="13.83203125" bestFit="1" customWidth="1"/>
    <col min="2407" max="2409" width="13.6640625" bestFit="1" customWidth="1"/>
    <col min="2410" max="2410" width="14.6640625" bestFit="1" customWidth="1"/>
    <col min="2411" max="2412" width="13.83203125" bestFit="1" customWidth="1"/>
    <col min="2413" max="2415" width="13.6640625" bestFit="1" customWidth="1"/>
    <col min="2416" max="2416" width="14.83203125" bestFit="1" customWidth="1"/>
    <col min="2417" max="2418" width="15.83203125" bestFit="1" customWidth="1"/>
    <col min="2419" max="2423" width="14.6640625" bestFit="1" customWidth="1"/>
    <col min="2424" max="2426" width="14.83203125" bestFit="1" customWidth="1"/>
    <col min="2427" max="2427" width="15.83203125" bestFit="1" customWidth="1"/>
    <col min="2428" max="2428" width="14.6640625" bestFit="1" customWidth="1"/>
    <col min="2429" max="2429" width="15.6640625" bestFit="1" customWidth="1"/>
    <col min="2430" max="2430" width="14.83203125" bestFit="1" customWidth="1"/>
    <col min="2431" max="2431" width="15.83203125" bestFit="1" customWidth="1"/>
    <col min="2432" max="2432" width="14.6640625" bestFit="1" customWidth="1"/>
    <col min="2433" max="2434" width="14.83203125" bestFit="1" customWidth="1"/>
    <col min="2435" max="2435" width="15.6640625" bestFit="1" customWidth="1"/>
    <col min="2436" max="2438" width="14.6640625" bestFit="1" customWidth="1"/>
    <col min="2439" max="2439" width="15.6640625" bestFit="1" customWidth="1"/>
    <col min="2440" max="2442" width="14.83203125" bestFit="1" customWidth="1"/>
    <col min="2443" max="2447" width="15.83203125" bestFit="1" customWidth="1"/>
    <col min="2448" max="2448" width="14.6640625" bestFit="1" customWidth="1"/>
    <col min="2449" max="2452" width="14.83203125" bestFit="1" customWidth="1"/>
    <col min="2453" max="2454" width="15.83203125" bestFit="1" customWidth="1"/>
    <col min="2455" max="2456" width="14.6640625" bestFit="1" customWidth="1"/>
    <col min="2457" max="2457" width="15.6640625" bestFit="1" customWidth="1"/>
    <col min="2458" max="2460" width="14.83203125" bestFit="1" customWidth="1"/>
    <col min="2461" max="2461" width="15.83203125" bestFit="1" customWidth="1"/>
    <col min="2462" max="2462" width="15.6640625" bestFit="1" customWidth="1"/>
    <col min="2463" max="2463" width="14.6640625" bestFit="1" customWidth="1"/>
    <col min="2464" max="2466" width="15.83203125" bestFit="1" customWidth="1"/>
    <col min="2467" max="2467" width="14.6640625" bestFit="1" customWidth="1"/>
    <col min="2468" max="2468" width="14.83203125" bestFit="1" customWidth="1"/>
    <col min="2469" max="2469" width="14.6640625" bestFit="1" customWidth="1"/>
    <col min="2470" max="2471" width="14.83203125" bestFit="1" customWidth="1"/>
    <col min="2472" max="2473" width="15.83203125" bestFit="1" customWidth="1"/>
    <col min="2474" max="2474" width="14.6640625" bestFit="1" customWidth="1"/>
    <col min="2475" max="2475" width="15.6640625" bestFit="1" customWidth="1"/>
    <col min="2476" max="2476" width="14.83203125" bestFit="1" customWidth="1"/>
    <col min="2477" max="2477" width="15.83203125" bestFit="1" customWidth="1"/>
    <col min="2478" max="2478" width="14.6640625" bestFit="1" customWidth="1"/>
    <col min="2479" max="2479" width="15.6640625" bestFit="1" customWidth="1"/>
    <col min="2480" max="2480" width="15.83203125" bestFit="1" customWidth="1"/>
    <col min="2481" max="2481" width="14.83203125" bestFit="1" customWidth="1"/>
    <col min="2482" max="2482" width="15.6640625" bestFit="1" customWidth="1"/>
    <col min="2483" max="2485" width="14.6640625" bestFit="1" customWidth="1"/>
    <col min="2486" max="2486" width="14.83203125" bestFit="1" customWidth="1"/>
    <col min="2487" max="2494" width="14.6640625" bestFit="1" customWidth="1"/>
    <col min="2495" max="2497" width="14.83203125" bestFit="1" customWidth="1"/>
    <col min="2498" max="2498" width="15.83203125" bestFit="1" customWidth="1"/>
    <col min="2499" max="2499" width="15.6640625" bestFit="1" customWidth="1"/>
    <col min="2500" max="2500" width="14.6640625" bestFit="1" customWidth="1"/>
    <col min="2501" max="2501" width="15.6640625" bestFit="1" customWidth="1"/>
    <col min="2502" max="2504" width="14.83203125" bestFit="1" customWidth="1"/>
    <col min="2505" max="2505" width="14.6640625" bestFit="1" customWidth="1"/>
    <col min="2506" max="2506" width="15.6640625" bestFit="1" customWidth="1"/>
    <col min="2507" max="2507" width="14.6640625" bestFit="1" customWidth="1"/>
    <col min="2508" max="2508" width="13.6640625" bestFit="1" customWidth="1"/>
    <col min="2509" max="2509" width="14.6640625" bestFit="1" customWidth="1"/>
    <col min="2510" max="2512" width="13.6640625" bestFit="1" customWidth="1"/>
    <col min="2513" max="2513" width="14.6640625" bestFit="1" customWidth="1"/>
    <col min="2514" max="2514" width="13.83203125" bestFit="1" customWidth="1"/>
    <col min="2515" max="2516" width="14.83203125" bestFit="1" customWidth="1"/>
    <col min="2517" max="2517" width="13.6640625" bestFit="1" customWidth="1"/>
    <col min="2518" max="2518" width="13.83203125" bestFit="1" customWidth="1"/>
    <col min="2519" max="2519" width="13.6640625" bestFit="1" customWidth="1"/>
    <col min="2520" max="2520" width="14.83203125" bestFit="1" customWidth="1"/>
    <col min="2521" max="2521" width="13.83203125" bestFit="1" customWidth="1"/>
    <col min="2522" max="2522" width="14.83203125" bestFit="1" customWidth="1"/>
    <col min="2523" max="2526" width="13.83203125" bestFit="1" customWidth="1"/>
    <col min="2527" max="2527" width="14.83203125" bestFit="1" customWidth="1"/>
    <col min="2528" max="2529" width="13.6640625" bestFit="1" customWidth="1"/>
    <col min="2530" max="2532" width="13.83203125" bestFit="1" customWidth="1"/>
    <col min="2533" max="2534" width="14.83203125" bestFit="1" customWidth="1"/>
    <col min="2535" max="2536" width="13.6640625" bestFit="1" customWidth="1"/>
    <col min="2537" max="2537" width="14.83203125" bestFit="1" customWidth="1"/>
    <col min="2538" max="2538" width="13.83203125" bestFit="1" customWidth="1"/>
    <col min="2539" max="2539" width="14.83203125" bestFit="1" customWidth="1"/>
    <col min="2540" max="2540" width="14.6640625" bestFit="1" customWidth="1"/>
    <col min="2541" max="2541" width="13.6640625" bestFit="1" customWidth="1"/>
    <col min="2542" max="2543" width="14.83203125" bestFit="1" customWidth="1"/>
    <col min="2544" max="2546" width="14.6640625" bestFit="1" customWidth="1"/>
    <col min="2547" max="2547" width="15.83203125" bestFit="1" customWidth="1"/>
    <col min="2548" max="2550" width="14.83203125" bestFit="1" customWidth="1"/>
    <col min="2551" max="2553" width="15.83203125" bestFit="1" customWidth="1"/>
    <col min="2554" max="2554" width="15.6640625" bestFit="1" customWidth="1"/>
    <col min="2555" max="2555" width="15.83203125" bestFit="1" customWidth="1"/>
    <col min="2556" max="2559" width="14.83203125" bestFit="1" customWidth="1"/>
    <col min="2560" max="2561" width="15.6640625" bestFit="1" customWidth="1"/>
    <col min="2562" max="2566" width="14.83203125" bestFit="1" customWidth="1"/>
    <col min="2567" max="2567" width="15.83203125" bestFit="1" customWidth="1"/>
    <col min="2568" max="2569" width="14.83203125" bestFit="1" customWidth="1"/>
    <col min="2570" max="2570" width="15.6640625" bestFit="1" customWidth="1"/>
    <col min="2571" max="2574" width="14.83203125" bestFit="1" customWidth="1"/>
    <col min="2575" max="2576" width="14.6640625" bestFit="1" customWidth="1"/>
    <col min="2577" max="2578" width="14.83203125" bestFit="1" customWidth="1"/>
    <col min="2579" max="2579" width="15.83203125" bestFit="1" customWidth="1"/>
    <col min="2580" max="2581" width="15.6640625" bestFit="1" customWidth="1"/>
    <col min="2582" max="2583" width="14.83203125" bestFit="1" customWidth="1"/>
    <col min="2584" max="2584" width="15.83203125" bestFit="1" customWidth="1"/>
    <col min="2585" max="2586" width="14.83203125" bestFit="1" customWidth="1"/>
    <col min="2587" max="2587" width="15.6640625" bestFit="1" customWidth="1"/>
    <col min="2588" max="2593" width="14.83203125" bestFit="1" customWidth="1"/>
    <col min="2594" max="2595" width="14.6640625" bestFit="1" customWidth="1"/>
    <col min="2596" max="2596" width="14.83203125" bestFit="1" customWidth="1"/>
    <col min="2597" max="2597" width="14.6640625" bestFit="1" customWidth="1"/>
    <col min="2598" max="2599" width="14.83203125" bestFit="1" customWidth="1"/>
    <col min="2600" max="2600" width="15.83203125" bestFit="1" customWidth="1"/>
    <col min="2601" max="2602" width="14.83203125" bestFit="1" customWidth="1"/>
    <col min="2603" max="2603" width="14.6640625" bestFit="1" customWidth="1"/>
    <col min="2604" max="2604" width="13.83203125" bestFit="1" customWidth="1"/>
    <col min="2605" max="2605" width="14.6640625" bestFit="1" customWidth="1"/>
    <col min="2606" max="2606" width="13.6640625" bestFit="1" customWidth="1"/>
    <col min="2607" max="2607" width="14.6640625" bestFit="1" customWidth="1"/>
    <col min="2608" max="2609" width="13.6640625" bestFit="1" customWidth="1"/>
    <col min="2610" max="2610" width="14.6640625" bestFit="1" customWidth="1"/>
    <col min="2611" max="2611" width="13.83203125" bestFit="1" customWidth="1"/>
    <col min="2612" max="2613" width="13.6640625" bestFit="1" customWidth="1"/>
    <col min="2614" max="2614" width="14.83203125" bestFit="1" customWidth="1"/>
    <col min="2615" max="2616" width="13.83203125" bestFit="1" customWidth="1"/>
    <col min="2617" max="2617" width="14.83203125" bestFit="1" customWidth="1"/>
    <col min="2618" max="2618" width="13.6640625" bestFit="1" customWidth="1"/>
    <col min="2619" max="2620" width="13.83203125" bestFit="1" customWidth="1"/>
    <col min="2621" max="2621" width="13.6640625" bestFit="1" customWidth="1"/>
    <col min="2622" max="2624" width="13.83203125" bestFit="1" customWidth="1"/>
    <col min="2625" max="2625" width="13.6640625" bestFit="1" customWidth="1"/>
    <col min="2626" max="2626" width="13.83203125" bestFit="1" customWidth="1"/>
    <col min="2627" max="2627" width="14.83203125" bestFit="1" customWidth="1"/>
    <col min="2628" max="2629" width="13.83203125" bestFit="1" customWidth="1"/>
    <col min="2630" max="2630" width="14.6640625" bestFit="1" customWidth="1"/>
    <col min="2631" max="2632" width="14.83203125" bestFit="1" customWidth="1"/>
    <col min="2633" max="2634" width="14.6640625" bestFit="1" customWidth="1"/>
    <col min="2635" max="2635" width="15.83203125" bestFit="1" customWidth="1"/>
    <col min="2636" max="2638" width="14.6640625" bestFit="1" customWidth="1"/>
    <col min="2639" max="2640" width="14.83203125" bestFit="1" customWidth="1"/>
    <col min="2641" max="2641" width="15.83203125" bestFit="1" customWidth="1"/>
    <col min="2642" max="2643" width="14.6640625" bestFit="1" customWidth="1"/>
    <col min="2644" max="2646" width="14.83203125" bestFit="1" customWidth="1"/>
    <col min="2647" max="2647" width="15.83203125" bestFit="1" customWidth="1"/>
    <col min="2648" max="2648" width="14.6640625" bestFit="1" customWidth="1"/>
    <col min="2649" max="2649" width="14.83203125" bestFit="1" customWidth="1"/>
    <col min="2650" max="2650" width="15.83203125" bestFit="1" customWidth="1"/>
    <col min="2651" max="2653" width="14.83203125" bestFit="1" customWidth="1"/>
    <col min="2654" max="2654" width="15.83203125" bestFit="1" customWidth="1"/>
    <col min="2655" max="2655" width="14.6640625" bestFit="1" customWidth="1"/>
    <col min="2656" max="2657" width="14.83203125" bestFit="1" customWidth="1"/>
    <col min="2658" max="2658" width="15.83203125" bestFit="1" customWidth="1"/>
    <col min="2659" max="2659" width="14.6640625" bestFit="1" customWidth="1"/>
    <col min="2660" max="2660" width="15.83203125" bestFit="1" customWidth="1"/>
    <col min="2661" max="2661" width="14.6640625" bestFit="1" customWidth="1"/>
    <col min="2662" max="2662" width="15.6640625" bestFit="1" customWidth="1"/>
    <col min="2663" max="2663" width="14.83203125" bestFit="1" customWidth="1"/>
    <col min="2664" max="2667" width="14.6640625" bestFit="1" customWidth="1"/>
    <col min="2668" max="2670" width="14.83203125" bestFit="1" customWidth="1"/>
    <col min="2671" max="2671" width="14.6640625" bestFit="1" customWidth="1"/>
    <col min="2672" max="2674" width="15.6640625" bestFit="1" customWidth="1"/>
    <col min="2675" max="2676" width="14.83203125" bestFit="1" customWidth="1"/>
    <col min="2677" max="2677" width="15.83203125" bestFit="1" customWidth="1"/>
    <col min="2678" max="2678" width="15.6640625" bestFit="1" customWidth="1"/>
    <col min="2679" max="2681" width="14.6640625" bestFit="1" customWidth="1"/>
    <col min="2682" max="2682" width="14.83203125" bestFit="1" customWidth="1"/>
    <col min="2683" max="2683" width="15.83203125" bestFit="1" customWidth="1"/>
    <col min="2684" max="2684" width="14.6640625" bestFit="1" customWidth="1"/>
    <col min="2685" max="2685" width="15.83203125" bestFit="1" customWidth="1"/>
    <col min="2686" max="2687" width="14.6640625" bestFit="1" customWidth="1"/>
    <col min="2688" max="2688" width="15.6640625" bestFit="1" customWidth="1"/>
    <col min="2689" max="2689" width="15.83203125" bestFit="1" customWidth="1"/>
    <col min="2690" max="2690" width="14.6640625" bestFit="1" customWidth="1"/>
    <col min="2691" max="2692" width="14.83203125" bestFit="1" customWidth="1"/>
    <col min="2693" max="2693" width="15.83203125" bestFit="1" customWidth="1"/>
    <col min="2694" max="2699" width="13.83203125" bestFit="1" customWidth="1"/>
    <col min="2700" max="2700" width="14.83203125" bestFit="1" customWidth="1"/>
    <col min="2701" max="2703" width="13.6640625" bestFit="1" customWidth="1"/>
    <col min="2704" max="2706" width="13.83203125" bestFit="1" customWidth="1"/>
    <col min="2707" max="2707" width="13.6640625" bestFit="1" customWidth="1"/>
    <col min="2708" max="2708" width="14.6640625" bestFit="1" customWidth="1"/>
    <col min="2709" max="2709" width="13.83203125" bestFit="1" customWidth="1"/>
    <col min="2710" max="2710" width="14.83203125" bestFit="1" customWidth="1"/>
    <col min="2711" max="2712" width="13.83203125" bestFit="1" customWidth="1"/>
    <col min="2713" max="2713" width="13.6640625" bestFit="1" customWidth="1"/>
    <col min="2714" max="2715" width="14.6640625" bestFit="1" customWidth="1"/>
    <col min="2716" max="2717" width="13.83203125" bestFit="1" customWidth="1"/>
    <col min="2718" max="2718" width="14.83203125" bestFit="1" customWidth="1"/>
    <col min="2719" max="2719" width="13.6640625" bestFit="1" customWidth="1"/>
    <col min="2720" max="2720" width="13.83203125" bestFit="1" customWidth="1"/>
    <col min="2721" max="2721" width="14.83203125" bestFit="1" customWidth="1"/>
    <col min="2722" max="2723" width="13.6640625" bestFit="1" customWidth="1"/>
    <col min="2724" max="2724" width="14.83203125" bestFit="1" customWidth="1"/>
    <col min="2725" max="2725" width="14.6640625" bestFit="1" customWidth="1"/>
    <col min="2726" max="2726" width="15.6640625" bestFit="1" customWidth="1"/>
    <col min="2727" max="2727" width="14.83203125" bestFit="1" customWidth="1"/>
    <col min="2728" max="2728" width="15.83203125" bestFit="1" customWidth="1"/>
    <col min="2729" max="2732" width="14.83203125" bestFit="1" customWidth="1"/>
    <col min="2733" max="2735" width="14.6640625" bestFit="1" customWidth="1"/>
    <col min="2736" max="2736" width="14.83203125" bestFit="1" customWidth="1"/>
    <col min="2737" max="2737" width="15.6640625" bestFit="1" customWidth="1"/>
    <col min="2738" max="2739" width="14.83203125" bestFit="1" customWidth="1"/>
    <col min="2740" max="2740" width="14.6640625" bestFit="1" customWidth="1"/>
    <col min="2741" max="2741" width="15.6640625" bestFit="1" customWidth="1"/>
    <col min="2742" max="2742" width="14.83203125" bestFit="1" customWidth="1"/>
    <col min="2743" max="2744" width="14.6640625" bestFit="1" customWidth="1"/>
    <col min="2745" max="2745" width="14.83203125" bestFit="1" customWidth="1"/>
    <col min="2746" max="2747" width="15.83203125" bestFit="1" customWidth="1"/>
    <col min="2748" max="2748" width="14.83203125" bestFit="1" customWidth="1"/>
    <col min="2749" max="2750" width="14.6640625" bestFit="1" customWidth="1"/>
    <col min="2751" max="2753" width="14.83203125" bestFit="1" customWidth="1"/>
    <col min="2754" max="2755" width="14.6640625" bestFit="1" customWidth="1"/>
    <col min="2756" max="2757" width="14.83203125" bestFit="1" customWidth="1"/>
    <col min="2758" max="2758" width="15.83203125" bestFit="1" customWidth="1"/>
    <col min="2759" max="2760" width="14.6640625" bestFit="1" customWidth="1"/>
    <col min="2761" max="2761" width="15.6640625" bestFit="1" customWidth="1"/>
    <col min="2762" max="2762" width="14.6640625" bestFit="1" customWidth="1"/>
    <col min="2763" max="2764" width="14.83203125" bestFit="1" customWidth="1"/>
    <col min="2765" max="2767" width="14.6640625" bestFit="1" customWidth="1"/>
    <col min="2768" max="2770" width="14.83203125" bestFit="1" customWidth="1"/>
    <col min="2771" max="2771" width="15.83203125" bestFit="1" customWidth="1"/>
    <col min="2772" max="2772" width="15.6640625" bestFit="1" customWidth="1"/>
    <col min="2773" max="2774" width="14.6640625" bestFit="1" customWidth="1"/>
    <col min="2775" max="2775" width="14.83203125" bestFit="1" customWidth="1"/>
    <col min="2776" max="2776" width="14.6640625" bestFit="1" customWidth="1"/>
    <col min="2777" max="2777" width="14.83203125" bestFit="1" customWidth="1"/>
    <col min="2778" max="2778" width="14.6640625" bestFit="1" customWidth="1"/>
    <col min="2779" max="2783" width="14.83203125" bestFit="1" customWidth="1"/>
    <col min="2784" max="2784" width="14.6640625" bestFit="1" customWidth="1"/>
    <col min="2785" max="2785" width="14.83203125" bestFit="1" customWidth="1"/>
    <col min="2786" max="2787" width="15.83203125" bestFit="1" customWidth="1"/>
    <col min="2788" max="2789" width="14.6640625" bestFit="1" customWidth="1"/>
    <col min="2790" max="2792" width="14.83203125" bestFit="1" customWidth="1"/>
    <col min="2793" max="2794" width="15.83203125" bestFit="1" customWidth="1"/>
    <col min="2795" max="2797" width="14.83203125" bestFit="1" customWidth="1"/>
    <col min="2798" max="2798" width="15.6640625" bestFit="1" customWidth="1"/>
    <col min="2799" max="2801" width="14.83203125" bestFit="1" customWidth="1"/>
    <col min="2802" max="2804" width="14.6640625" bestFit="1" customWidth="1"/>
    <col min="2805" max="2806" width="14.83203125" bestFit="1" customWidth="1"/>
    <col min="2807" max="2807" width="15.6640625" bestFit="1" customWidth="1"/>
    <col min="2808" max="2808" width="14.6640625" bestFit="1" customWidth="1"/>
    <col min="2809" max="2809" width="15.83203125" bestFit="1" customWidth="1"/>
    <col min="2810" max="2810" width="17" bestFit="1" customWidth="1"/>
    <col min="2811" max="2814" width="15.6640625" bestFit="1" customWidth="1"/>
    <col min="2815" max="2821" width="15.83203125" bestFit="1" customWidth="1"/>
    <col min="2822" max="2822" width="17" bestFit="1" customWidth="1"/>
    <col min="2823" max="2823" width="16.83203125" bestFit="1" customWidth="1"/>
    <col min="2824" max="2825" width="15.6640625" bestFit="1" customWidth="1"/>
    <col min="2826" max="2826" width="16.83203125" bestFit="1" customWidth="1"/>
    <col min="2827" max="2831" width="15.83203125" bestFit="1" customWidth="1"/>
    <col min="2832" max="2832" width="17" bestFit="1" customWidth="1"/>
    <col min="2833" max="2833" width="16.83203125" bestFit="1" customWidth="1"/>
    <col min="2834" max="2834" width="15.6640625" bestFit="1" customWidth="1"/>
    <col min="2835" max="2836" width="15.83203125" bestFit="1" customWidth="1"/>
    <col min="2837" max="2838" width="17" bestFit="1" customWidth="1"/>
    <col min="2839" max="2840" width="15.6640625" bestFit="1" customWidth="1"/>
    <col min="2841" max="2841" width="16.83203125" bestFit="1" customWidth="1"/>
    <col min="2842" max="2843" width="15.83203125" bestFit="1" customWidth="1"/>
    <col min="2844" max="2844" width="15.6640625" bestFit="1" customWidth="1"/>
    <col min="2845" max="2848" width="15.83203125" bestFit="1" customWidth="1"/>
    <col min="2849" max="2852" width="17" bestFit="1" customWidth="1"/>
    <col min="2853" max="2853" width="15.6640625" bestFit="1" customWidth="1"/>
    <col min="2854" max="2854" width="17" bestFit="1" customWidth="1"/>
    <col min="2855" max="2855" width="15.6640625" bestFit="1" customWidth="1"/>
    <col min="2856" max="2856" width="15.83203125" bestFit="1" customWidth="1"/>
    <col min="2857" max="2857" width="17" bestFit="1" customWidth="1"/>
    <col min="2858" max="2861" width="15.83203125" bestFit="1" customWidth="1"/>
    <col min="2862" max="2863" width="15.6640625" bestFit="1" customWidth="1"/>
    <col min="2864" max="2864" width="17" bestFit="1" customWidth="1"/>
    <col min="2865" max="2866" width="15.6640625" bestFit="1" customWidth="1"/>
    <col min="2867" max="2867" width="15.83203125" bestFit="1" customWidth="1"/>
    <col min="2868" max="2868" width="16.83203125" bestFit="1" customWidth="1"/>
    <col min="2869" max="2870" width="15.6640625" bestFit="1" customWidth="1"/>
    <col min="2871" max="2871" width="15.83203125" bestFit="1" customWidth="1"/>
    <col min="2872" max="2874" width="15.6640625" bestFit="1" customWidth="1"/>
    <col min="2875" max="2875" width="15.83203125" bestFit="1" customWidth="1"/>
    <col min="2876" max="2877" width="14.6640625" bestFit="1" customWidth="1"/>
    <col min="2878" max="2880" width="14.83203125" bestFit="1" customWidth="1"/>
    <col min="2881" max="2881" width="15.83203125" bestFit="1" customWidth="1"/>
    <col min="2882" max="2882" width="14.6640625" bestFit="1" customWidth="1"/>
    <col min="2883" max="2883" width="15.83203125" bestFit="1" customWidth="1"/>
    <col min="2884" max="2884" width="15.6640625" bestFit="1" customWidth="1"/>
    <col min="2885" max="2885" width="14.6640625" bestFit="1" customWidth="1"/>
    <col min="2886" max="2886" width="14.83203125" bestFit="1" customWidth="1"/>
    <col min="2887" max="2887" width="14.6640625" bestFit="1" customWidth="1"/>
    <col min="2888" max="2888" width="14.83203125" bestFit="1" customWidth="1"/>
    <col min="2889" max="2889" width="15.6640625" bestFit="1" customWidth="1"/>
    <col min="2890" max="2891" width="15.83203125" bestFit="1" customWidth="1"/>
    <col min="2892" max="2894" width="14.6640625" bestFit="1" customWidth="1"/>
    <col min="2895" max="2897" width="15.83203125" bestFit="1" customWidth="1"/>
    <col min="2898" max="2900" width="15.6640625" bestFit="1" customWidth="1"/>
    <col min="2901" max="2901" width="15.83203125" bestFit="1" customWidth="1"/>
    <col min="2902" max="2902" width="16.83203125" bestFit="1" customWidth="1"/>
    <col min="2903" max="2904" width="15.6640625" bestFit="1" customWidth="1"/>
    <col min="2905" max="2905" width="16.83203125" bestFit="1" customWidth="1"/>
    <col min="2906" max="2907" width="15.83203125" bestFit="1" customWidth="1"/>
    <col min="2908" max="2909" width="15.6640625" bestFit="1" customWidth="1"/>
    <col min="2910" max="2910" width="15.83203125" bestFit="1" customWidth="1"/>
    <col min="2911" max="2911" width="15.6640625" bestFit="1" customWidth="1"/>
    <col min="2912" max="2913" width="15.83203125" bestFit="1" customWidth="1"/>
    <col min="2914" max="2914" width="17" bestFit="1" customWidth="1"/>
    <col min="2915" max="2915" width="15.6640625" bestFit="1" customWidth="1"/>
    <col min="2916" max="2917" width="17" bestFit="1" customWidth="1"/>
    <col min="2918" max="2919" width="15.6640625" bestFit="1" customWidth="1"/>
    <col min="2920" max="2922" width="15.83203125" bestFit="1" customWidth="1"/>
    <col min="2923" max="2923" width="15.6640625" bestFit="1" customWidth="1"/>
    <col min="2924" max="2924" width="15.83203125" bestFit="1" customWidth="1"/>
    <col min="2925" max="2925" width="17" bestFit="1" customWidth="1"/>
    <col min="2926" max="2927" width="15.83203125" bestFit="1" customWidth="1"/>
    <col min="2928" max="2929" width="17" bestFit="1" customWidth="1"/>
    <col min="2930" max="2930" width="16.83203125" bestFit="1" customWidth="1"/>
    <col min="2931" max="2932" width="15.83203125" bestFit="1" customWidth="1"/>
    <col min="2933" max="2933" width="17" bestFit="1" customWidth="1"/>
    <col min="2934" max="2934" width="15.83203125" bestFit="1" customWidth="1"/>
    <col min="2935" max="2935" width="16.83203125" bestFit="1" customWidth="1"/>
    <col min="2936" max="2938" width="15.83203125" bestFit="1" customWidth="1"/>
    <col min="2939" max="2939" width="16.83203125" bestFit="1" customWidth="1"/>
    <col min="2940" max="2941" width="15.6640625" bestFit="1" customWidth="1"/>
    <col min="2942" max="2942" width="16.83203125" bestFit="1" customWidth="1"/>
    <col min="2943" max="2947" width="15.83203125" bestFit="1" customWidth="1"/>
    <col min="2948" max="2948" width="15.6640625" bestFit="1" customWidth="1"/>
    <col min="2949" max="2949" width="15.83203125" bestFit="1" customWidth="1"/>
    <col min="2950" max="2950" width="17" bestFit="1" customWidth="1"/>
    <col min="2951" max="2951" width="15.6640625" bestFit="1" customWidth="1"/>
    <col min="2952" max="2952" width="17" bestFit="1" customWidth="1"/>
    <col min="2953" max="2955" width="15.83203125" bestFit="1" customWidth="1"/>
    <col min="2956" max="2956" width="16.83203125" bestFit="1" customWidth="1"/>
    <col min="2957" max="2957" width="15.6640625" bestFit="1" customWidth="1"/>
    <col min="2958" max="2958" width="16.83203125" bestFit="1" customWidth="1"/>
    <col min="2959" max="2959" width="15.6640625" bestFit="1" customWidth="1"/>
    <col min="2960" max="2961" width="14.6640625" bestFit="1" customWidth="1"/>
    <col min="2962" max="2962" width="15.83203125" bestFit="1" customWidth="1"/>
    <col min="2963" max="2963" width="14.83203125" bestFit="1" customWidth="1"/>
    <col min="2964" max="2964" width="15.6640625" bestFit="1" customWidth="1"/>
    <col min="2965" max="2966" width="14.6640625" bestFit="1" customWidth="1"/>
    <col min="2967" max="2968" width="14.83203125" bestFit="1" customWidth="1"/>
    <col min="2969" max="2969" width="15.83203125" bestFit="1" customWidth="1"/>
    <col min="2970" max="2973" width="14.6640625" bestFit="1" customWidth="1"/>
    <col min="2974" max="2974" width="15.6640625" bestFit="1" customWidth="1"/>
    <col min="2975" max="2975" width="14.6640625" bestFit="1" customWidth="1"/>
    <col min="2976" max="2976" width="15.6640625" bestFit="1" customWidth="1"/>
    <col min="2977" max="2977" width="15.83203125" bestFit="1" customWidth="1"/>
    <col min="2978" max="2978" width="14.6640625" bestFit="1" customWidth="1"/>
    <col min="2979" max="2979" width="15.6640625" bestFit="1" customWidth="1"/>
    <col min="2980" max="2981" width="14.6640625" bestFit="1" customWidth="1"/>
    <col min="2982" max="2982" width="14.83203125" bestFit="1" customWidth="1"/>
    <col min="2983" max="2983" width="14.6640625" bestFit="1" customWidth="1"/>
    <col min="2984" max="2984" width="15.83203125" bestFit="1" customWidth="1"/>
    <col min="2985" max="2985" width="15.6640625" bestFit="1" customWidth="1"/>
    <col min="2986" max="2986" width="17" bestFit="1" customWidth="1"/>
    <col min="2987" max="2987" width="15.83203125" bestFit="1" customWidth="1"/>
    <col min="2988" max="2988" width="15.6640625" bestFit="1" customWidth="1"/>
    <col min="2989" max="2989" width="17" bestFit="1" customWidth="1"/>
    <col min="2990" max="2990" width="15.6640625" bestFit="1" customWidth="1"/>
    <col min="2991" max="2991" width="17" bestFit="1" customWidth="1"/>
    <col min="2992" max="2994" width="15.83203125" bestFit="1" customWidth="1"/>
    <col min="2995" max="2995" width="17" bestFit="1" customWidth="1"/>
    <col min="2996" max="2996" width="16.83203125" bestFit="1" customWidth="1"/>
    <col min="2997" max="2997" width="15.6640625" bestFit="1" customWidth="1"/>
    <col min="2998" max="2999" width="15.83203125" bestFit="1" customWidth="1"/>
    <col min="3000" max="3002" width="15.6640625" bestFit="1" customWidth="1"/>
    <col min="3003" max="3003" width="15.83203125" bestFit="1" customWidth="1"/>
    <col min="3004" max="3004" width="17" bestFit="1" customWidth="1"/>
    <col min="3005" max="3006" width="15.6640625" bestFit="1" customWidth="1"/>
    <col min="3007" max="3007" width="15.83203125" bestFit="1" customWidth="1"/>
    <col min="3008" max="3008" width="17" bestFit="1" customWidth="1"/>
    <col min="3009" max="3009" width="15.6640625" bestFit="1" customWidth="1"/>
    <col min="3010" max="3011" width="13.83203125" bestFit="1" customWidth="1"/>
    <col min="3012" max="3012" width="13.6640625" bestFit="1" customWidth="1"/>
    <col min="3013" max="3013" width="14.83203125" bestFit="1" customWidth="1"/>
    <col min="3014" max="3015" width="13.83203125" bestFit="1" customWidth="1"/>
    <col min="3016" max="3016" width="13.6640625" bestFit="1" customWidth="1"/>
    <col min="3017" max="3018" width="13.83203125" bestFit="1" customWidth="1"/>
    <col min="3019" max="3019" width="14.6640625" bestFit="1" customWidth="1"/>
    <col min="3020" max="3020" width="13.83203125" bestFit="1" customWidth="1"/>
    <col min="3021" max="3021" width="13.6640625" bestFit="1" customWidth="1"/>
    <col min="3022" max="3023" width="13.83203125" bestFit="1" customWidth="1"/>
    <col min="3024" max="3024" width="14.83203125" bestFit="1" customWidth="1"/>
    <col min="3025" max="3029" width="13.6640625" bestFit="1" customWidth="1"/>
    <col min="3030" max="3030" width="14.83203125" bestFit="1" customWidth="1"/>
    <col min="3031" max="3034" width="13.83203125" bestFit="1" customWidth="1"/>
    <col min="3035" max="3038" width="14.83203125" bestFit="1" customWidth="1"/>
    <col min="3039" max="3039" width="15.83203125" bestFit="1" customWidth="1"/>
    <col min="3040" max="3041" width="14.6640625" bestFit="1" customWidth="1"/>
    <col min="3042" max="3044" width="14.83203125" bestFit="1" customWidth="1"/>
    <col min="3045" max="3045" width="15.83203125" bestFit="1" customWidth="1"/>
    <col min="3046" max="3046" width="15.6640625" bestFit="1" customWidth="1"/>
    <col min="3047" max="3049" width="14.6640625" bestFit="1" customWidth="1"/>
    <col min="3050" max="3051" width="14.83203125" bestFit="1" customWidth="1"/>
    <col min="3052" max="3052" width="15.6640625" bestFit="1" customWidth="1"/>
    <col min="3053" max="3053" width="14.6640625" bestFit="1" customWidth="1"/>
    <col min="3054" max="3054" width="15.83203125" bestFit="1" customWidth="1"/>
    <col min="3055" max="3057" width="14.6640625" bestFit="1" customWidth="1"/>
    <col min="3058" max="3058" width="15.6640625" bestFit="1" customWidth="1"/>
    <col min="3059" max="3066" width="14.83203125" bestFit="1" customWidth="1"/>
    <col min="3067" max="3067" width="15.83203125" bestFit="1" customWidth="1"/>
    <col min="3068" max="3069" width="14.6640625" bestFit="1" customWidth="1"/>
    <col min="3070" max="3070" width="15.6640625" bestFit="1" customWidth="1"/>
    <col min="3071" max="3071" width="15.83203125" bestFit="1" customWidth="1"/>
    <col min="3072" max="3072" width="14.83203125" bestFit="1" customWidth="1"/>
    <col min="3073" max="3073" width="15.83203125" bestFit="1" customWidth="1"/>
    <col min="3074" max="3075" width="14.6640625" bestFit="1" customWidth="1"/>
    <col min="3076" max="3076" width="14.83203125" bestFit="1" customWidth="1"/>
    <col min="3077" max="3077" width="14.6640625" bestFit="1" customWidth="1"/>
    <col min="3078" max="3078" width="15.6640625" bestFit="1" customWidth="1"/>
    <col min="3079" max="3081" width="14.83203125" bestFit="1" customWidth="1"/>
    <col min="3082" max="3082" width="15.6640625" bestFit="1" customWidth="1"/>
    <col min="3083" max="3084" width="14.6640625" bestFit="1" customWidth="1"/>
    <col min="3085" max="3085" width="15.6640625" bestFit="1" customWidth="1"/>
    <col min="3086" max="3086" width="14.83203125" bestFit="1" customWidth="1"/>
    <col min="3087" max="3088" width="14.6640625" bestFit="1" customWidth="1"/>
    <col min="3089" max="3089" width="15.6640625" bestFit="1" customWidth="1"/>
    <col min="3090" max="3090" width="14.83203125" bestFit="1" customWidth="1"/>
    <col min="3091" max="3092" width="14.6640625" bestFit="1" customWidth="1"/>
    <col min="3093" max="3094" width="14.83203125" bestFit="1" customWidth="1"/>
    <col min="3095" max="3096" width="14.6640625" bestFit="1" customWidth="1"/>
    <col min="3097" max="3098" width="13.83203125" bestFit="1" customWidth="1"/>
    <col min="3099" max="3099" width="14.83203125" bestFit="1" customWidth="1"/>
    <col min="3100" max="3100" width="13.6640625" bestFit="1" customWidth="1"/>
    <col min="3101" max="3101" width="13.83203125" bestFit="1" customWidth="1"/>
    <col min="3102" max="3109" width="13.6640625" bestFit="1" customWidth="1"/>
    <col min="3110" max="3111" width="13.83203125" bestFit="1" customWidth="1"/>
    <col min="3112" max="3112" width="13.6640625" bestFit="1" customWidth="1"/>
    <col min="3113" max="3114" width="13.83203125" bestFit="1" customWidth="1"/>
    <col min="3115" max="3118" width="13.6640625" bestFit="1" customWidth="1"/>
    <col min="3119" max="3119" width="13.83203125" bestFit="1" customWidth="1"/>
    <col min="3120" max="3120" width="14.83203125" bestFit="1" customWidth="1"/>
    <col min="3121" max="3121" width="13.6640625" bestFit="1" customWidth="1"/>
    <col min="3122" max="3122" width="15.83203125" bestFit="1" customWidth="1"/>
    <col min="3123" max="3124" width="14.6640625" bestFit="1" customWidth="1"/>
    <col min="3125" max="3125" width="15.83203125" bestFit="1" customWidth="1"/>
    <col min="3126" max="3127" width="14.6640625" bestFit="1" customWidth="1"/>
    <col min="3128" max="3128" width="15.6640625" bestFit="1" customWidth="1"/>
    <col min="3129" max="3129" width="14.6640625" bestFit="1" customWidth="1"/>
    <col min="3130" max="3132" width="14.83203125" bestFit="1" customWidth="1"/>
    <col min="3133" max="3133" width="14.6640625" bestFit="1" customWidth="1"/>
    <col min="3134" max="3134" width="14.83203125" bestFit="1" customWidth="1"/>
    <col min="3135" max="3135" width="14.6640625" bestFit="1" customWidth="1"/>
    <col min="3136" max="3136" width="15.6640625" bestFit="1" customWidth="1"/>
    <col min="3137" max="3137" width="14.83203125" bestFit="1" customWidth="1"/>
    <col min="3138" max="3138" width="15.83203125" bestFit="1" customWidth="1"/>
    <col min="3139" max="3139" width="14.6640625" bestFit="1" customWidth="1"/>
    <col min="3140" max="3141" width="14.83203125" bestFit="1" customWidth="1"/>
    <col min="3142" max="3142" width="15.83203125" bestFit="1" customWidth="1"/>
    <col min="3143" max="3143" width="14.6640625" bestFit="1" customWidth="1"/>
    <col min="3144" max="3146" width="14.83203125" bestFit="1" customWidth="1"/>
    <col min="3147" max="3148" width="15.83203125" bestFit="1" customWidth="1"/>
    <col min="3149" max="3150" width="14.6640625" bestFit="1" customWidth="1"/>
    <col min="3151" max="3151" width="14.83203125" bestFit="1" customWidth="1"/>
    <col min="3152" max="3152" width="14.6640625" bestFit="1" customWidth="1"/>
    <col min="3153" max="3153" width="14.83203125" bestFit="1" customWidth="1"/>
    <col min="3154" max="3156" width="14.6640625" bestFit="1" customWidth="1"/>
    <col min="3157" max="3157" width="14.83203125" bestFit="1" customWidth="1"/>
    <col min="3158" max="3159" width="14.6640625" bestFit="1" customWidth="1"/>
    <col min="3160" max="3160" width="15.6640625" bestFit="1" customWidth="1"/>
    <col min="3161" max="3161" width="14.83203125" bestFit="1" customWidth="1"/>
    <col min="3162" max="3163" width="14.6640625" bestFit="1" customWidth="1"/>
    <col min="3164" max="3167" width="14.83203125" bestFit="1" customWidth="1"/>
    <col min="3168" max="3169" width="14.6640625" bestFit="1" customWidth="1"/>
    <col min="3170" max="3173" width="14.83203125" bestFit="1" customWidth="1"/>
    <col min="3174" max="3174" width="15.83203125" bestFit="1" customWidth="1"/>
    <col min="3175" max="3176" width="14.6640625" bestFit="1" customWidth="1"/>
    <col min="3177" max="3178" width="14.83203125" bestFit="1" customWidth="1"/>
    <col min="3179" max="3180" width="14.6640625" bestFit="1" customWidth="1"/>
    <col min="3181" max="3181" width="14.83203125" bestFit="1" customWidth="1"/>
    <col min="3182" max="3182" width="14.6640625" bestFit="1" customWidth="1"/>
    <col min="3183" max="3183" width="15.6640625" bestFit="1" customWidth="1"/>
    <col min="3184" max="3184" width="14.83203125" bestFit="1" customWidth="1"/>
    <col min="3185" max="3185" width="15.6640625" bestFit="1" customWidth="1"/>
    <col min="3186" max="3187" width="14.6640625" bestFit="1" customWidth="1"/>
    <col min="3188" max="3192" width="13.83203125" bestFit="1" customWidth="1"/>
    <col min="3193" max="3193" width="14.83203125" bestFit="1" customWidth="1"/>
    <col min="3194" max="3194" width="14.6640625" bestFit="1" customWidth="1"/>
    <col min="3195" max="3195" width="13.6640625" bestFit="1" customWidth="1"/>
    <col min="3196" max="3196" width="14.6640625" bestFit="1" customWidth="1"/>
    <col min="3197" max="3197" width="13.83203125" bestFit="1" customWidth="1"/>
    <col min="3198" max="3198" width="14.6640625" bestFit="1" customWidth="1"/>
    <col min="3199" max="3200" width="13.83203125" bestFit="1" customWidth="1"/>
    <col min="3201" max="3201" width="14.83203125" bestFit="1" customWidth="1"/>
    <col min="3202" max="3205" width="13.83203125" bestFit="1" customWidth="1"/>
    <col min="3206" max="3207" width="14.83203125" bestFit="1" customWidth="1"/>
    <col min="3208" max="3208" width="14.6640625" bestFit="1" customWidth="1"/>
    <col min="3209" max="3210" width="13.6640625" bestFit="1" customWidth="1"/>
    <col min="3211" max="3211" width="13.83203125" bestFit="1" customWidth="1"/>
    <col min="3212" max="3212" width="13.6640625" bestFit="1" customWidth="1"/>
    <col min="3213" max="3215" width="13.83203125" bestFit="1" customWidth="1"/>
    <col min="3216" max="3216" width="13.6640625" bestFit="1" customWidth="1"/>
    <col min="3217" max="3218" width="13.83203125" bestFit="1" customWidth="1"/>
    <col min="3219" max="3221" width="14.83203125" bestFit="1" customWidth="1"/>
    <col min="3222" max="3222" width="13.6640625" bestFit="1" customWidth="1"/>
    <col min="3223" max="3223" width="14.83203125" bestFit="1" customWidth="1"/>
    <col min="3224" max="3224" width="15.83203125" bestFit="1" customWidth="1"/>
    <col min="3225" max="3226" width="14.83203125" bestFit="1" customWidth="1"/>
    <col min="3227" max="3227" width="15.83203125" bestFit="1" customWidth="1"/>
    <col min="3228" max="3228" width="14.83203125" bestFit="1" customWidth="1"/>
    <col min="3229" max="3229" width="14.6640625" bestFit="1" customWidth="1"/>
    <col min="3230" max="3230" width="15.83203125" bestFit="1" customWidth="1"/>
    <col min="3231" max="3231" width="14.6640625" bestFit="1" customWidth="1"/>
    <col min="3232" max="3232" width="15.6640625" bestFit="1" customWidth="1"/>
    <col min="3233" max="3233" width="14.83203125" bestFit="1" customWidth="1"/>
    <col min="3234" max="3235" width="14.6640625" bestFit="1" customWidth="1"/>
    <col min="3236" max="3237" width="14.83203125" bestFit="1" customWidth="1"/>
    <col min="3238" max="3238" width="15.83203125" bestFit="1" customWidth="1"/>
    <col min="3239" max="3239" width="15.6640625" bestFit="1" customWidth="1"/>
    <col min="3240" max="3240" width="14.6640625" bestFit="1" customWidth="1"/>
    <col min="3241" max="3241" width="15.83203125" bestFit="1" customWidth="1"/>
    <col min="3242" max="3242" width="15.6640625" bestFit="1" customWidth="1"/>
    <col min="3243" max="3244" width="14.6640625" bestFit="1" customWidth="1"/>
    <col min="3245" max="3245" width="15.6640625" bestFit="1" customWidth="1"/>
    <col min="3246" max="3248" width="14.6640625" bestFit="1" customWidth="1"/>
    <col min="3249" max="3250" width="15.83203125" bestFit="1" customWidth="1"/>
    <col min="3251" max="3251" width="14.83203125" bestFit="1" customWidth="1"/>
    <col min="3252" max="3253" width="14.6640625" bestFit="1" customWidth="1"/>
    <col min="3254" max="3255" width="14.83203125" bestFit="1" customWidth="1"/>
    <col min="3256" max="3257" width="15.6640625" bestFit="1" customWidth="1"/>
    <col min="3258" max="3259" width="14.83203125" bestFit="1" customWidth="1"/>
    <col min="3260" max="3263" width="15.83203125" bestFit="1" customWidth="1"/>
    <col min="3264" max="3265" width="14.6640625" bestFit="1" customWidth="1"/>
    <col min="3266" max="3267" width="14.83203125" bestFit="1" customWidth="1"/>
    <col min="3268" max="3269" width="15.83203125" bestFit="1" customWidth="1"/>
    <col min="3270" max="3270" width="15.6640625" bestFit="1" customWidth="1"/>
    <col min="3271" max="3271" width="14.83203125" bestFit="1" customWidth="1"/>
    <col min="3272" max="3272" width="15.6640625" bestFit="1" customWidth="1"/>
    <col min="3273" max="3274" width="14.6640625" bestFit="1" customWidth="1"/>
    <col min="3275" max="3276" width="14.83203125" bestFit="1" customWidth="1"/>
    <col min="3277" max="3277" width="14.6640625" bestFit="1" customWidth="1"/>
    <col min="3278" max="3278" width="14.83203125" bestFit="1" customWidth="1"/>
    <col min="3279" max="3279" width="15.83203125" bestFit="1" customWidth="1"/>
    <col min="3280" max="3280" width="15.6640625" bestFit="1" customWidth="1"/>
    <col min="3281" max="3282" width="15.83203125" bestFit="1" customWidth="1"/>
    <col min="3283" max="3286" width="14.83203125" bestFit="1" customWidth="1"/>
    <col min="3287" max="3288" width="14.6640625" bestFit="1" customWidth="1"/>
    <col min="3289" max="3293" width="13.83203125" bestFit="1" customWidth="1"/>
    <col min="3294" max="3296" width="13.6640625" bestFit="1" customWidth="1"/>
    <col min="3297" max="3297" width="14.83203125" bestFit="1" customWidth="1"/>
    <col min="3298" max="3298" width="14.6640625" bestFit="1" customWidth="1"/>
    <col min="3299" max="3301" width="13.6640625" bestFit="1" customWidth="1"/>
    <col min="3302" max="3304" width="13.83203125" bestFit="1" customWidth="1"/>
    <col min="3305" max="3305" width="14.6640625" bestFit="1" customWidth="1"/>
    <col min="3306" max="3307" width="13.83203125" bestFit="1" customWidth="1"/>
    <col min="3308" max="3308" width="14.83203125" bestFit="1" customWidth="1"/>
    <col min="3309" max="3309" width="14.6640625" bestFit="1" customWidth="1"/>
    <col min="3310" max="3310" width="13.6640625" bestFit="1" customWidth="1"/>
    <col min="3311" max="3312" width="13.83203125" bestFit="1" customWidth="1"/>
    <col min="3313" max="3313" width="14.83203125" bestFit="1" customWidth="1"/>
    <col min="3314" max="3314" width="13.6640625" bestFit="1" customWidth="1"/>
    <col min="3315" max="3315" width="14.83203125" bestFit="1" customWidth="1"/>
    <col min="3316" max="3316" width="14.6640625" bestFit="1" customWidth="1"/>
    <col min="3317" max="3317" width="13.6640625" bestFit="1" customWidth="1"/>
    <col min="3318" max="3318" width="13.83203125" bestFit="1" customWidth="1"/>
    <col min="3319" max="3319" width="14.6640625" bestFit="1" customWidth="1"/>
    <col min="3320" max="3320" width="13.6640625" bestFit="1" customWidth="1"/>
    <col min="3321" max="3321" width="14.6640625" bestFit="1" customWidth="1"/>
    <col min="3322" max="3323" width="14.83203125" bestFit="1" customWidth="1"/>
    <col min="3324" max="3324" width="14.6640625" bestFit="1" customWidth="1"/>
    <col min="3325" max="3326" width="14.83203125" bestFit="1" customWidth="1"/>
    <col min="3327" max="3327" width="15.83203125" bestFit="1" customWidth="1"/>
    <col min="3328" max="3328" width="14.83203125" bestFit="1" customWidth="1"/>
    <col min="3329" max="3329" width="15.6640625" bestFit="1" customWidth="1"/>
    <col min="3330" max="3330" width="14.6640625" bestFit="1" customWidth="1"/>
    <col min="3331" max="3331" width="15.6640625" bestFit="1" customWidth="1"/>
    <col min="3332" max="3332" width="14.83203125" bestFit="1" customWidth="1"/>
    <col min="3333" max="3334" width="14.6640625" bestFit="1" customWidth="1"/>
    <col min="3335" max="3335" width="15.6640625" bestFit="1" customWidth="1"/>
    <col min="3336" max="3339" width="14.83203125" bestFit="1" customWidth="1"/>
    <col min="3340" max="3340" width="14.6640625" bestFit="1" customWidth="1"/>
    <col min="3341" max="3342" width="14.83203125" bestFit="1" customWidth="1"/>
    <col min="3343" max="3343" width="15.83203125" bestFit="1" customWidth="1"/>
    <col min="3344" max="3344" width="14.83203125" bestFit="1" customWidth="1"/>
    <col min="3345" max="3345" width="14.6640625" bestFit="1" customWidth="1"/>
    <col min="3346" max="3347" width="14.83203125" bestFit="1" customWidth="1"/>
    <col min="3348" max="3348" width="14.6640625" bestFit="1" customWidth="1"/>
    <col min="3349" max="3349" width="14.83203125" bestFit="1" customWidth="1"/>
    <col min="3350" max="3350" width="15.83203125" bestFit="1" customWidth="1"/>
    <col min="3351" max="3351" width="14.83203125" bestFit="1" customWidth="1"/>
    <col min="3352" max="3352" width="15.83203125" bestFit="1" customWidth="1"/>
    <col min="3353" max="3354" width="14.83203125" bestFit="1" customWidth="1"/>
    <col min="3355" max="3355" width="15.83203125" bestFit="1" customWidth="1"/>
    <col min="3356" max="3356" width="14.83203125" bestFit="1" customWidth="1"/>
    <col min="3357" max="3357" width="14.6640625" bestFit="1" customWidth="1"/>
    <col min="3358" max="3358" width="14.83203125" bestFit="1" customWidth="1"/>
    <col min="3359" max="3359" width="15.83203125" bestFit="1" customWidth="1"/>
    <col min="3360" max="3360" width="15.6640625" bestFit="1" customWidth="1"/>
    <col min="3361" max="3361" width="14.6640625" bestFit="1" customWidth="1"/>
    <col min="3362" max="3363" width="14.83203125" bestFit="1" customWidth="1"/>
    <col min="3364" max="3364" width="15.83203125" bestFit="1" customWidth="1"/>
    <col min="3365" max="3365" width="14.6640625" bestFit="1" customWidth="1"/>
    <col min="3366" max="3367" width="14.83203125" bestFit="1" customWidth="1"/>
    <col min="3368" max="3368" width="13.6640625" bestFit="1" customWidth="1"/>
    <col min="3369" max="3370" width="13.83203125" bestFit="1" customWidth="1"/>
    <col min="3371" max="3373" width="13.6640625" bestFit="1" customWidth="1"/>
    <col min="3374" max="3376" width="13.83203125" bestFit="1" customWidth="1"/>
    <col min="3377" max="3377" width="14.6640625" bestFit="1" customWidth="1"/>
    <col min="3378" max="3378" width="13.6640625" bestFit="1" customWidth="1"/>
    <col min="3379" max="3383" width="13.83203125" bestFit="1" customWidth="1"/>
    <col min="3384" max="3384" width="14.6640625" bestFit="1" customWidth="1"/>
    <col min="3385" max="3386" width="13.6640625" bestFit="1" customWidth="1"/>
    <col min="3387" max="3387" width="14.6640625" bestFit="1" customWidth="1"/>
    <col min="3388" max="3390" width="13.83203125" bestFit="1" customWidth="1"/>
    <col min="3391" max="3393" width="13.6640625" bestFit="1" customWidth="1"/>
    <col min="3394" max="3394" width="14.6640625" bestFit="1" customWidth="1"/>
    <col min="3395" max="3395" width="13.6640625" bestFit="1" customWidth="1"/>
    <col min="3396" max="3396" width="14.83203125" bestFit="1" customWidth="1"/>
    <col min="3397" max="3398" width="13.6640625" bestFit="1" customWidth="1"/>
    <col min="3399" max="3400" width="13.83203125" bestFit="1" customWidth="1"/>
    <col min="3401" max="3401" width="14.6640625" bestFit="1" customWidth="1"/>
    <col min="3402" max="3403" width="13.6640625" bestFit="1" customWidth="1"/>
    <col min="3404" max="3404" width="15.6640625" bestFit="1" customWidth="1"/>
    <col min="3405" max="3405" width="14.83203125" bestFit="1" customWidth="1"/>
    <col min="3406" max="3406" width="15.83203125" bestFit="1" customWidth="1"/>
    <col min="3407" max="3407" width="15.6640625" bestFit="1" customWidth="1"/>
    <col min="3408" max="3408" width="14.6640625" bestFit="1" customWidth="1"/>
    <col min="3409" max="3409" width="15.83203125" bestFit="1" customWidth="1"/>
    <col min="3410" max="3414" width="14.83203125" bestFit="1" customWidth="1"/>
    <col min="3415" max="3415" width="15.83203125" bestFit="1" customWidth="1"/>
    <col min="3416" max="3416" width="14.83203125" bestFit="1" customWidth="1"/>
    <col min="3417" max="3417" width="15.83203125" bestFit="1" customWidth="1"/>
    <col min="3418" max="3419" width="14.6640625" bestFit="1" customWidth="1"/>
    <col min="3420" max="3422" width="14.83203125" bestFit="1" customWidth="1"/>
    <col min="3423" max="3423" width="15.83203125" bestFit="1" customWidth="1"/>
    <col min="3424" max="3425" width="15.6640625" bestFit="1" customWidth="1"/>
    <col min="3426" max="3427" width="14.83203125" bestFit="1" customWidth="1"/>
    <col min="3428" max="3428" width="15.6640625" bestFit="1" customWidth="1"/>
    <col min="3429" max="3429" width="14.6640625" bestFit="1" customWidth="1"/>
    <col min="3430" max="3431" width="14.83203125" bestFit="1" customWidth="1"/>
    <col min="3432" max="3432" width="15.83203125" bestFit="1" customWidth="1"/>
    <col min="3433" max="3433" width="14.83203125" bestFit="1" customWidth="1"/>
    <col min="3434" max="3435" width="15.83203125" bestFit="1" customWidth="1"/>
    <col min="3436" max="3436" width="14.83203125" bestFit="1" customWidth="1"/>
    <col min="3437" max="3437" width="15.83203125" bestFit="1" customWidth="1"/>
    <col min="3438" max="3438" width="14.6640625" bestFit="1" customWidth="1"/>
    <col min="3439" max="3439" width="15.83203125" bestFit="1" customWidth="1"/>
    <col min="3440" max="3444" width="14.83203125" bestFit="1" customWidth="1"/>
    <col min="3445" max="3447" width="14.6640625" bestFit="1" customWidth="1"/>
    <col min="3448" max="3450" width="14.83203125" bestFit="1" customWidth="1"/>
    <col min="3451" max="3452" width="14.6640625" bestFit="1" customWidth="1"/>
    <col min="3453" max="3455" width="14.83203125" bestFit="1" customWidth="1"/>
    <col min="3456" max="3456" width="15.6640625" bestFit="1" customWidth="1"/>
    <col min="3457" max="3458" width="14.6640625" bestFit="1" customWidth="1"/>
    <col min="3459" max="3459" width="14.83203125" bestFit="1" customWidth="1"/>
    <col min="3460" max="3460" width="14.6640625" bestFit="1" customWidth="1"/>
    <col min="3461" max="3461" width="15.6640625" bestFit="1" customWidth="1"/>
    <col min="3462" max="3462" width="14.6640625" bestFit="1" customWidth="1"/>
    <col min="3463" max="3463" width="15.6640625" bestFit="1" customWidth="1"/>
    <col min="3464" max="3464" width="14.83203125" bestFit="1" customWidth="1"/>
    <col min="3465" max="3465" width="15.6640625" bestFit="1" customWidth="1"/>
    <col min="3466" max="3467" width="14.83203125" bestFit="1" customWidth="1"/>
    <col min="3468" max="3470" width="13.6640625" bestFit="1" customWidth="1"/>
    <col min="3471" max="3471" width="14.6640625" bestFit="1" customWidth="1"/>
    <col min="3472" max="3472" width="13.83203125" bestFit="1" customWidth="1"/>
    <col min="3473" max="3473" width="13.6640625" bestFit="1" customWidth="1"/>
    <col min="3474" max="3474" width="14.6640625" bestFit="1" customWidth="1"/>
    <col min="3475" max="3475" width="14.83203125" bestFit="1" customWidth="1"/>
    <col min="3476" max="3477" width="13.83203125" bestFit="1" customWidth="1"/>
    <col min="3478" max="3478" width="14.83203125" bestFit="1" customWidth="1"/>
    <col min="3479" max="3479" width="13.6640625" bestFit="1" customWidth="1"/>
    <col min="3480" max="3480" width="13.83203125" bestFit="1" customWidth="1"/>
    <col min="3481" max="3482" width="14.6640625" bestFit="1" customWidth="1"/>
    <col min="3483" max="3484" width="13.6640625" bestFit="1" customWidth="1"/>
    <col min="3485" max="3488" width="13.83203125" bestFit="1" customWidth="1"/>
    <col min="3489" max="3491" width="13.6640625" bestFit="1" customWidth="1"/>
    <col min="3492" max="3493" width="13.83203125" bestFit="1" customWidth="1"/>
    <col min="3494" max="3498" width="13.6640625" bestFit="1" customWidth="1"/>
    <col min="3499" max="3500" width="14.6640625" bestFit="1" customWidth="1"/>
    <col min="3501" max="3501" width="15.83203125" bestFit="1" customWidth="1"/>
    <col min="3502" max="3502" width="14.6640625" bestFit="1" customWidth="1"/>
    <col min="3503" max="3503" width="15.6640625" bestFit="1" customWidth="1"/>
    <col min="3504" max="3505" width="14.83203125" bestFit="1" customWidth="1"/>
    <col min="3506" max="3506" width="15.6640625" bestFit="1" customWidth="1"/>
    <col min="3507" max="3509" width="14.6640625" bestFit="1" customWidth="1"/>
    <col min="3510" max="3510" width="15.6640625" bestFit="1" customWidth="1"/>
    <col min="3511" max="3512" width="14.83203125" bestFit="1" customWidth="1"/>
    <col min="3513" max="3513" width="15.83203125" bestFit="1" customWidth="1"/>
    <col min="3514" max="3515" width="14.6640625" bestFit="1" customWidth="1"/>
    <col min="3516" max="3516" width="14.83203125" bestFit="1" customWidth="1"/>
    <col min="3517" max="3517" width="15.83203125" bestFit="1" customWidth="1"/>
    <col min="3518" max="3518" width="15.6640625" bestFit="1" customWidth="1"/>
    <col min="3519" max="3520" width="14.83203125" bestFit="1" customWidth="1"/>
    <col min="3521" max="3523" width="15.83203125" bestFit="1" customWidth="1"/>
    <col min="3524" max="3524" width="14.6640625" bestFit="1" customWidth="1"/>
    <col min="3525" max="3525" width="15.6640625" bestFit="1" customWidth="1"/>
    <col min="3526" max="3527" width="14.83203125" bestFit="1" customWidth="1"/>
    <col min="3528" max="3528" width="15.6640625" bestFit="1" customWidth="1"/>
    <col min="3529" max="3530" width="14.83203125" bestFit="1" customWidth="1"/>
    <col min="3531" max="3531" width="15.83203125" bestFit="1" customWidth="1"/>
    <col min="3532" max="3532" width="15.6640625" bestFit="1" customWidth="1"/>
    <col min="3533" max="3533" width="15.83203125" bestFit="1" customWidth="1"/>
    <col min="3534" max="3534" width="14.6640625" bestFit="1" customWidth="1"/>
    <col min="3535" max="3536" width="14.83203125" bestFit="1" customWidth="1"/>
    <col min="3537" max="3537" width="15.83203125" bestFit="1" customWidth="1"/>
    <col min="3538" max="3538" width="15.6640625" bestFit="1" customWidth="1"/>
    <col min="3539" max="3539" width="14.6640625" bestFit="1" customWidth="1"/>
    <col min="3540" max="3540" width="15.6640625" bestFit="1" customWidth="1"/>
    <col min="3541" max="3542" width="14.83203125" bestFit="1" customWidth="1"/>
    <col min="3543" max="3544" width="14.6640625" bestFit="1" customWidth="1"/>
    <col min="3545" max="3546" width="14.83203125" bestFit="1" customWidth="1"/>
    <col min="3547" max="3548" width="14.6640625" bestFit="1" customWidth="1"/>
    <col min="3549" max="3549" width="14.83203125" bestFit="1" customWidth="1"/>
    <col min="3550" max="3554" width="14.6640625" bestFit="1" customWidth="1"/>
    <col min="3555" max="3555" width="15.6640625" bestFit="1" customWidth="1"/>
    <col min="3556" max="3559" width="13.83203125" bestFit="1" customWidth="1"/>
    <col min="3560" max="3562" width="13.6640625" bestFit="1" customWidth="1"/>
    <col min="3563" max="3563" width="14.83203125" bestFit="1" customWidth="1"/>
    <col min="3564" max="3570" width="13.83203125" bestFit="1" customWidth="1"/>
    <col min="3571" max="3571" width="14.83203125" bestFit="1" customWidth="1"/>
    <col min="3572" max="3572" width="14.6640625" bestFit="1" customWidth="1"/>
    <col min="3573" max="3573" width="14.83203125" bestFit="1" customWidth="1"/>
    <col min="3574" max="3576" width="13.6640625" bestFit="1" customWidth="1"/>
    <col min="3577" max="3578" width="13.83203125" bestFit="1" customWidth="1"/>
    <col min="3579" max="3581" width="14.83203125" bestFit="1" customWidth="1"/>
    <col min="3582" max="3582" width="13.6640625" bestFit="1" customWidth="1"/>
    <col min="3583" max="3584" width="15.83203125" bestFit="1" customWidth="1"/>
    <col min="3585" max="3589" width="14.6640625" bestFit="1" customWidth="1"/>
    <col min="3590" max="3592" width="14.83203125" bestFit="1" customWidth="1"/>
    <col min="3593" max="3594" width="14.6640625" bestFit="1" customWidth="1"/>
    <col min="3595" max="3595" width="15.6640625" bestFit="1" customWidth="1"/>
    <col min="3596" max="3596" width="14.83203125" bestFit="1" customWidth="1"/>
    <col min="3597" max="3597" width="15.6640625" bestFit="1" customWidth="1"/>
    <col min="3598" max="3598" width="15.83203125" bestFit="1" customWidth="1"/>
    <col min="3599" max="3600" width="14.83203125" bestFit="1" customWidth="1"/>
    <col min="3601" max="3601" width="14.6640625" bestFit="1" customWidth="1"/>
    <col min="3602" max="3602" width="14.83203125" bestFit="1" customWidth="1"/>
    <col min="3603" max="3603" width="15.6640625" bestFit="1" customWidth="1"/>
    <col min="3604" max="3606" width="14.6640625" bestFit="1" customWidth="1"/>
    <col min="3607" max="3609" width="14.83203125" bestFit="1" customWidth="1"/>
    <col min="3610" max="3610" width="15.83203125" bestFit="1" customWidth="1"/>
    <col min="3611" max="3611" width="15.6640625" bestFit="1" customWidth="1"/>
    <col min="3612" max="3613" width="14.83203125" bestFit="1" customWidth="1"/>
    <col min="3614" max="3614" width="14.6640625" bestFit="1" customWidth="1"/>
    <col min="3615" max="3615" width="15.6640625" bestFit="1" customWidth="1"/>
    <col min="3616" max="3618" width="14.83203125" bestFit="1" customWidth="1"/>
    <col min="3619" max="3619" width="14.6640625" bestFit="1" customWidth="1"/>
    <col min="3620" max="3622" width="14.83203125" bestFit="1" customWidth="1"/>
    <col min="3623" max="3623" width="14.6640625" bestFit="1" customWidth="1"/>
    <col min="3624" max="3624" width="13.83203125" bestFit="1" customWidth="1"/>
    <col min="3625" max="3625" width="13.6640625" bestFit="1" customWidth="1"/>
    <col min="3626" max="3626" width="13.83203125" bestFit="1" customWidth="1"/>
    <col min="3627" max="3627" width="14.6640625" bestFit="1" customWidth="1"/>
    <col min="3628" max="3628" width="13.6640625" bestFit="1" customWidth="1"/>
    <col min="3629" max="3631" width="13.83203125" bestFit="1" customWidth="1"/>
    <col min="3632" max="3632" width="13.6640625" bestFit="1" customWidth="1"/>
    <col min="3633" max="3633" width="14.6640625" bestFit="1" customWidth="1"/>
    <col min="3634" max="3634" width="13.6640625" bestFit="1" customWidth="1"/>
    <col min="3635" max="3636" width="13.83203125" bestFit="1" customWidth="1"/>
    <col min="3637" max="3637" width="13.6640625" bestFit="1" customWidth="1"/>
    <col min="3638" max="3638" width="14.6640625" bestFit="1" customWidth="1"/>
    <col min="3639" max="3640" width="13.6640625" bestFit="1" customWidth="1"/>
    <col min="3641" max="3641" width="15.83203125" bestFit="1" customWidth="1"/>
    <col min="3642" max="3642" width="15.6640625" bestFit="1" customWidth="1"/>
    <col min="3643" max="3643" width="14.6640625" bestFit="1" customWidth="1"/>
    <col min="3644" max="3644" width="14.83203125" bestFit="1" customWidth="1"/>
    <col min="3645" max="3645" width="15.6640625" bestFit="1" customWidth="1"/>
    <col min="3646" max="3647" width="14.83203125" bestFit="1" customWidth="1"/>
    <col min="3648" max="3648" width="14.6640625" bestFit="1" customWidth="1"/>
    <col min="3649" max="3650" width="14.83203125" bestFit="1" customWidth="1"/>
    <col min="3651" max="3652" width="14.6640625" bestFit="1" customWidth="1"/>
    <col min="3653" max="3653" width="14.83203125" bestFit="1" customWidth="1"/>
    <col min="3654" max="3654" width="14.6640625" bestFit="1" customWidth="1"/>
    <col min="3655" max="3655" width="15.6640625" bestFit="1" customWidth="1"/>
    <col min="3656" max="3657" width="15.83203125" bestFit="1" customWidth="1"/>
    <col min="3658" max="3659" width="15.6640625" bestFit="1" customWidth="1"/>
    <col min="3660" max="3660" width="14.83203125" bestFit="1" customWidth="1"/>
    <col min="3661" max="3661" width="15.83203125" bestFit="1" customWidth="1"/>
    <col min="3662" max="3662" width="15.6640625" bestFit="1" customWidth="1"/>
    <col min="3663" max="3663" width="14.6640625" bestFit="1" customWidth="1"/>
    <col min="3664" max="3665" width="14.83203125" bestFit="1" customWidth="1"/>
    <col min="3666" max="3666" width="14.6640625" bestFit="1" customWidth="1"/>
    <col min="3667" max="3667" width="14.83203125" bestFit="1" customWidth="1"/>
    <col min="3668" max="3668" width="15.83203125" bestFit="1" customWidth="1"/>
    <col min="3669" max="3670" width="14.6640625" bestFit="1" customWidth="1"/>
    <col min="3671" max="3671" width="15.83203125" bestFit="1" customWidth="1"/>
    <col min="3672" max="3672" width="14.6640625" bestFit="1" customWidth="1"/>
    <col min="3673" max="3673" width="15.6640625" bestFit="1" customWidth="1"/>
    <col min="3674" max="3674" width="15.83203125" bestFit="1" customWidth="1"/>
    <col min="3675" max="3675" width="15.6640625" bestFit="1" customWidth="1"/>
    <col min="3676" max="3676" width="14.83203125" bestFit="1" customWidth="1"/>
    <col min="3677" max="3677" width="15.6640625" bestFit="1" customWidth="1"/>
    <col min="3678" max="3679" width="14.83203125" bestFit="1" customWidth="1"/>
    <col min="3680" max="3680" width="15.83203125" bestFit="1" customWidth="1"/>
    <col min="3681" max="3682" width="14.6640625" bestFit="1" customWidth="1"/>
    <col min="3683" max="3686" width="14.83203125" bestFit="1" customWidth="1"/>
    <col min="3687" max="3688" width="14.6640625" bestFit="1" customWidth="1"/>
    <col min="3689" max="3690" width="15.6640625" bestFit="1" customWidth="1"/>
    <col min="3691" max="3691" width="14.83203125" bestFit="1" customWidth="1"/>
    <col min="3692" max="3693" width="13.83203125" bestFit="1" customWidth="1"/>
    <col min="3694" max="3694" width="14.83203125" bestFit="1" customWidth="1"/>
    <col min="3695" max="3696" width="13.6640625" bestFit="1" customWidth="1"/>
    <col min="3697" max="3699" width="14.83203125" bestFit="1" customWidth="1"/>
    <col min="3700" max="3700" width="13.6640625" bestFit="1" customWidth="1"/>
    <col min="3701" max="3701" width="13.83203125" bestFit="1" customWidth="1"/>
    <col min="3702" max="3702" width="14.83203125" bestFit="1" customWidth="1"/>
    <col min="3703" max="3704" width="13.83203125" bestFit="1" customWidth="1"/>
    <col min="3705" max="3705" width="14.83203125" bestFit="1" customWidth="1"/>
    <col min="3706" max="3708" width="13.6640625" bestFit="1" customWidth="1"/>
    <col min="3709" max="3711" width="13.83203125" bestFit="1" customWidth="1"/>
    <col min="3712" max="3716" width="14.83203125" bestFit="1" customWidth="1"/>
    <col min="3717" max="3717" width="15.83203125" bestFit="1" customWidth="1"/>
    <col min="3718" max="3719" width="15.6640625" bestFit="1" customWidth="1"/>
    <col min="3720" max="3720" width="14.83203125" bestFit="1" customWidth="1"/>
    <col min="3721" max="3722" width="14.6640625" bestFit="1" customWidth="1"/>
    <col min="3723" max="3723" width="15.6640625" bestFit="1" customWidth="1"/>
    <col min="3724" max="3725" width="14.83203125" bestFit="1" customWidth="1"/>
    <col min="3726" max="3726" width="15.6640625" bestFit="1" customWidth="1"/>
    <col min="3727" max="3728" width="14.83203125" bestFit="1" customWidth="1"/>
    <col min="3729" max="3729" width="14.6640625" bestFit="1" customWidth="1"/>
    <col min="3730" max="3730" width="15.83203125" bestFit="1" customWidth="1"/>
    <col min="3731" max="3731" width="15.6640625" bestFit="1" customWidth="1"/>
    <col min="3732" max="3733" width="15.83203125" bestFit="1" customWidth="1"/>
    <col min="3734" max="3734" width="14.83203125" bestFit="1" customWidth="1"/>
    <col min="3735" max="3735" width="14.6640625" bestFit="1" customWidth="1"/>
    <col min="3736" max="3737" width="14.83203125" bestFit="1" customWidth="1"/>
    <col min="3738" max="3738" width="15.6640625" bestFit="1" customWidth="1"/>
    <col min="3739" max="3739" width="14.83203125" bestFit="1" customWidth="1"/>
    <col min="3740" max="3740" width="14.6640625" bestFit="1" customWidth="1"/>
    <col min="3741" max="3742" width="14.83203125" bestFit="1" customWidth="1"/>
    <col min="3743" max="3743" width="15.6640625" bestFit="1" customWidth="1"/>
    <col min="3744" max="3744" width="14.6640625" bestFit="1" customWidth="1"/>
    <col min="3745" max="3747" width="14.83203125" bestFit="1" customWidth="1"/>
    <col min="3748" max="3748" width="15.83203125" bestFit="1" customWidth="1"/>
    <col min="3749" max="3749" width="15.6640625" bestFit="1" customWidth="1"/>
    <col min="3750" max="3751" width="14.6640625" bestFit="1" customWidth="1"/>
    <col min="3752" max="3755" width="14.83203125" bestFit="1" customWidth="1"/>
    <col min="3756" max="3756" width="15.83203125" bestFit="1" customWidth="1"/>
    <col min="3757" max="3758" width="14.6640625" bestFit="1" customWidth="1"/>
    <col min="3759" max="3759" width="14.83203125" bestFit="1" customWidth="1"/>
    <col min="3760" max="3761" width="15.83203125" bestFit="1" customWidth="1"/>
    <col min="3762" max="3766" width="14.83203125" bestFit="1" customWidth="1"/>
    <col min="3767" max="3768" width="14.6640625" bestFit="1" customWidth="1"/>
    <col min="3769" max="3769" width="14.83203125" bestFit="1" customWidth="1"/>
    <col min="3770" max="3770" width="14.6640625" bestFit="1" customWidth="1"/>
    <col min="3771" max="3771" width="15.6640625" bestFit="1" customWidth="1"/>
    <col min="3772" max="3773" width="15.83203125" bestFit="1" customWidth="1"/>
    <col min="3774" max="3774" width="15.6640625" bestFit="1" customWidth="1"/>
    <col min="3775" max="3776" width="15.83203125" bestFit="1" customWidth="1"/>
    <col min="3777" max="3777" width="15.6640625" bestFit="1" customWidth="1"/>
    <col min="3778" max="3778" width="15.83203125" bestFit="1" customWidth="1"/>
    <col min="3779" max="3779" width="17" bestFit="1" customWidth="1"/>
    <col min="3780" max="3780" width="16.83203125" bestFit="1" customWidth="1"/>
    <col min="3781" max="3782" width="15.83203125" bestFit="1" customWidth="1"/>
    <col min="3783" max="3783" width="17" bestFit="1" customWidth="1"/>
    <col min="3784" max="3785" width="15.83203125" bestFit="1" customWidth="1"/>
    <col min="3786" max="3787" width="15.6640625" bestFit="1" customWidth="1"/>
    <col min="3788" max="3788" width="16.83203125" bestFit="1" customWidth="1"/>
    <col min="3789" max="3789" width="15.83203125" bestFit="1" customWidth="1"/>
    <col min="3790" max="3790" width="15.6640625" bestFit="1" customWidth="1"/>
    <col min="3791" max="3791" width="15.83203125" bestFit="1" customWidth="1"/>
    <col min="3792" max="3792" width="17" bestFit="1" customWidth="1"/>
    <col min="3793" max="3794" width="15.83203125" bestFit="1" customWidth="1"/>
    <col min="3795" max="3795" width="17" bestFit="1" customWidth="1"/>
    <col min="3796" max="3796" width="15.6640625" bestFit="1" customWidth="1"/>
    <col min="3797" max="3797" width="15.83203125" bestFit="1" customWidth="1"/>
    <col min="3798" max="3798" width="15.6640625" bestFit="1" customWidth="1"/>
    <col min="3799" max="3799" width="15.83203125" bestFit="1" customWidth="1"/>
    <col min="3800" max="3800" width="15.6640625" bestFit="1" customWidth="1"/>
    <col min="3801" max="3802" width="15.83203125" bestFit="1" customWidth="1"/>
    <col min="3803" max="3803" width="17" bestFit="1" customWidth="1"/>
    <col min="3804" max="3804" width="16.83203125" bestFit="1" customWidth="1"/>
    <col min="3805" max="3805" width="15.83203125" bestFit="1" customWidth="1"/>
    <col min="3806" max="3806" width="17" bestFit="1" customWidth="1"/>
    <col min="3807" max="3807" width="15.6640625" bestFit="1" customWidth="1"/>
    <col min="3808" max="3810" width="15.83203125" bestFit="1" customWidth="1"/>
    <col min="3811" max="3812" width="15.6640625" bestFit="1" customWidth="1"/>
    <col min="3813" max="3813" width="16.83203125" bestFit="1" customWidth="1"/>
    <col min="3814" max="3818" width="14.83203125" bestFit="1" customWidth="1"/>
    <col min="3819" max="3819" width="15.83203125" bestFit="1" customWidth="1"/>
    <col min="3820" max="3820" width="14.6640625" bestFit="1" customWidth="1"/>
    <col min="3821" max="3823" width="14.83203125" bestFit="1" customWidth="1"/>
    <col min="3824" max="3826" width="14.6640625" bestFit="1" customWidth="1"/>
    <col min="3827" max="3829" width="14.83203125" bestFit="1" customWidth="1"/>
    <col min="3830" max="3830" width="15.6640625" bestFit="1" customWidth="1"/>
    <col min="3831" max="3832" width="14.6640625" bestFit="1" customWidth="1"/>
    <col min="3833" max="3833" width="14.83203125" bestFit="1" customWidth="1"/>
    <col min="3834" max="3834" width="15.83203125" bestFit="1" customWidth="1"/>
    <col min="3835" max="3837" width="14.83203125" bestFit="1" customWidth="1"/>
    <col min="3838" max="3838" width="14.6640625" bestFit="1" customWidth="1"/>
    <col min="3839" max="3839" width="14.83203125" bestFit="1" customWidth="1"/>
    <col min="3840" max="3840" width="14.6640625" bestFit="1" customWidth="1"/>
    <col min="3841" max="3841" width="15.83203125" bestFit="1" customWidth="1"/>
    <col min="3842" max="3843" width="15.6640625" bestFit="1" customWidth="1"/>
    <col min="3844" max="3845" width="15.83203125" bestFit="1" customWidth="1"/>
    <col min="3846" max="3849" width="15.6640625" bestFit="1" customWidth="1"/>
    <col min="3850" max="3853" width="15.83203125" bestFit="1" customWidth="1"/>
    <col min="3854" max="3854" width="16.83203125" bestFit="1" customWidth="1"/>
    <col min="3855" max="3855" width="15.6640625" bestFit="1" customWidth="1"/>
    <col min="3856" max="3856" width="16.83203125" bestFit="1" customWidth="1"/>
    <col min="3857" max="3857" width="17" bestFit="1" customWidth="1"/>
    <col min="3858" max="3858" width="15.83203125" bestFit="1" customWidth="1"/>
    <col min="3859" max="3860" width="16.83203125" bestFit="1" customWidth="1"/>
    <col min="3861" max="3861" width="15.6640625" bestFit="1" customWidth="1"/>
    <col min="3862" max="3862" width="16.83203125" bestFit="1" customWidth="1"/>
    <col min="3863" max="3863" width="15.83203125" bestFit="1" customWidth="1"/>
    <col min="3864" max="3865" width="17" bestFit="1" customWidth="1"/>
    <col min="3866" max="3867" width="15.6640625" bestFit="1" customWidth="1"/>
    <col min="3868" max="3868" width="15.83203125" bestFit="1" customWidth="1"/>
    <col min="3869" max="3870" width="15.6640625" bestFit="1" customWidth="1"/>
    <col min="3871" max="3871" width="16.83203125" bestFit="1" customWidth="1"/>
    <col min="3872" max="3876" width="15.83203125" bestFit="1" customWidth="1"/>
    <col min="3877" max="3878" width="15.6640625" bestFit="1" customWidth="1"/>
    <col min="3879" max="3879" width="16.83203125" bestFit="1" customWidth="1"/>
    <col min="3880" max="3880" width="15.83203125" bestFit="1" customWidth="1"/>
    <col min="3881" max="3881" width="16.83203125" bestFit="1" customWidth="1"/>
    <col min="3882" max="3882" width="17" bestFit="1" customWidth="1"/>
    <col min="3883" max="3885" width="15.6640625" bestFit="1" customWidth="1"/>
    <col min="3886" max="3888" width="17" bestFit="1" customWidth="1"/>
    <col min="3889" max="3893" width="15.6640625" bestFit="1" customWidth="1"/>
    <col min="3894" max="3894" width="17" bestFit="1" customWidth="1"/>
    <col min="3895" max="3895" width="16.83203125" bestFit="1" customWidth="1"/>
    <col min="3896" max="3896" width="15.6640625" bestFit="1" customWidth="1"/>
    <col min="3897" max="3898" width="14.83203125" bestFit="1" customWidth="1"/>
    <col min="3899" max="3899" width="15.83203125" bestFit="1" customWidth="1"/>
    <col min="3900" max="3904" width="14.6640625" bestFit="1" customWidth="1"/>
    <col min="3905" max="3905" width="15.6640625" bestFit="1" customWidth="1"/>
    <col min="3906" max="3906" width="14.83203125" bestFit="1" customWidth="1"/>
    <col min="3907" max="3907" width="15.6640625" bestFit="1" customWidth="1"/>
    <col min="3908" max="3909" width="14.6640625" bestFit="1" customWidth="1"/>
    <col min="3910" max="3910" width="14.83203125" bestFit="1" customWidth="1"/>
    <col min="3911" max="3911" width="14.6640625" bestFit="1" customWidth="1"/>
    <col min="3912" max="3912" width="15.83203125" bestFit="1" customWidth="1"/>
    <col min="3913" max="3913" width="14.6640625" bestFit="1" customWidth="1"/>
    <col min="3914" max="3915" width="14.83203125" bestFit="1" customWidth="1"/>
    <col min="3916" max="3917" width="15.83203125" bestFit="1" customWidth="1"/>
    <col min="3918" max="3920" width="14.6640625" bestFit="1" customWidth="1"/>
    <col min="3921" max="3921" width="15.6640625" bestFit="1" customWidth="1"/>
    <col min="3922" max="3924" width="14.6640625" bestFit="1" customWidth="1"/>
    <col min="3925" max="3927" width="15.83203125" bestFit="1" customWidth="1"/>
    <col min="3928" max="3931" width="15.6640625" bestFit="1" customWidth="1"/>
    <col min="3932" max="3932" width="15.83203125" bestFit="1" customWidth="1"/>
    <col min="3933" max="3935" width="15.6640625" bestFit="1" customWidth="1"/>
    <col min="3936" max="3936" width="16.83203125" bestFit="1" customWidth="1"/>
    <col min="3937" max="3937" width="15.6640625" bestFit="1" customWidth="1"/>
    <col min="3938" max="3939" width="15.83203125" bestFit="1" customWidth="1"/>
    <col min="3940" max="3940" width="15.6640625" bestFit="1" customWidth="1"/>
    <col min="3941" max="3941" width="16.83203125" bestFit="1" customWidth="1"/>
    <col min="3942" max="3942" width="15.6640625" bestFit="1" customWidth="1"/>
    <col min="3943" max="3943" width="15.83203125" bestFit="1" customWidth="1"/>
    <col min="3944" max="3944" width="15.6640625" bestFit="1" customWidth="1"/>
    <col min="3945" max="3945" width="15.83203125" bestFit="1" customWidth="1"/>
    <col min="3946" max="3946" width="17" bestFit="1" customWidth="1"/>
    <col min="3947" max="3947" width="15.6640625" bestFit="1" customWidth="1"/>
    <col min="3948" max="3948" width="17" bestFit="1" customWidth="1"/>
    <col min="3949" max="3950" width="15.6640625" bestFit="1" customWidth="1"/>
    <col min="3951" max="3951" width="17" bestFit="1" customWidth="1"/>
    <col min="3952" max="3952" width="16.83203125" bestFit="1" customWidth="1"/>
    <col min="3953" max="3953" width="15.83203125" bestFit="1" customWidth="1"/>
    <col min="3954" max="3954" width="17" bestFit="1" customWidth="1"/>
    <col min="3955" max="3955" width="15.6640625" bestFit="1" customWidth="1"/>
    <col min="3956" max="3957" width="17" bestFit="1" customWidth="1"/>
    <col min="3958" max="3958" width="15.6640625" bestFit="1" customWidth="1"/>
    <col min="3959" max="3959" width="13.83203125" bestFit="1" customWidth="1"/>
    <col min="3960" max="3960" width="13.6640625" bestFit="1" customWidth="1"/>
    <col min="3961" max="3962" width="13.83203125" bestFit="1" customWidth="1"/>
    <col min="3963" max="3963" width="13.6640625" bestFit="1" customWidth="1"/>
    <col min="3964" max="3966" width="13.83203125" bestFit="1" customWidth="1"/>
    <col min="3967" max="3967" width="14.6640625" bestFit="1" customWidth="1"/>
    <col min="3968" max="3969" width="13.83203125" bestFit="1" customWidth="1"/>
    <col min="3970" max="3970" width="14.6640625" bestFit="1" customWidth="1"/>
    <col min="3971" max="3971" width="13.6640625" bestFit="1" customWidth="1"/>
    <col min="3972" max="3972" width="14.6640625" bestFit="1" customWidth="1"/>
    <col min="3973" max="3974" width="13.83203125" bestFit="1" customWidth="1"/>
    <col min="3975" max="3976" width="13.6640625" bestFit="1" customWidth="1"/>
    <col min="3977" max="3977" width="15.83203125" bestFit="1" customWidth="1"/>
    <col min="3978" max="3979" width="14.83203125" bestFit="1" customWidth="1"/>
    <col min="3980" max="3982" width="14.6640625" bestFit="1" customWidth="1"/>
    <col min="3983" max="3984" width="15.6640625" bestFit="1" customWidth="1"/>
    <col min="3985" max="3986" width="14.6640625" bestFit="1" customWidth="1"/>
    <col min="3987" max="3987" width="14.83203125" bestFit="1" customWidth="1"/>
    <col min="3988" max="3988" width="14.6640625" bestFit="1" customWidth="1"/>
    <col min="3989" max="3990" width="14.83203125" bestFit="1" customWidth="1"/>
    <col min="3991" max="3991" width="14.6640625" bestFit="1" customWidth="1"/>
    <col min="3992" max="3992" width="14.83203125" bestFit="1" customWidth="1"/>
    <col min="3993" max="3993" width="15.83203125" bestFit="1" customWidth="1"/>
    <col min="3994" max="3994" width="15.6640625" bestFit="1" customWidth="1"/>
    <col min="3995" max="3995" width="14.6640625" bestFit="1" customWidth="1"/>
    <col min="3996" max="3996" width="15.6640625" bestFit="1" customWidth="1"/>
    <col min="3997" max="4000" width="14.83203125" bestFit="1" customWidth="1"/>
    <col min="4001" max="4001" width="14.6640625" bestFit="1" customWidth="1"/>
    <col min="4002" max="4003" width="14.83203125" bestFit="1" customWidth="1"/>
    <col min="4004" max="4004" width="14.6640625" bestFit="1" customWidth="1"/>
    <col min="4005" max="4005" width="15.83203125" bestFit="1" customWidth="1"/>
    <col min="4006" max="4006" width="14.83203125" bestFit="1" customWidth="1"/>
    <col min="4007" max="4008" width="14.6640625" bestFit="1" customWidth="1"/>
    <col min="4009" max="4011" width="14.83203125" bestFit="1" customWidth="1"/>
    <col min="4012" max="4012" width="14.6640625" bestFit="1" customWidth="1"/>
    <col min="4013" max="4014" width="14.83203125" bestFit="1" customWidth="1"/>
    <col min="4015" max="4015" width="15.6640625" bestFit="1" customWidth="1"/>
    <col min="4016" max="4017" width="14.6640625" bestFit="1" customWidth="1"/>
    <col min="4018" max="4018" width="14.83203125" bestFit="1" customWidth="1"/>
    <col min="4019" max="4020" width="14.6640625" bestFit="1" customWidth="1"/>
    <col min="4021" max="4021" width="15.83203125" bestFit="1" customWidth="1"/>
    <col min="4022" max="4023" width="14.83203125" bestFit="1" customWidth="1"/>
    <col min="4024" max="4025" width="15.83203125" bestFit="1" customWidth="1"/>
    <col min="4026" max="4027" width="14.6640625" bestFit="1" customWidth="1"/>
    <col min="4028" max="4029" width="13.83203125" bestFit="1" customWidth="1"/>
    <col min="4030" max="4031" width="14.83203125" bestFit="1" customWidth="1"/>
    <col min="4032" max="4032" width="13.83203125" bestFit="1" customWidth="1"/>
    <col min="4033" max="4033" width="14.6640625" bestFit="1" customWidth="1"/>
    <col min="4034" max="4034" width="13.6640625" bestFit="1" customWidth="1"/>
    <col min="4035" max="4035" width="13.83203125" bestFit="1" customWidth="1"/>
    <col min="4036" max="4036" width="14.83203125" bestFit="1" customWidth="1"/>
    <col min="4037" max="4037" width="13.6640625" bestFit="1" customWidth="1"/>
    <col min="4038" max="4038" width="14.6640625" bestFit="1" customWidth="1"/>
    <col min="4039" max="4039" width="13.83203125" bestFit="1" customWidth="1"/>
    <col min="4040" max="4040" width="14.83203125" bestFit="1" customWidth="1"/>
    <col min="4041" max="4041" width="14.6640625" bestFit="1" customWidth="1"/>
    <col min="4042" max="4044" width="13.6640625" bestFit="1" customWidth="1"/>
    <col min="4045" max="4046" width="13.83203125" bestFit="1" customWidth="1"/>
    <col min="4047" max="4047" width="14.83203125" bestFit="1" customWidth="1"/>
    <col min="4048" max="4048" width="13.6640625" bestFit="1" customWidth="1"/>
    <col min="4049" max="4049" width="14.6640625" bestFit="1" customWidth="1"/>
    <col min="4050" max="4051" width="13.83203125" bestFit="1" customWidth="1"/>
    <col min="4052" max="4053" width="13.6640625" bestFit="1" customWidth="1"/>
    <col min="4054" max="4054" width="14.83203125" bestFit="1" customWidth="1"/>
    <col min="4055" max="4055" width="15.83203125" bestFit="1" customWidth="1"/>
    <col min="4056" max="4056" width="14.6640625" bestFit="1" customWidth="1"/>
    <col min="4057" max="4057" width="14.83203125" bestFit="1" customWidth="1"/>
    <col min="4058" max="4058" width="14.6640625" bestFit="1" customWidth="1"/>
    <col min="4059" max="4061" width="14.83203125" bestFit="1" customWidth="1"/>
    <col min="4062" max="4062" width="15.83203125" bestFit="1" customWidth="1"/>
    <col min="4063" max="4063" width="14.6640625" bestFit="1" customWidth="1"/>
    <col min="4064" max="4067" width="14.83203125" bestFit="1" customWidth="1"/>
    <col min="4068" max="4068" width="15.83203125" bestFit="1" customWidth="1"/>
    <col min="4069" max="4069" width="15.6640625" bestFit="1" customWidth="1"/>
    <col min="4070" max="4070" width="14.6640625" bestFit="1" customWidth="1"/>
    <col min="4071" max="4071" width="15.83203125" bestFit="1" customWidth="1"/>
    <col min="4072" max="4072" width="15.6640625" bestFit="1" customWidth="1"/>
    <col min="4073" max="4073" width="14.6640625" bestFit="1" customWidth="1"/>
    <col min="4074" max="4074" width="15.6640625" bestFit="1" customWidth="1"/>
    <col min="4075" max="4077" width="14.83203125" bestFit="1" customWidth="1"/>
    <col min="4078" max="4079" width="14.6640625" bestFit="1" customWidth="1"/>
    <col min="4080" max="4080" width="14.83203125" bestFit="1" customWidth="1"/>
    <col min="4081" max="4081" width="15.6640625" bestFit="1" customWidth="1"/>
    <col min="4082" max="4082" width="14.83203125" bestFit="1" customWidth="1"/>
    <col min="4083" max="4083" width="14.6640625" bestFit="1" customWidth="1"/>
    <col min="4084" max="4085" width="13.83203125" bestFit="1" customWidth="1"/>
    <col min="4086" max="4088" width="13.6640625" bestFit="1" customWidth="1"/>
    <col min="4089" max="4090" width="13.83203125" bestFit="1" customWidth="1"/>
    <col min="4091" max="4091" width="14.6640625" bestFit="1" customWidth="1"/>
    <col min="4092" max="4092" width="13.83203125" bestFit="1" customWidth="1"/>
    <col min="4093" max="4095" width="14.83203125" bestFit="1" customWidth="1"/>
    <col min="4096" max="4096" width="13.6640625" bestFit="1" customWidth="1"/>
    <col min="4097" max="4097" width="13.83203125" bestFit="1" customWidth="1"/>
    <col min="4098" max="4098" width="14.83203125" bestFit="1" customWidth="1"/>
    <col min="4099" max="4099" width="13.6640625" bestFit="1" customWidth="1"/>
    <col min="4100" max="4101" width="13.83203125" bestFit="1" customWidth="1"/>
    <col min="4102" max="4102" width="14.6640625" bestFit="1" customWidth="1"/>
    <col min="4103" max="4104" width="13.6640625" bestFit="1" customWidth="1"/>
    <col min="4105" max="4105" width="14.83203125" bestFit="1" customWidth="1"/>
    <col min="4106" max="4107" width="14.6640625" bestFit="1" customWidth="1"/>
    <col min="4108" max="4108" width="15.6640625" bestFit="1" customWidth="1"/>
    <col min="4109" max="4109" width="14.6640625" bestFit="1" customWidth="1"/>
    <col min="4110" max="4110" width="15.83203125" bestFit="1" customWidth="1"/>
    <col min="4111" max="4111" width="14.6640625" bestFit="1" customWidth="1"/>
    <col min="4112" max="4112" width="15.83203125" bestFit="1" customWidth="1"/>
    <col min="4113" max="4113" width="14.83203125" bestFit="1" customWidth="1"/>
    <col min="4114" max="4114" width="15.83203125" bestFit="1" customWidth="1"/>
    <col min="4115" max="4115" width="14.83203125" bestFit="1" customWidth="1"/>
    <col min="4116" max="4116" width="10" bestFit="1" customWidth="1"/>
  </cols>
  <sheetData>
    <row r="2" spans="1:5">
      <c r="A2" s="6" t="s">
        <v>8393</v>
      </c>
      <c r="B2" t="s">
        <v>8379</v>
      </c>
    </row>
    <row r="4" spans="1:5">
      <c r="A4" s="6" t="s">
        <v>8380</v>
      </c>
      <c r="B4" s="6" t="s">
        <v>8356</v>
      </c>
    </row>
    <row r="5" spans="1:5">
      <c r="A5" s="6" t="s">
        <v>8357</v>
      </c>
      <c r="B5" t="s">
        <v>8219</v>
      </c>
      <c r="C5" t="s">
        <v>8221</v>
      </c>
      <c r="D5" t="s">
        <v>8220</v>
      </c>
      <c r="E5" t="s">
        <v>8358</v>
      </c>
    </row>
    <row r="6" spans="1:5">
      <c r="A6" s="12" t="s">
        <v>8387</v>
      </c>
      <c r="B6" s="8">
        <v>184</v>
      </c>
      <c r="C6" s="8">
        <v>148</v>
      </c>
      <c r="D6" s="8">
        <v>34</v>
      </c>
      <c r="E6" s="8">
        <v>366</v>
      </c>
    </row>
    <row r="7" spans="1:5">
      <c r="A7" s="12" t="s">
        <v>8388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2" t="s">
        <v>8389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2" t="s">
        <v>8390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2" t="s">
        <v>8381</v>
      </c>
      <c r="B10" s="8">
        <v>233</v>
      </c>
      <c r="C10" s="8">
        <v>126</v>
      </c>
      <c r="D10" s="8">
        <v>27</v>
      </c>
      <c r="E10" s="8">
        <v>386</v>
      </c>
    </row>
    <row r="11" spans="1:5">
      <c r="A11" s="12" t="s">
        <v>8391</v>
      </c>
      <c r="B11" s="8">
        <v>212</v>
      </c>
      <c r="C11" s="8">
        <v>148</v>
      </c>
      <c r="D11" s="8">
        <v>27</v>
      </c>
      <c r="E11" s="8">
        <v>387</v>
      </c>
    </row>
    <row r="12" spans="1:5">
      <c r="A12" s="12" t="s">
        <v>8382</v>
      </c>
      <c r="B12" s="8">
        <v>192</v>
      </c>
      <c r="C12" s="8">
        <v>148</v>
      </c>
      <c r="D12" s="8">
        <v>43</v>
      </c>
      <c r="E12" s="8">
        <v>383</v>
      </c>
    </row>
    <row r="13" spans="1:5">
      <c r="A13" s="12" t="s">
        <v>8383</v>
      </c>
      <c r="B13" s="8">
        <v>167</v>
      </c>
      <c r="C13" s="8">
        <v>135</v>
      </c>
      <c r="D13" s="8">
        <v>32</v>
      </c>
      <c r="E13" s="8">
        <v>334</v>
      </c>
    </row>
    <row r="14" spans="1:5">
      <c r="A14" s="12" t="s">
        <v>8384</v>
      </c>
      <c r="B14" s="8">
        <v>148</v>
      </c>
      <c r="C14" s="8">
        <v>126</v>
      </c>
      <c r="D14" s="8">
        <v>24</v>
      </c>
      <c r="E14" s="8">
        <v>298</v>
      </c>
    </row>
    <row r="15" spans="1:5">
      <c r="A15" s="12" t="s">
        <v>8385</v>
      </c>
      <c r="B15" s="8">
        <v>184</v>
      </c>
      <c r="C15" s="8">
        <v>151</v>
      </c>
      <c r="D15" s="8">
        <v>20</v>
      </c>
      <c r="E15" s="8">
        <v>355</v>
      </c>
    </row>
    <row r="16" spans="1:5">
      <c r="A16" s="12" t="s">
        <v>8386</v>
      </c>
      <c r="B16" s="8">
        <v>181</v>
      </c>
      <c r="C16" s="8">
        <v>113</v>
      </c>
      <c r="D16" s="8">
        <v>37</v>
      </c>
      <c r="E16" s="8">
        <v>331</v>
      </c>
    </row>
    <row r="17" spans="1:5">
      <c r="A17" s="12" t="s">
        <v>8392</v>
      </c>
      <c r="B17" s="8">
        <v>110</v>
      </c>
      <c r="C17" s="8">
        <v>119</v>
      </c>
      <c r="D17" s="8">
        <v>23</v>
      </c>
      <c r="E17" s="8">
        <v>252</v>
      </c>
    </row>
    <row r="18" spans="1:5">
      <c r="A18" s="12" t="s">
        <v>8358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11F8F-D96F-934A-84C1-E5EE247EDB56}">
  <dimension ref="A1:H13"/>
  <sheetViews>
    <sheetView workbookViewId="0">
      <selection activeCell="M32" sqref="M32"/>
    </sheetView>
  </sheetViews>
  <sheetFormatPr baseColWidth="10" defaultRowHeight="15"/>
  <cols>
    <col min="1" max="1" width="24.83203125" bestFit="1" customWidth="1"/>
    <col min="2" max="8" width="17.83203125" customWidth="1"/>
  </cols>
  <sheetData>
    <row r="1" spans="1:8">
      <c r="A1" s="14" t="s">
        <v>8359</v>
      </c>
      <c r="B1" s="14" t="s">
        <v>8360</v>
      </c>
      <c r="C1" s="14" t="s">
        <v>8361</v>
      </c>
      <c r="D1" s="14" t="s">
        <v>8362</v>
      </c>
      <c r="E1" s="14" t="s">
        <v>8363</v>
      </c>
      <c r="F1" s="14" t="s">
        <v>8364</v>
      </c>
      <c r="G1" s="14" t="s">
        <v>8365</v>
      </c>
      <c r="H1" s="14" t="s">
        <v>8366</v>
      </c>
    </row>
    <row r="2" spans="1:8">
      <c r="A2" t="s">
        <v>8367</v>
      </c>
      <c r="B2">
        <f>COUNTIFS(Data!$D:$D, "&lt;1000", Data!$F:$F, "successful")</f>
        <v>322</v>
      </c>
      <c r="C2">
        <f>COUNTIFS(Data!$D:$D, "&lt;1000", Data!$F:$F, "failed")</f>
        <v>113</v>
      </c>
      <c r="D2">
        <f>COUNTIFS(Data!$D:$D, "&lt;1000", Data!$F:$F, 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>
      <c r="A3" t="s">
        <v>8368</v>
      </c>
      <c r="B3">
        <f>COUNTIFS(Data!$D:$D, "&gt;=1000", Data!$D:$D, "&lt;=4999", Data!$F:$F, "successful")</f>
        <v>932</v>
      </c>
      <c r="C3">
        <f>COUNTIFS(Data!$D:$D, "&gt;999", Data!$D:$D, "&lt;5000", Data!$F:$F, "failed")</f>
        <v>420</v>
      </c>
      <c r="D3">
        <f>COUNTIFS(Data!$D:$D, "&gt;999", Data!$D:$D, "&lt;5000", Data!$F:$F, 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>
      <c r="A4" t="s">
        <v>8369</v>
      </c>
      <c r="B4">
        <f>COUNTIFS(Data!$D:$D, "&gt;=5000", Data!$D:$D, "&lt;=9999", Data!$F:$F, "successful")</f>
        <v>381</v>
      </c>
      <c r="C4">
        <f>COUNTIFS(Data!$D:$D, "&gt;=5000", Data!$D:$D, "&lt;=9999", Data!$F:$F, "failed")</f>
        <v>283</v>
      </c>
      <c r="D4">
        <f>COUNTIFS(Data!$D:$D, "&gt;=5000", Data!$D:$D, "&lt;=9999", Data!$F:$F,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>
      <c r="A5" t="s">
        <v>8370</v>
      </c>
      <c r="B5">
        <f>COUNTIFS(Data!$D:$D, "&gt;=10000", Data!$D:$D, "&lt;=14999", Data!$F:$F, "successful")</f>
        <v>168</v>
      </c>
      <c r="C5">
        <f>COUNTIFS(Data!$D:$D, "&gt;=10000", Data!$D:$D, "&lt;=14999", Data!$F:$F, "failed")</f>
        <v>144</v>
      </c>
      <c r="D5">
        <f>COUNTIFS(Data!$D:$D, "&gt;=10000", Data!$D:$D, "&lt;=14999", Data!$F:$F,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>
      <c r="A6" t="s">
        <v>8371</v>
      </c>
      <c r="B6">
        <f>COUNTIFS(Data!$D:$D, "&gt;=15000", Data!$D:$D, "&lt;=19999", Data!$F:$F, "successful")</f>
        <v>94</v>
      </c>
      <c r="C6">
        <f>COUNTIFS(Data!$D:$D, "&gt;=15000", Data!$D:$D, "&lt;=19999", Data!$F:$F, "failed")</f>
        <v>90</v>
      </c>
      <c r="D6">
        <f>COUNTIFS(Data!$D:$D, "&gt;=15000", Data!$D:$D, "&lt;=19999", Data!$F:$F,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>
      <c r="A7" t="s">
        <v>8372</v>
      </c>
      <c r="B7">
        <f>COUNTIFS(Data!$D:$D, "&gt;=20000", Data!$D:$D, "&lt;=24999", Data!$F:$F, "successful")</f>
        <v>62</v>
      </c>
      <c r="C7">
        <f>COUNTIFS(Data!$D:$D, "&gt;=20000", Data!$D:$D, "&lt;=24999", Data!$F:$F, "failed")</f>
        <v>72</v>
      </c>
      <c r="D7">
        <f>COUNTIFS(Data!$D:$D, "&gt;=20000", Data!$D:$D, "&lt;=24999", Data!$F:$F,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>
      <c r="A8" t="s">
        <v>8373</v>
      </c>
      <c r="B8">
        <f>COUNTIFS(Data!$D:$D, "&gt;=25000", Data!$D:$D, "&lt;=29999", Data!$F:$F, "successful")</f>
        <v>55</v>
      </c>
      <c r="C8">
        <f>COUNTIFS(Data!$D:$D, "&gt;=25000", Data!$D:$D, "&lt;=29999", Data!$F:$F, "failed")</f>
        <v>64</v>
      </c>
      <c r="D8">
        <f>COUNTIFS(Data!$D:$D, "&gt;=25000", Data!$D:$D, "&lt;=29999", Data!$F:$F,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>
      <c r="A9" t="s">
        <v>8374</v>
      </c>
      <c r="B9">
        <f>COUNTIFS(Data!$D:$D, "&gt;=30000", Data!$D:$D, "&lt;=34999", Data!$F:$F, "successful")</f>
        <v>32</v>
      </c>
      <c r="C9">
        <f>COUNTIFS(Data!$D:$D, "&gt;=30000", Data!$D:$D, "&lt;=34999", Data!$F:$F, "failed")</f>
        <v>37</v>
      </c>
      <c r="D9">
        <f>COUNTIFS(Data!$D:$D, "&gt;=30000", Data!$D:$D, "&lt;=34999", Data!$F:$F,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>
      <c r="A10" t="s">
        <v>8375</v>
      </c>
      <c r="B10">
        <f>COUNTIFS(Data!$D:$D, "&gt;=35000", Data!$D:$D, "&lt;=39999", Data!$F:$F, "successful")</f>
        <v>26</v>
      </c>
      <c r="C10">
        <f>COUNTIFS(Data!$D:$D, "&gt;=35000", Data!$D:$D, "&lt;=39999", Data!$F:$F, "failed")</f>
        <v>22</v>
      </c>
      <c r="D10">
        <f>COUNTIFS(Data!$D:$D, "&gt;=35000", Data!$D:$D, "&lt;=39999", Data!$F:$F,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>
      <c r="A11" t="s">
        <v>8376</v>
      </c>
      <c r="B11">
        <f>COUNTIFS(Data!$D:$D, "&gt;=40000", Data!$D:$D, "&lt;=44999", Data!$F:$F, "successful")</f>
        <v>21</v>
      </c>
      <c r="C11">
        <f>COUNTIFS(Data!$D:$D, "&gt;=40000", Data!$D:$D, "&lt;=44999", Data!$F:$F, "failed")</f>
        <v>16</v>
      </c>
      <c r="D11">
        <f>COUNTIFS(Data!$D:$D, "&gt;=40000", Data!$D:$D, "&lt;=44999", Data!$F:$F,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>
      <c r="A12" t="s">
        <v>8377</v>
      </c>
      <c r="B12">
        <f>COUNTIFS(Data!$D:$D, "&gt;=45000", Data!$D:$D, "&lt;=49999", Data!$F:$F, "successful")</f>
        <v>6</v>
      </c>
      <c r="C12">
        <f>COUNTIFS(Data!$D:$D, "&gt;=45000", Data!$D:$D, "&lt;=49999", Data!$F:$F, "failed")</f>
        <v>11</v>
      </c>
      <c r="D12">
        <f>COUNTIFS(Data!$D:$D, "&gt;=45000", Data!$D:$D, "&lt;=49999", Data!$F:$F,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>
      <c r="A13" t="s">
        <v>8378</v>
      </c>
      <c r="B13">
        <f>COUNTIFS(Data!$D:$D, "&gt;=50000", Data!$F:$F, "successful")</f>
        <v>86</v>
      </c>
      <c r="C13">
        <f>COUNTIFS(Data!$D:$D, "&gt;=50000", Data!$F:$F, "failed")</f>
        <v>258</v>
      </c>
      <c r="D13">
        <f>COUNTIFS(Data!$D:$D, "&gt;=50000", Data!$F:$F, 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5584D-AFD6-A946-A84E-DCC21338464C}">
  <dimension ref="A1:H2186"/>
  <sheetViews>
    <sheetView tabSelected="1" zoomScale="99" workbookViewId="0">
      <selection activeCell="E11" sqref="E11"/>
    </sheetView>
  </sheetViews>
  <sheetFormatPr baseColWidth="10" defaultRowHeight="15"/>
  <cols>
    <col min="1" max="1" width="14.33203125" bestFit="1" customWidth="1"/>
    <col min="2" max="2" width="18.6640625" bestFit="1" customWidth="1"/>
    <col min="3" max="3" width="13" bestFit="1" customWidth="1"/>
    <col min="4" max="4" width="17.33203125" bestFit="1" customWidth="1"/>
    <col min="5" max="5" width="11.6640625" customWidth="1"/>
    <col min="6" max="6" width="15.83203125" bestFit="1" customWidth="1"/>
    <col min="7" max="7" width="18.1640625" bestFit="1" customWidth="1"/>
    <col min="8" max="8" width="14.83203125" bestFit="1" customWidth="1"/>
    <col min="9" max="10" width="16.5" bestFit="1" customWidth="1"/>
    <col min="11" max="11" width="17" bestFit="1" customWidth="1"/>
    <col min="12" max="12" width="18.5" bestFit="1" customWidth="1"/>
    <col min="13" max="13" width="15.6640625" bestFit="1" customWidth="1"/>
    <col min="14" max="14" width="15.83203125" bestFit="1" customWidth="1"/>
    <col min="15" max="16" width="15" bestFit="1" customWidth="1"/>
  </cols>
  <sheetData>
    <row r="1" spans="1:8">
      <c r="A1" t="s">
        <v>8402</v>
      </c>
      <c r="B1" t="s">
        <v>8403</v>
      </c>
      <c r="C1" t="s">
        <v>8401</v>
      </c>
      <c r="D1" t="s">
        <v>8404</v>
      </c>
      <c r="F1" t="s">
        <v>8405</v>
      </c>
      <c r="G1" t="s">
        <v>8412</v>
      </c>
      <c r="H1" t="s">
        <v>8413</v>
      </c>
    </row>
    <row r="2" spans="1:8">
      <c r="A2" t="s">
        <v>8219</v>
      </c>
      <c r="B2">
        <v>182</v>
      </c>
      <c r="C2" t="s">
        <v>8221</v>
      </c>
      <c r="D2">
        <v>0</v>
      </c>
      <c r="F2" t="s">
        <v>8406</v>
      </c>
      <c r="G2">
        <f>AVERAGE($B$2:$B$2186)</f>
        <v>194.42517162471395</v>
      </c>
      <c r="H2">
        <f>AVERAGE($D$2:$D$1531)</f>
        <v>17.709803921568628</v>
      </c>
    </row>
    <row r="3" spans="1:8">
      <c r="A3" t="s">
        <v>8219</v>
      </c>
      <c r="B3">
        <v>79</v>
      </c>
      <c r="C3" t="s">
        <v>8221</v>
      </c>
      <c r="D3">
        <v>1</v>
      </c>
      <c r="F3" t="s">
        <v>8407</v>
      </c>
      <c r="G3">
        <f>MEDIAN($B$2:$B$2186)</f>
        <v>62</v>
      </c>
      <c r="H3">
        <f>MEDIAN($D$2:$D$1531)</f>
        <v>4</v>
      </c>
    </row>
    <row r="4" spans="1:8">
      <c r="A4" t="s">
        <v>8219</v>
      </c>
      <c r="B4">
        <v>35</v>
      </c>
      <c r="C4" t="s">
        <v>8221</v>
      </c>
      <c r="D4">
        <v>10</v>
      </c>
      <c r="F4" t="s">
        <v>8408</v>
      </c>
      <c r="G4">
        <f>MIN($B$2:$B$2186)</f>
        <v>1</v>
      </c>
      <c r="H4">
        <f>MIN($D$2:$D$1531)</f>
        <v>0</v>
      </c>
    </row>
    <row r="5" spans="1:8">
      <c r="A5" t="s">
        <v>8219</v>
      </c>
      <c r="B5">
        <v>150</v>
      </c>
      <c r="C5" t="s">
        <v>8221</v>
      </c>
      <c r="D5">
        <v>0</v>
      </c>
      <c r="F5" t="s">
        <v>8409</v>
      </c>
      <c r="G5">
        <f>MAX($B$2:$B$2186)</f>
        <v>26457</v>
      </c>
      <c r="H5">
        <f>MAX($D$2:$D$1531)</f>
        <v>1293</v>
      </c>
    </row>
    <row r="6" spans="1:8">
      <c r="A6" t="s">
        <v>8219</v>
      </c>
      <c r="B6">
        <v>284</v>
      </c>
      <c r="C6" t="s">
        <v>8221</v>
      </c>
      <c r="D6">
        <v>7</v>
      </c>
      <c r="F6" t="s">
        <v>8410</v>
      </c>
      <c r="G6">
        <f>VAR($B$2:$B$2186)</f>
        <v>713167.37912800396</v>
      </c>
      <c r="H6">
        <f>VAR($D$2:$D$1531)</f>
        <v>3775.6894394644714</v>
      </c>
    </row>
    <row r="7" spans="1:8">
      <c r="A7" t="s">
        <v>8219</v>
      </c>
      <c r="B7">
        <v>47</v>
      </c>
      <c r="C7" t="s">
        <v>8221</v>
      </c>
      <c r="D7">
        <v>0</v>
      </c>
      <c r="F7" t="s">
        <v>8411</v>
      </c>
      <c r="G7">
        <f>STDEV($B$2:$B$2186)</f>
        <v>844.49237955591047</v>
      </c>
      <c r="H7">
        <f>STDEV($D$2:$D$1531)</f>
        <v>61.446638959868842</v>
      </c>
    </row>
    <row r="8" spans="1:8">
      <c r="A8" t="s">
        <v>8219</v>
      </c>
      <c r="B8">
        <v>58</v>
      </c>
      <c r="C8" t="s">
        <v>8221</v>
      </c>
      <c r="D8">
        <v>1</v>
      </c>
    </row>
    <row r="9" spans="1:8">
      <c r="A9" t="s">
        <v>8219</v>
      </c>
      <c r="B9">
        <v>57</v>
      </c>
      <c r="C9" t="s">
        <v>8221</v>
      </c>
      <c r="D9">
        <v>2</v>
      </c>
    </row>
    <row r="10" spans="1:8">
      <c r="A10" t="s">
        <v>8219</v>
      </c>
      <c r="B10">
        <v>12</v>
      </c>
      <c r="C10" t="s">
        <v>8221</v>
      </c>
      <c r="D10">
        <v>3</v>
      </c>
    </row>
    <row r="11" spans="1:8">
      <c r="A11" t="s">
        <v>8219</v>
      </c>
      <c r="B11">
        <v>20</v>
      </c>
      <c r="C11" t="s">
        <v>8221</v>
      </c>
      <c r="D11">
        <v>10</v>
      </c>
    </row>
    <row r="12" spans="1:8">
      <c r="A12" t="s">
        <v>8219</v>
      </c>
      <c r="B12">
        <v>19</v>
      </c>
      <c r="C12" t="s">
        <v>8221</v>
      </c>
      <c r="D12">
        <v>10</v>
      </c>
    </row>
    <row r="13" spans="1:8">
      <c r="A13" t="s">
        <v>8219</v>
      </c>
      <c r="B13">
        <v>75</v>
      </c>
      <c r="C13" t="s">
        <v>8221</v>
      </c>
      <c r="D13">
        <v>1</v>
      </c>
    </row>
    <row r="14" spans="1:8">
      <c r="A14" t="s">
        <v>8219</v>
      </c>
      <c r="B14">
        <v>827</v>
      </c>
      <c r="C14" t="s">
        <v>8221</v>
      </c>
      <c r="D14">
        <v>0</v>
      </c>
    </row>
    <row r="15" spans="1:8">
      <c r="A15" t="s">
        <v>8219</v>
      </c>
      <c r="B15">
        <v>51</v>
      </c>
      <c r="C15" t="s">
        <v>8221</v>
      </c>
      <c r="D15">
        <v>0</v>
      </c>
    </row>
    <row r="16" spans="1:8">
      <c r="A16" t="s">
        <v>8219</v>
      </c>
      <c r="B16">
        <v>41</v>
      </c>
      <c r="C16" t="s">
        <v>8221</v>
      </c>
      <c r="D16">
        <v>0</v>
      </c>
    </row>
    <row r="17" spans="1:4">
      <c r="A17" t="s">
        <v>8219</v>
      </c>
      <c r="B17">
        <v>98</v>
      </c>
      <c r="C17" t="s">
        <v>8221</v>
      </c>
      <c r="D17">
        <v>26</v>
      </c>
    </row>
    <row r="18" spans="1:4">
      <c r="A18" t="s">
        <v>8219</v>
      </c>
      <c r="B18">
        <v>70</v>
      </c>
      <c r="C18" t="s">
        <v>8221</v>
      </c>
      <c r="D18">
        <v>0</v>
      </c>
    </row>
    <row r="19" spans="1:4">
      <c r="A19" t="s">
        <v>8219</v>
      </c>
      <c r="B19">
        <v>36</v>
      </c>
      <c r="C19" t="s">
        <v>8221</v>
      </c>
      <c r="D19">
        <v>7</v>
      </c>
    </row>
    <row r="20" spans="1:4">
      <c r="A20" t="s">
        <v>8219</v>
      </c>
      <c r="B20">
        <v>342</v>
      </c>
      <c r="C20" t="s">
        <v>8221</v>
      </c>
      <c r="D20">
        <v>0</v>
      </c>
    </row>
    <row r="21" spans="1:4">
      <c r="A21" t="s">
        <v>8219</v>
      </c>
      <c r="B21">
        <v>22</v>
      </c>
      <c r="C21" t="s">
        <v>8221</v>
      </c>
      <c r="D21">
        <v>2</v>
      </c>
    </row>
    <row r="22" spans="1:4">
      <c r="A22" t="s">
        <v>8219</v>
      </c>
      <c r="B22">
        <v>25</v>
      </c>
      <c r="C22" t="s">
        <v>8221</v>
      </c>
      <c r="D22">
        <v>13</v>
      </c>
    </row>
    <row r="23" spans="1:4">
      <c r="A23" t="s">
        <v>8219</v>
      </c>
      <c r="B23">
        <v>101</v>
      </c>
      <c r="C23" t="s">
        <v>8221</v>
      </c>
      <c r="D23">
        <v>4</v>
      </c>
    </row>
    <row r="24" spans="1:4">
      <c r="A24" t="s">
        <v>8219</v>
      </c>
      <c r="B24">
        <v>8</v>
      </c>
      <c r="C24" t="s">
        <v>8221</v>
      </c>
      <c r="D24">
        <v>0</v>
      </c>
    </row>
    <row r="25" spans="1:4">
      <c r="A25" t="s">
        <v>8219</v>
      </c>
      <c r="B25">
        <v>23</v>
      </c>
      <c r="C25" t="s">
        <v>8221</v>
      </c>
      <c r="D25">
        <v>12</v>
      </c>
    </row>
    <row r="26" spans="1:4">
      <c r="A26" t="s">
        <v>8219</v>
      </c>
      <c r="B26">
        <v>574</v>
      </c>
      <c r="C26" t="s">
        <v>8221</v>
      </c>
      <c r="D26">
        <v>2</v>
      </c>
    </row>
    <row r="27" spans="1:4">
      <c r="A27" t="s">
        <v>8219</v>
      </c>
      <c r="B27">
        <v>14</v>
      </c>
      <c r="C27" t="s">
        <v>8221</v>
      </c>
      <c r="D27">
        <v>10</v>
      </c>
    </row>
    <row r="28" spans="1:4">
      <c r="A28" t="s">
        <v>8219</v>
      </c>
      <c r="B28">
        <v>19</v>
      </c>
      <c r="C28" t="s">
        <v>8221</v>
      </c>
      <c r="D28">
        <v>0</v>
      </c>
    </row>
    <row r="29" spans="1:4">
      <c r="A29" t="s">
        <v>8219</v>
      </c>
      <c r="B29">
        <v>150</v>
      </c>
      <c r="C29" t="s">
        <v>8221</v>
      </c>
      <c r="D29">
        <v>5</v>
      </c>
    </row>
    <row r="30" spans="1:4">
      <c r="A30" t="s">
        <v>8219</v>
      </c>
      <c r="B30">
        <v>71</v>
      </c>
      <c r="C30" t="s">
        <v>8221</v>
      </c>
      <c r="D30">
        <v>0</v>
      </c>
    </row>
    <row r="31" spans="1:4">
      <c r="A31" t="s">
        <v>8219</v>
      </c>
      <c r="B31">
        <v>117</v>
      </c>
      <c r="C31" t="s">
        <v>8221</v>
      </c>
      <c r="D31">
        <v>5</v>
      </c>
    </row>
    <row r="32" spans="1:4">
      <c r="A32" t="s">
        <v>8219</v>
      </c>
      <c r="B32">
        <v>53</v>
      </c>
      <c r="C32" t="s">
        <v>8221</v>
      </c>
      <c r="D32">
        <v>1</v>
      </c>
    </row>
    <row r="33" spans="1:4">
      <c r="A33" t="s">
        <v>8219</v>
      </c>
      <c r="B33">
        <v>1</v>
      </c>
      <c r="C33" t="s">
        <v>8221</v>
      </c>
      <c r="D33">
        <v>3</v>
      </c>
    </row>
    <row r="34" spans="1:4">
      <c r="A34" t="s">
        <v>8219</v>
      </c>
      <c r="B34">
        <v>89</v>
      </c>
      <c r="C34" t="s">
        <v>8221</v>
      </c>
      <c r="D34">
        <v>3</v>
      </c>
    </row>
    <row r="35" spans="1:4">
      <c r="A35" t="s">
        <v>8219</v>
      </c>
      <c r="B35">
        <v>64</v>
      </c>
      <c r="C35" t="s">
        <v>8221</v>
      </c>
      <c r="D35">
        <v>0</v>
      </c>
    </row>
    <row r="36" spans="1:4">
      <c r="A36" t="s">
        <v>8219</v>
      </c>
      <c r="B36">
        <v>68</v>
      </c>
      <c r="C36" t="s">
        <v>8221</v>
      </c>
      <c r="D36">
        <v>3</v>
      </c>
    </row>
    <row r="37" spans="1:4">
      <c r="A37" t="s">
        <v>8219</v>
      </c>
      <c r="B37">
        <v>28</v>
      </c>
      <c r="C37" t="s">
        <v>8221</v>
      </c>
      <c r="D37">
        <v>0</v>
      </c>
    </row>
    <row r="38" spans="1:4">
      <c r="A38" t="s">
        <v>8219</v>
      </c>
      <c r="B38">
        <v>44</v>
      </c>
      <c r="C38" t="s">
        <v>8221</v>
      </c>
      <c r="D38">
        <v>19</v>
      </c>
    </row>
    <row r="39" spans="1:4">
      <c r="A39" t="s">
        <v>8219</v>
      </c>
      <c r="B39">
        <v>253</v>
      </c>
      <c r="C39" t="s">
        <v>8221</v>
      </c>
      <c r="D39">
        <v>8</v>
      </c>
    </row>
    <row r="40" spans="1:4">
      <c r="A40" t="s">
        <v>8219</v>
      </c>
      <c r="B40">
        <v>66</v>
      </c>
      <c r="C40" t="s">
        <v>8221</v>
      </c>
      <c r="D40">
        <v>6</v>
      </c>
    </row>
    <row r="41" spans="1:4">
      <c r="A41" t="s">
        <v>8219</v>
      </c>
      <c r="B41">
        <v>217</v>
      </c>
      <c r="C41" t="s">
        <v>8221</v>
      </c>
      <c r="D41">
        <v>0</v>
      </c>
    </row>
    <row r="42" spans="1:4">
      <c r="A42" t="s">
        <v>8219</v>
      </c>
      <c r="B42">
        <v>16</v>
      </c>
      <c r="C42" t="s">
        <v>8221</v>
      </c>
      <c r="D42">
        <v>18</v>
      </c>
    </row>
    <row r="43" spans="1:4">
      <c r="A43" t="s">
        <v>8219</v>
      </c>
      <c r="B43">
        <v>19</v>
      </c>
      <c r="C43" t="s">
        <v>8221</v>
      </c>
      <c r="D43">
        <v>7</v>
      </c>
    </row>
    <row r="44" spans="1:4">
      <c r="A44" t="s">
        <v>8219</v>
      </c>
      <c r="B44">
        <v>169</v>
      </c>
      <c r="C44" t="s">
        <v>8221</v>
      </c>
      <c r="D44">
        <v>0</v>
      </c>
    </row>
    <row r="45" spans="1:4">
      <c r="A45" t="s">
        <v>8219</v>
      </c>
      <c r="B45">
        <v>263</v>
      </c>
      <c r="C45" t="s">
        <v>8221</v>
      </c>
      <c r="D45">
        <v>8</v>
      </c>
    </row>
    <row r="46" spans="1:4">
      <c r="A46" t="s">
        <v>8219</v>
      </c>
      <c r="B46">
        <v>15</v>
      </c>
      <c r="C46" t="s">
        <v>8221</v>
      </c>
      <c r="D46">
        <v>1293</v>
      </c>
    </row>
    <row r="47" spans="1:4">
      <c r="A47" t="s">
        <v>8219</v>
      </c>
      <c r="B47">
        <v>61</v>
      </c>
      <c r="C47" t="s">
        <v>8221</v>
      </c>
      <c r="D47">
        <v>17</v>
      </c>
    </row>
    <row r="48" spans="1:4">
      <c r="A48" t="s">
        <v>8219</v>
      </c>
      <c r="B48">
        <v>45</v>
      </c>
      <c r="C48" t="s">
        <v>8221</v>
      </c>
      <c r="D48">
        <v>0</v>
      </c>
    </row>
    <row r="49" spans="1:4">
      <c r="A49" t="s">
        <v>8219</v>
      </c>
      <c r="B49">
        <v>70</v>
      </c>
      <c r="C49" t="s">
        <v>8221</v>
      </c>
      <c r="D49">
        <v>13</v>
      </c>
    </row>
    <row r="50" spans="1:4">
      <c r="A50" t="s">
        <v>8219</v>
      </c>
      <c r="B50">
        <v>38</v>
      </c>
      <c r="C50" t="s">
        <v>8221</v>
      </c>
      <c r="D50">
        <v>0</v>
      </c>
    </row>
    <row r="51" spans="1:4">
      <c r="A51" t="s">
        <v>8219</v>
      </c>
      <c r="B51">
        <v>87</v>
      </c>
      <c r="C51" t="s">
        <v>8221</v>
      </c>
      <c r="D51">
        <v>0</v>
      </c>
    </row>
    <row r="52" spans="1:4">
      <c r="A52" t="s">
        <v>8219</v>
      </c>
      <c r="B52">
        <v>22</v>
      </c>
      <c r="C52" t="s">
        <v>8221</v>
      </c>
      <c r="D52">
        <v>33</v>
      </c>
    </row>
    <row r="53" spans="1:4">
      <c r="A53" t="s">
        <v>8219</v>
      </c>
      <c r="B53">
        <v>119</v>
      </c>
      <c r="C53" t="s">
        <v>8221</v>
      </c>
      <c r="D53">
        <v>12</v>
      </c>
    </row>
    <row r="54" spans="1:4">
      <c r="A54" t="s">
        <v>8219</v>
      </c>
      <c r="B54">
        <v>52</v>
      </c>
      <c r="C54" t="s">
        <v>8221</v>
      </c>
      <c r="D54">
        <v>1</v>
      </c>
    </row>
    <row r="55" spans="1:4">
      <c r="A55" t="s">
        <v>8219</v>
      </c>
      <c r="B55">
        <v>117</v>
      </c>
      <c r="C55" t="s">
        <v>8221</v>
      </c>
      <c r="D55">
        <v>1</v>
      </c>
    </row>
    <row r="56" spans="1:4">
      <c r="A56" t="s">
        <v>8219</v>
      </c>
      <c r="B56">
        <v>52</v>
      </c>
      <c r="C56" t="s">
        <v>8221</v>
      </c>
      <c r="D56">
        <v>1</v>
      </c>
    </row>
    <row r="57" spans="1:4">
      <c r="A57" t="s">
        <v>8219</v>
      </c>
      <c r="B57">
        <v>86</v>
      </c>
      <c r="C57" t="s">
        <v>8221</v>
      </c>
      <c r="D57">
        <v>1</v>
      </c>
    </row>
    <row r="58" spans="1:4">
      <c r="A58" t="s">
        <v>8219</v>
      </c>
      <c r="B58">
        <v>174</v>
      </c>
      <c r="C58" t="s">
        <v>8221</v>
      </c>
      <c r="D58">
        <v>84</v>
      </c>
    </row>
    <row r="59" spans="1:4">
      <c r="A59" t="s">
        <v>8219</v>
      </c>
      <c r="B59">
        <v>69</v>
      </c>
      <c r="C59" t="s">
        <v>8221</v>
      </c>
      <c r="D59">
        <v>38</v>
      </c>
    </row>
    <row r="60" spans="1:4">
      <c r="A60" t="s">
        <v>8219</v>
      </c>
      <c r="B60">
        <v>75</v>
      </c>
      <c r="C60" t="s">
        <v>8221</v>
      </c>
      <c r="D60">
        <v>1</v>
      </c>
    </row>
    <row r="61" spans="1:4">
      <c r="A61" t="s">
        <v>8219</v>
      </c>
      <c r="B61">
        <v>33</v>
      </c>
      <c r="C61" t="s">
        <v>8221</v>
      </c>
      <c r="D61">
        <v>76</v>
      </c>
    </row>
    <row r="62" spans="1:4">
      <c r="A62" t="s">
        <v>8219</v>
      </c>
      <c r="B62">
        <v>108</v>
      </c>
      <c r="C62" t="s">
        <v>8221</v>
      </c>
      <c r="D62">
        <v>3</v>
      </c>
    </row>
    <row r="63" spans="1:4">
      <c r="A63" t="s">
        <v>8219</v>
      </c>
      <c r="B63">
        <v>23</v>
      </c>
      <c r="C63" t="s">
        <v>8221</v>
      </c>
      <c r="D63">
        <v>0</v>
      </c>
    </row>
    <row r="64" spans="1:4">
      <c r="A64" t="s">
        <v>8219</v>
      </c>
      <c r="B64">
        <v>48</v>
      </c>
      <c r="C64" t="s">
        <v>8221</v>
      </c>
      <c r="D64">
        <v>2</v>
      </c>
    </row>
    <row r="65" spans="1:4">
      <c r="A65" t="s">
        <v>8219</v>
      </c>
      <c r="B65">
        <v>64</v>
      </c>
      <c r="C65" t="s">
        <v>8221</v>
      </c>
      <c r="D65">
        <v>0</v>
      </c>
    </row>
    <row r="66" spans="1:4">
      <c r="A66" t="s">
        <v>8219</v>
      </c>
      <c r="B66">
        <v>24</v>
      </c>
      <c r="C66" t="s">
        <v>8221</v>
      </c>
      <c r="D66">
        <v>0</v>
      </c>
    </row>
    <row r="67" spans="1:4">
      <c r="A67" t="s">
        <v>8219</v>
      </c>
      <c r="B67">
        <v>57</v>
      </c>
      <c r="C67" t="s">
        <v>8221</v>
      </c>
      <c r="D67">
        <v>0</v>
      </c>
    </row>
    <row r="68" spans="1:4">
      <c r="A68" t="s">
        <v>8219</v>
      </c>
      <c r="B68">
        <v>26</v>
      </c>
      <c r="C68" t="s">
        <v>8221</v>
      </c>
      <c r="D68">
        <v>2</v>
      </c>
    </row>
    <row r="69" spans="1:4">
      <c r="A69" t="s">
        <v>8219</v>
      </c>
      <c r="B69">
        <v>20</v>
      </c>
      <c r="C69" t="s">
        <v>8221</v>
      </c>
      <c r="D69">
        <v>0</v>
      </c>
    </row>
    <row r="70" spans="1:4">
      <c r="A70" t="s">
        <v>8219</v>
      </c>
      <c r="B70">
        <v>36</v>
      </c>
      <c r="C70" t="s">
        <v>8221</v>
      </c>
      <c r="D70">
        <v>0</v>
      </c>
    </row>
    <row r="71" spans="1:4">
      <c r="A71" t="s">
        <v>8219</v>
      </c>
      <c r="B71">
        <v>178</v>
      </c>
      <c r="C71" t="s">
        <v>8221</v>
      </c>
      <c r="D71">
        <v>0</v>
      </c>
    </row>
    <row r="72" spans="1:4">
      <c r="A72" t="s">
        <v>8219</v>
      </c>
      <c r="B72">
        <v>17</v>
      </c>
      <c r="C72" t="s">
        <v>8221</v>
      </c>
      <c r="D72">
        <v>2</v>
      </c>
    </row>
    <row r="73" spans="1:4">
      <c r="A73" t="s">
        <v>8219</v>
      </c>
      <c r="B73">
        <v>32</v>
      </c>
      <c r="C73" t="s">
        <v>8221</v>
      </c>
      <c r="D73">
        <v>0</v>
      </c>
    </row>
    <row r="74" spans="1:4">
      <c r="A74" t="s">
        <v>8219</v>
      </c>
      <c r="B74">
        <v>41</v>
      </c>
      <c r="C74" t="s">
        <v>8221</v>
      </c>
      <c r="D74">
        <v>7</v>
      </c>
    </row>
    <row r="75" spans="1:4">
      <c r="A75" t="s">
        <v>8219</v>
      </c>
      <c r="B75">
        <v>18</v>
      </c>
      <c r="C75" t="s">
        <v>8221</v>
      </c>
      <c r="D75">
        <v>0</v>
      </c>
    </row>
    <row r="76" spans="1:4">
      <c r="A76" t="s">
        <v>8219</v>
      </c>
      <c r="B76">
        <v>29</v>
      </c>
      <c r="C76" t="s">
        <v>8221</v>
      </c>
      <c r="D76">
        <v>5</v>
      </c>
    </row>
    <row r="77" spans="1:4">
      <c r="A77" t="s">
        <v>8219</v>
      </c>
      <c r="B77">
        <v>47</v>
      </c>
      <c r="C77" t="s">
        <v>8221</v>
      </c>
      <c r="D77">
        <v>0</v>
      </c>
    </row>
    <row r="78" spans="1:4">
      <c r="A78" t="s">
        <v>8219</v>
      </c>
      <c r="B78">
        <v>15</v>
      </c>
      <c r="C78" t="s">
        <v>8221</v>
      </c>
      <c r="D78">
        <v>0</v>
      </c>
    </row>
    <row r="79" spans="1:4">
      <c r="A79" t="s">
        <v>8219</v>
      </c>
      <c r="B79">
        <v>26</v>
      </c>
      <c r="C79" t="s">
        <v>8221</v>
      </c>
      <c r="D79">
        <v>1</v>
      </c>
    </row>
    <row r="80" spans="1:4">
      <c r="A80" t="s">
        <v>8219</v>
      </c>
      <c r="B80">
        <v>35</v>
      </c>
      <c r="C80" t="s">
        <v>8221</v>
      </c>
      <c r="D80">
        <v>0</v>
      </c>
    </row>
    <row r="81" spans="1:4">
      <c r="A81" t="s">
        <v>8219</v>
      </c>
      <c r="B81">
        <v>41</v>
      </c>
      <c r="C81" t="s">
        <v>8221</v>
      </c>
      <c r="D81">
        <v>5</v>
      </c>
    </row>
    <row r="82" spans="1:4">
      <c r="A82" t="s">
        <v>8219</v>
      </c>
      <c r="B82">
        <v>47</v>
      </c>
      <c r="C82" t="s">
        <v>8221</v>
      </c>
      <c r="D82">
        <v>3</v>
      </c>
    </row>
    <row r="83" spans="1:4">
      <c r="A83" t="s">
        <v>8219</v>
      </c>
      <c r="B83">
        <v>28</v>
      </c>
      <c r="C83" t="s">
        <v>8221</v>
      </c>
      <c r="D83">
        <v>6</v>
      </c>
    </row>
    <row r="84" spans="1:4">
      <c r="A84" t="s">
        <v>8219</v>
      </c>
      <c r="B84">
        <v>100</v>
      </c>
      <c r="C84" t="s">
        <v>8221</v>
      </c>
      <c r="D84">
        <v>12</v>
      </c>
    </row>
    <row r="85" spans="1:4">
      <c r="A85" t="s">
        <v>8219</v>
      </c>
      <c r="B85">
        <v>13</v>
      </c>
      <c r="C85" t="s">
        <v>8221</v>
      </c>
      <c r="D85">
        <v>13</v>
      </c>
    </row>
    <row r="86" spans="1:4">
      <c r="A86" t="s">
        <v>8219</v>
      </c>
      <c r="B86">
        <v>7</v>
      </c>
      <c r="C86" t="s">
        <v>8221</v>
      </c>
      <c r="D86">
        <v>5</v>
      </c>
    </row>
    <row r="87" spans="1:4">
      <c r="A87" t="s">
        <v>8219</v>
      </c>
      <c r="B87">
        <v>21</v>
      </c>
      <c r="C87" t="s">
        <v>8221</v>
      </c>
      <c r="D87">
        <v>2</v>
      </c>
    </row>
    <row r="88" spans="1:4">
      <c r="A88" t="s">
        <v>8219</v>
      </c>
      <c r="B88">
        <v>17</v>
      </c>
      <c r="C88" t="s">
        <v>8221</v>
      </c>
      <c r="D88">
        <v>8</v>
      </c>
    </row>
    <row r="89" spans="1:4">
      <c r="A89" t="s">
        <v>8219</v>
      </c>
      <c r="B89">
        <v>25</v>
      </c>
      <c r="C89" t="s">
        <v>8221</v>
      </c>
      <c r="D89">
        <v>0</v>
      </c>
    </row>
    <row r="90" spans="1:4">
      <c r="A90" t="s">
        <v>8219</v>
      </c>
      <c r="B90">
        <v>60</v>
      </c>
      <c r="C90" t="s">
        <v>8221</v>
      </c>
      <c r="D90">
        <v>13</v>
      </c>
    </row>
    <row r="91" spans="1:4">
      <c r="A91" t="s">
        <v>8219</v>
      </c>
      <c r="B91">
        <v>56</v>
      </c>
      <c r="C91" t="s">
        <v>8221</v>
      </c>
      <c r="D91">
        <v>0</v>
      </c>
    </row>
    <row r="92" spans="1:4">
      <c r="A92" t="s">
        <v>8219</v>
      </c>
      <c r="B92">
        <v>16</v>
      </c>
      <c r="C92" t="s">
        <v>8221</v>
      </c>
      <c r="D92">
        <v>5</v>
      </c>
    </row>
    <row r="93" spans="1:4">
      <c r="A93" t="s">
        <v>8219</v>
      </c>
      <c r="B93">
        <v>46</v>
      </c>
      <c r="C93" t="s">
        <v>8221</v>
      </c>
      <c r="D93">
        <v>8</v>
      </c>
    </row>
    <row r="94" spans="1:4">
      <c r="A94" t="s">
        <v>8219</v>
      </c>
      <c r="B94">
        <v>43</v>
      </c>
      <c r="C94" t="s">
        <v>8221</v>
      </c>
      <c r="D94">
        <v>8</v>
      </c>
    </row>
    <row r="95" spans="1:4">
      <c r="A95" t="s">
        <v>8219</v>
      </c>
      <c r="B95">
        <v>15</v>
      </c>
      <c r="C95" t="s">
        <v>8221</v>
      </c>
      <c r="D95">
        <v>0</v>
      </c>
    </row>
    <row r="96" spans="1:4">
      <c r="A96" t="s">
        <v>8219</v>
      </c>
      <c r="B96">
        <v>12</v>
      </c>
      <c r="C96" t="s">
        <v>8221</v>
      </c>
      <c r="D96">
        <v>2</v>
      </c>
    </row>
    <row r="97" spans="1:4">
      <c r="A97" t="s">
        <v>8219</v>
      </c>
      <c r="B97">
        <v>21</v>
      </c>
      <c r="C97" t="s">
        <v>8221</v>
      </c>
      <c r="D97">
        <v>3</v>
      </c>
    </row>
    <row r="98" spans="1:4">
      <c r="A98" t="s">
        <v>8219</v>
      </c>
      <c r="B98">
        <v>34</v>
      </c>
      <c r="C98" t="s">
        <v>8221</v>
      </c>
      <c r="D98">
        <v>0</v>
      </c>
    </row>
    <row r="99" spans="1:4">
      <c r="A99" t="s">
        <v>8219</v>
      </c>
      <c r="B99">
        <v>8</v>
      </c>
      <c r="C99" t="s">
        <v>8221</v>
      </c>
      <c r="D99">
        <v>0</v>
      </c>
    </row>
    <row r="100" spans="1:4">
      <c r="A100" t="s">
        <v>8219</v>
      </c>
      <c r="B100">
        <v>60</v>
      </c>
      <c r="C100" t="s">
        <v>8221</v>
      </c>
      <c r="D100">
        <v>11</v>
      </c>
    </row>
    <row r="101" spans="1:4">
      <c r="A101" t="s">
        <v>8219</v>
      </c>
      <c r="B101">
        <v>39</v>
      </c>
      <c r="C101" t="s">
        <v>8221</v>
      </c>
      <c r="D101">
        <v>0</v>
      </c>
    </row>
    <row r="102" spans="1:4">
      <c r="A102" t="s">
        <v>8219</v>
      </c>
      <c r="B102">
        <v>26</v>
      </c>
      <c r="C102" t="s">
        <v>8221</v>
      </c>
      <c r="D102">
        <v>1</v>
      </c>
    </row>
    <row r="103" spans="1:4">
      <c r="A103" t="s">
        <v>8219</v>
      </c>
      <c r="B103">
        <v>35</v>
      </c>
      <c r="C103" t="s">
        <v>8221</v>
      </c>
      <c r="D103">
        <v>0</v>
      </c>
    </row>
    <row r="104" spans="1:4">
      <c r="A104" t="s">
        <v>8219</v>
      </c>
      <c r="B104">
        <v>65</v>
      </c>
      <c r="C104" t="s">
        <v>8221</v>
      </c>
      <c r="D104">
        <v>17</v>
      </c>
    </row>
    <row r="105" spans="1:4">
      <c r="A105" t="s">
        <v>8219</v>
      </c>
      <c r="B105">
        <v>49</v>
      </c>
      <c r="C105" t="s">
        <v>8221</v>
      </c>
      <c r="D105">
        <v>2</v>
      </c>
    </row>
    <row r="106" spans="1:4">
      <c r="A106" t="s">
        <v>8219</v>
      </c>
      <c r="B106">
        <v>10</v>
      </c>
      <c r="C106" t="s">
        <v>8221</v>
      </c>
      <c r="D106">
        <v>1</v>
      </c>
    </row>
    <row r="107" spans="1:4">
      <c r="A107" t="s">
        <v>8219</v>
      </c>
      <c r="B107">
        <v>60</v>
      </c>
      <c r="C107" t="s">
        <v>8221</v>
      </c>
      <c r="D107">
        <v>2</v>
      </c>
    </row>
    <row r="108" spans="1:4">
      <c r="A108" t="s">
        <v>8219</v>
      </c>
      <c r="B108">
        <v>27</v>
      </c>
      <c r="C108" t="s">
        <v>8221</v>
      </c>
      <c r="D108">
        <v>16</v>
      </c>
    </row>
    <row r="109" spans="1:4">
      <c r="A109" t="s">
        <v>8219</v>
      </c>
      <c r="B109">
        <v>69</v>
      </c>
      <c r="C109" t="s">
        <v>8221</v>
      </c>
      <c r="D109">
        <v>1</v>
      </c>
    </row>
    <row r="110" spans="1:4">
      <c r="A110" t="s">
        <v>8219</v>
      </c>
      <c r="B110">
        <v>47</v>
      </c>
      <c r="C110" t="s">
        <v>8221</v>
      </c>
      <c r="D110">
        <v>4</v>
      </c>
    </row>
    <row r="111" spans="1:4">
      <c r="A111" t="s">
        <v>8219</v>
      </c>
      <c r="B111">
        <v>47</v>
      </c>
      <c r="C111" t="s">
        <v>8221</v>
      </c>
      <c r="D111">
        <v>5</v>
      </c>
    </row>
    <row r="112" spans="1:4">
      <c r="A112" t="s">
        <v>8219</v>
      </c>
      <c r="B112">
        <v>26</v>
      </c>
      <c r="C112" t="s">
        <v>8221</v>
      </c>
      <c r="D112">
        <v>7</v>
      </c>
    </row>
    <row r="113" spans="1:4">
      <c r="A113" t="s">
        <v>8219</v>
      </c>
      <c r="B113">
        <v>53</v>
      </c>
      <c r="C113" t="s">
        <v>8221</v>
      </c>
      <c r="D113">
        <v>0</v>
      </c>
    </row>
    <row r="114" spans="1:4">
      <c r="A114" t="s">
        <v>8219</v>
      </c>
      <c r="B114">
        <v>81</v>
      </c>
      <c r="C114" t="s">
        <v>8221</v>
      </c>
      <c r="D114">
        <v>12</v>
      </c>
    </row>
    <row r="115" spans="1:4">
      <c r="A115" t="s">
        <v>8219</v>
      </c>
      <c r="B115">
        <v>78</v>
      </c>
      <c r="C115" t="s">
        <v>8221</v>
      </c>
      <c r="D115">
        <v>2</v>
      </c>
    </row>
    <row r="116" spans="1:4">
      <c r="A116" t="s">
        <v>8219</v>
      </c>
      <c r="B116">
        <v>35</v>
      </c>
      <c r="C116" t="s">
        <v>8221</v>
      </c>
      <c r="D116">
        <v>5</v>
      </c>
    </row>
    <row r="117" spans="1:4">
      <c r="A117" t="s">
        <v>8219</v>
      </c>
      <c r="B117">
        <v>22</v>
      </c>
      <c r="C117" t="s">
        <v>8221</v>
      </c>
      <c r="D117">
        <v>2</v>
      </c>
    </row>
    <row r="118" spans="1:4">
      <c r="A118" t="s">
        <v>8219</v>
      </c>
      <c r="B118">
        <v>57</v>
      </c>
      <c r="C118" t="s">
        <v>8221</v>
      </c>
      <c r="D118">
        <v>3</v>
      </c>
    </row>
    <row r="119" spans="1:4">
      <c r="A119" t="s">
        <v>8219</v>
      </c>
      <c r="B119">
        <v>27</v>
      </c>
      <c r="C119" t="s">
        <v>8221</v>
      </c>
      <c r="D119">
        <v>0</v>
      </c>
    </row>
    <row r="120" spans="1:4">
      <c r="A120" t="s">
        <v>8219</v>
      </c>
      <c r="B120">
        <v>39</v>
      </c>
      <c r="C120" t="s">
        <v>8221</v>
      </c>
      <c r="D120">
        <v>49</v>
      </c>
    </row>
    <row r="121" spans="1:4">
      <c r="A121" t="s">
        <v>8219</v>
      </c>
      <c r="B121">
        <v>37</v>
      </c>
      <c r="C121" t="s">
        <v>8221</v>
      </c>
      <c r="D121">
        <v>1</v>
      </c>
    </row>
    <row r="122" spans="1:4">
      <c r="A122" t="s">
        <v>8219</v>
      </c>
      <c r="B122">
        <v>137</v>
      </c>
      <c r="C122" t="s">
        <v>8221</v>
      </c>
      <c r="D122">
        <v>2</v>
      </c>
    </row>
    <row r="123" spans="1:4">
      <c r="A123" t="s">
        <v>8219</v>
      </c>
      <c r="B123">
        <v>376</v>
      </c>
      <c r="C123" t="s">
        <v>8221</v>
      </c>
      <c r="D123">
        <v>0</v>
      </c>
    </row>
    <row r="124" spans="1:4">
      <c r="A124" t="s">
        <v>8219</v>
      </c>
      <c r="B124">
        <v>202</v>
      </c>
      <c r="C124" t="s">
        <v>8221</v>
      </c>
      <c r="D124">
        <v>0</v>
      </c>
    </row>
    <row r="125" spans="1:4">
      <c r="A125" t="s">
        <v>8219</v>
      </c>
      <c r="B125">
        <v>328</v>
      </c>
      <c r="C125" t="s">
        <v>8221</v>
      </c>
      <c r="D125">
        <v>11</v>
      </c>
    </row>
    <row r="126" spans="1:4">
      <c r="A126" t="s">
        <v>8219</v>
      </c>
      <c r="B126">
        <v>84</v>
      </c>
      <c r="C126" t="s">
        <v>8221</v>
      </c>
      <c r="D126">
        <v>1</v>
      </c>
    </row>
    <row r="127" spans="1:4">
      <c r="A127" t="s">
        <v>8219</v>
      </c>
      <c r="B127">
        <v>96</v>
      </c>
      <c r="C127" t="s">
        <v>8221</v>
      </c>
      <c r="D127">
        <v>8</v>
      </c>
    </row>
    <row r="128" spans="1:4">
      <c r="A128" t="s">
        <v>8219</v>
      </c>
      <c r="B128">
        <v>223</v>
      </c>
      <c r="C128" t="s">
        <v>8221</v>
      </c>
      <c r="D128">
        <v>5</v>
      </c>
    </row>
    <row r="129" spans="1:4">
      <c r="A129" t="s">
        <v>8219</v>
      </c>
      <c r="B129">
        <v>62</v>
      </c>
      <c r="C129" t="s">
        <v>8221</v>
      </c>
      <c r="D129">
        <v>39</v>
      </c>
    </row>
    <row r="130" spans="1:4">
      <c r="A130" t="s">
        <v>8219</v>
      </c>
      <c r="B130">
        <v>146</v>
      </c>
      <c r="C130" t="s">
        <v>8221</v>
      </c>
      <c r="D130">
        <v>0</v>
      </c>
    </row>
    <row r="131" spans="1:4">
      <c r="A131" t="s">
        <v>8219</v>
      </c>
      <c r="B131">
        <v>235</v>
      </c>
      <c r="C131" t="s">
        <v>8221</v>
      </c>
      <c r="D131">
        <v>0</v>
      </c>
    </row>
    <row r="132" spans="1:4">
      <c r="A132" t="s">
        <v>8219</v>
      </c>
      <c r="B132">
        <v>437</v>
      </c>
      <c r="C132" t="s">
        <v>8221</v>
      </c>
      <c r="D132">
        <v>2</v>
      </c>
    </row>
    <row r="133" spans="1:4">
      <c r="A133" t="s">
        <v>8219</v>
      </c>
      <c r="B133">
        <v>77</v>
      </c>
      <c r="C133" t="s">
        <v>8221</v>
      </c>
      <c r="D133">
        <v>170</v>
      </c>
    </row>
    <row r="134" spans="1:4">
      <c r="A134" t="s">
        <v>8219</v>
      </c>
      <c r="B134">
        <v>108</v>
      </c>
      <c r="C134" t="s">
        <v>8221</v>
      </c>
      <c r="D134">
        <v>5</v>
      </c>
    </row>
    <row r="135" spans="1:4">
      <c r="A135" t="s">
        <v>8219</v>
      </c>
      <c r="B135">
        <v>7</v>
      </c>
      <c r="C135" t="s">
        <v>8221</v>
      </c>
      <c r="D135">
        <v>14</v>
      </c>
    </row>
    <row r="136" spans="1:4">
      <c r="A136" t="s">
        <v>8219</v>
      </c>
      <c r="B136">
        <v>314</v>
      </c>
      <c r="C136" t="s">
        <v>8221</v>
      </c>
      <c r="D136">
        <v>1</v>
      </c>
    </row>
    <row r="137" spans="1:4">
      <c r="A137" t="s">
        <v>8219</v>
      </c>
      <c r="B137">
        <v>188</v>
      </c>
      <c r="C137" t="s">
        <v>8221</v>
      </c>
      <c r="D137">
        <v>0</v>
      </c>
    </row>
    <row r="138" spans="1:4">
      <c r="A138" t="s">
        <v>8219</v>
      </c>
      <c r="B138">
        <v>275</v>
      </c>
      <c r="C138" t="s">
        <v>8221</v>
      </c>
      <c r="D138">
        <v>124</v>
      </c>
    </row>
    <row r="139" spans="1:4">
      <c r="A139" t="s">
        <v>8219</v>
      </c>
      <c r="B139">
        <v>560</v>
      </c>
      <c r="C139" t="s">
        <v>8221</v>
      </c>
      <c r="D139">
        <v>0</v>
      </c>
    </row>
    <row r="140" spans="1:4">
      <c r="A140" t="s">
        <v>8219</v>
      </c>
      <c r="B140">
        <v>688</v>
      </c>
      <c r="C140" t="s">
        <v>8221</v>
      </c>
      <c r="D140">
        <v>0</v>
      </c>
    </row>
    <row r="141" spans="1:4">
      <c r="A141" t="s">
        <v>8219</v>
      </c>
      <c r="B141">
        <v>942</v>
      </c>
      <c r="C141" t="s">
        <v>8221</v>
      </c>
      <c r="D141">
        <v>55</v>
      </c>
    </row>
    <row r="142" spans="1:4">
      <c r="A142" t="s">
        <v>8219</v>
      </c>
      <c r="B142">
        <v>88</v>
      </c>
      <c r="C142" t="s">
        <v>8221</v>
      </c>
      <c r="D142">
        <v>140</v>
      </c>
    </row>
    <row r="143" spans="1:4">
      <c r="A143" t="s">
        <v>8219</v>
      </c>
      <c r="B143">
        <v>220</v>
      </c>
      <c r="C143" t="s">
        <v>8221</v>
      </c>
      <c r="D143">
        <v>21</v>
      </c>
    </row>
    <row r="144" spans="1:4">
      <c r="A144" t="s">
        <v>8219</v>
      </c>
      <c r="B144">
        <v>145</v>
      </c>
      <c r="C144" t="s">
        <v>8221</v>
      </c>
      <c r="D144">
        <v>1</v>
      </c>
    </row>
    <row r="145" spans="1:4">
      <c r="A145" t="s">
        <v>8219</v>
      </c>
      <c r="B145">
        <v>963</v>
      </c>
      <c r="C145" t="s">
        <v>8221</v>
      </c>
      <c r="D145">
        <v>147</v>
      </c>
    </row>
    <row r="146" spans="1:4">
      <c r="A146" t="s">
        <v>8219</v>
      </c>
      <c r="B146">
        <v>91</v>
      </c>
      <c r="C146" t="s">
        <v>8221</v>
      </c>
      <c r="D146">
        <v>11</v>
      </c>
    </row>
    <row r="147" spans="1:4">
      <c r="A147" t="s">
        <v>8219</v>
      </c>
      <c r="B147">
        <v>58</v>
      </c>
      <c r="C147" t="s">
        <v>8221</v>
      </c>
      <c r="D147">
        <v>125</v>
      </c>
    </row>
    <row r="148" spans="1:4">
      <c r="A148" t="s">
        <v>8219</v>
      </c>
      <c r="B148">
        <v>36</v>
      </c>
      <c r="C148" t="s">
        <v>8221</v>
      </c>
      <c r="D148">
        <v>1</v>
      </c>
    </row>
    <row r="149" spans="1:4">
      <c r="A149" t="s">
        <v>8219</v>
      </c>
      <c r="B149">
        <v>165</v>
      </c>
      <c r="C149" t="s">
        <v>8221</v>
      </c>
      <c r="D149">
        <v>0</v>
      </c>
    </row>
    <row r="150" spans="1:4">
      <c r="A150" t="s">
        <v>8219</v>
      </c>
      <c r="B150">
        <v>111</v>
      </c>
      <c r="C150" t="s">
        <v>8221</v>
      </c>
      <c r="D150">
        <v>0</v>
      </c>
    </row>
    <row r="151" spans="1:4">
      <c r="A151" t="s">
        <v>8219</v>
      </c>
      <c r="B151">
        <v>1596</v>
      </c>
      <c r="C151" t="s">
        <v>8221</v>
      </c>
      <c r="D151">
        <v>3</v>
      </c>
    </row>
    <row r="152" spans="1:4">
      <c r="A152" t="s">
        <v>8219</v>
      </c>
      <c r="B152">
        <v>61</v>
      </c>
      <c r="C152" t="s">
        <v>8221</v>
      </c>
      <c r="D152">
        <v>0</v>
      </c>
    </row>
    <row r="153" spans="1:4">
      <c r="A153" t="s">
        <v>8219</v>
      </c>
      <c r="B153">
        <v>287</v>
      </c>
      <c r="C153" t="s">
        <v>8221</v>
      </c>
      <c r="D153">
        <v>0</v>
      </c>
    </row>
    <row r="154" spans="1:4">
      <c r="A154" t="s">
        <v>8219</v>
      </c>
      <c r="B154">
        <v>65</v>
      </c>
      <c r="C154" t="s">
        <v>8221</v>
      </c>
      <c r="D154">
        <v>0</v>
      </c>
    </row>
    <row r="155" spans="1:4">
      <c r="A155" t="s">
        <v>8219</v>
      </c>
      <c r="B155">
        <v>118</v>
      </c>
      <c r="C155" t="s">
        <v>8221</v>
      </c>
      <c r="D155">
        <v>0</v>
      </c>
    </row>
    <row r="156" spans="1:4">
      <c r="A156" t="s">
        <v>8219</v>
      </c>
      <c r="B156">
        <v>113</v>
      </c>
      <c r="C156" t="s">
        <v>8221</v>
      </c>
      <c r="D156">
        <v>3</v>
      </c>
    </row>
    <row r="157" spans="1:4">
      <c r="A157" t="s">
        <v>8219</v>
      </c>
      <c r="B157">
        <v>332</v>
      </c>
      <c r="C157" t="s">
        <v>8221</v>
      </c>
      <c r="D157">
        <v>0</v>
      </c>
    </row>
    <row r="158" spans="1:4">
      <c r="A158" t="s">
        <v>8219</v>
      </c>
      <c r="B158">
        <v>62</v>
      </c>
      <c r="C158" t="s">
        <v>8221</v>
      </c>
      <c r="D158">
        <v>1</v>
      </c>
    </row>
    <row r="159" spans="1:4">
      <c r="A159" t="s">
        <v>8219</v>
      </c>
      <c r="B159">
        <v>951</v>
      </c>
      <c r="C159" t="s">
        <v>8221</v>
      </c>
      <c r="D159">
        <v>3</v>
      </c>
    </row>
    <row r="160" spans="1:4">
      <c r="A160" t="s">
        <v>8219</v>
      </c>
      <c r="B160">
        <v>415</v>
      </c>
      <c r="C160" t="s">
        <v>8221</v>
      </c>
      <c r="D160">
        <v>22</v>
      </c>
    </row>
    <row r="161" spans="1:4">
      <c r="A161" t="s">
        <v>8219</v>
      </c>
      <c r="B161">
        <v>305</v>
      </c>
      <c r="C161" t="s">
        <v>8221</v>
      </c>
      <c r="D161">
        <v>26</v>
      </c>
    </row>
    <row r="162" spans="1:4">
      <c r="A162" t="s">
        <v>8219</v>
      </c>
      <c r="B162">
        <v>2139</v>
      </c>
      <c r="C162" t="s">
        <v>8221</v>
      </c>
      <c r="D162">
        <v>4</v>
      </c>
    </row>
    <row r="163" spans="1:4">
      <c r="A163" t="s">
        <v>8219</v>
      </c>
      <c r="B163">
        <v>79</v>
      </c>
      <c r="C163" t="s">
        <v>8221</v>
      </c>
      <c r="D163">
        <v>0</v>
      </c>
    </row>
    <row r="164" spans="1:4">
      <c r="A164" t="s">
        <v>8219</v>
      </c>
      <c r="B164">
        <v>179</v>
      </c>
      <c r="C164" t="s">
        <v>8221</v>
      </c>
      <c r="D164">
        <v>4</v>
      </c>
    </row>
    <row r="165" spans="1:4">
      <c r="A165" t="s">
        <v>8219</v>
      </c>
      <c r="B165">
        <v>202</v>
      </c>
      <c r="C165" t="s">
        <v>8221</v>
      </c>
      <c r="D165">
        <v>9</v>
      </c>
    </row>
    <row r="166" spans="1:4">
      <c r="A166" t="s">
        <v>8219</v>
      </c>
      <c r="B166">
        <v>760</v>
      </c>
      <c r="C166" t="s">
        <v>8221</v>
      </c>
      <c r="D166">
        <v>5</v>
      </c>
    </row>
    <row r="167" spans="1:4">
      <c r="A167" t="s">
        <v>8219</v>
      </c>
      <c r="B167">
        <v>563</v>
      </c>
      <c r="C167" t="s">
        <v>8221</v>
      </c>
      <c r="D167">
        <v>14</v>
      </c>
    </row>
    <row r="168" spans="1:4">
      <c r="A168" t="s">
        <v>8219</v>
      </c>
      <c r="B168">
        <v>135</v>
      </c>
      <c r="C168" t="s">
        <v>8221</v>
      </c>
      <c r="D168">
        <v>1</v>
      </c>
    </row>
    <row r="169" spans="1:4">
      <c r="A169" t="s">
        <v>8219</v>
      </c>
      <c r="B169">
        <v>290</v>
      </c>
      <c r="C169" t="s">
        <v>8221</v>
      </c>
      <c r="D169">
        <v>10</v>
      </c>
    </row>
    <row r="170" spans="1:4">
      <c r="A170" t="s">
        <v>8219</v>
      </c>
      <c r="B170">
        <v>447</v>
      </c>
      <c r="C170" t="s">
        <v>8221</v>
      </c>
      <c r="D170">
        <v>3</v>
      </c>
    </row>
    <row r="171" spans="1:4">
      <c r="A171" t="s">
        <v>8219</v>
      </c>
      <c r="B171">
        <v>232</v>
      </c>
      <c r="C171" t="s">
        <v>8221</v>
      </c>
      <c r="D171">
        <v>1</v>
      </c>
    </row>
    <row r="172" spans="1:4">
      <c r="A172" t="s">
        <v>8219</v>
      </c>
      <c r="B172">
        <v>168</v>
      </c>
      <c r="C172" t="s">
        <v>8221</v>
      </c>
      <c r="D172">
        <v>0</v>
      </c>
    </row>
    <row r="173" spans="1:4">
      <c r="A173" t="s">
        <v>8219</v>
      </c>
      <c r="B173">
        <v>128</v>
      </c>
      <c r="C173" t="s">
        <v>8221</v>
      </c>
      <c r="D173">
        <v>5</v>
      </c>
    </row>
    <row r="174" spans="1:4">
      <c r="A174" t="s">
        <v>8219</v>
      </c>
      <c r="B174">
        <v>493</v>
      </c>
      <c r="C174" t="s">
        <v>8221</v>
      </c>
      <c r="D174">
        <v>2</v>
      </c>
    </row>
    <row r="175" spans="1:4">
      <c r="A175" t="s">
        <v>8219</v>
      </c>
      <c r="B175">
        <v>131</v>
      </c>
      <c r="C175" t="s">
        <v>8221</v>
      </c>
      <c r="D175">
        <v>68</v>
      </c>
    </row>
    <row r="176" spans="1:4">
      <c r="A176" t="s">
        <v>8219</v>
      </c>
      <c r="B176">
        <v>50</v>
      </c>
      <c r="C176" t="s">
        <v>8221</v>
      </c>
      <c r="D176">
        <v>3</v>
      </c>
    </row>
    <row r="177" spans="1:4">
      <c r="A177" t="s">
        <v>8219</v>
      </c>
      <c r="B177">
        <v>665</v>
      </c>
      <c r="C177" t="s">
        <v>8221</v>
      </c>
      <c r="D177">
        <v>34</v>
      </c>
    </row>
    <row r="178" spans="1:4">
      <c r="A178" t="s">
        <v>8219</v>
      </c>
      <c r="B178">
        <v>129</v>
      </c>
      <c r="C178" t="s">
        <v>8221</v>
      </c>
      <c r="D178">
        <v>0</v>
      </c>
    </row>
    <row r="179" spans="1:4">
      <c r="A179" t="s">
        <v>8219</v>
      </c>
      <c r="B179">
        <v>142</v>
      </c>
      <c r="C179" t="s">
        <v>8221</v>
      </c>
      <c r="D179">
        <v>3</v>
      </c>
    </row>
    <row r="180" spans="1:4">
      <c r="A180" t="s">
        <v>8219</v>
      </c>
      <c r="B180">
        <v>2436</v>
      </c>
      <c r="C180" t="s">
        <v>8221</v>
      </c>
      <c r="D180">
        <v>0</v>
      </c>
    </row>
    <row r="181" spans="1:4">
      <c r="A181" t="s">
        <v>8219</v>
      </c>
      <c r="B181">
        <v>244</v>
      </c>
      <c r="C181" t="s">
        <v>8221</v>
      </c>
      <c r="D181">
        <v>70</v>
      </c>
    </row>
    <row r="182" spans="1:4">
      <c r="A182" t="s">
        <v>8219</v>
      </c>
      <c r="B182">
        <v>298</v>
      </c>
      <c r="C182" t="s">
        <v>8221</v>
      </c>
      <c r="D182">
        <v>1</v>
      </c>
    </row>
    <row r="183" spans="1:4">
      <c r="A183" t="s">
        <v>8219</v>
      </c>
      <c r="B183">
        <v>251</v>
      </c>
      <c r="C183" t="s">
        <v>8221</v>
      </c>
      <c r="D183">
        <v>1</v>
      </c>
    </row>
    <row r="184" spans="1:4">
      <c r="A184" t="s">
        <v>8219</v>
      </c>
      <c r="B184">
        <v>108</v>
      </c>
      <c r="C184" t="s">
        <v>8221</v>
      </c>
      <c r="D184">
        <v>1</v>
      </c>
    </row>
    <row r="185" spans="1:4">
      <c r="A185" t="s">
        <v>8219</v>
      </c>
      <c r="B185">
        <v>82</v>
      </c>
      <c r="C185" t="s">
        <v>8221</v>
      </c>
      <c r="D185">
        <v>2</v>
      </c>
    </row>
    <row r="186" spans="1:4">
      <c r="A186" t="s">
        <v>8219</v>
      </c>
      <c r="B186">
        <v>74</v>
      </c>
      <c r="C186" t="s">
        <v>8221</v>
      </c>
      <c r="D186">
        <v>2</v>
      </c>
    </row>
    <row r="187" spans="1:4">
      <c r="A187" t="s">
        <v>8219</v>
      </c>
      <c r="B187">
        <v>189</v>
      </c>
      <c r="C187" t="s">
        <v>8221</v>
      </c>
      <c r="D187">
        <v>34</v>
      </c>
    </row>
    <row r="188" spans="1:4">
      <c r="A188" t="s">
        <v>8219</v>
      </c>
      <c r="B188">
        <v>80</v>
      </c>
      <c r="C188" t="s">
        <v>8221</v>
      </c>
      <c r="D188">
        <v>2</v>
      </c>
    </row>
    <row r="189" spans="1:4">
      <c r="A189" t="s">
        <v>8219</v>
      </c>
      <c r="B189">
        <v>576</v>
      </c>
      <c r="C189" t="s">
        <v>8221</v>
      </c>
      <c r="D189">
        <v>0</v>
      </c>
    </row>
    <row r="190" spans="1:4">
      <c r="A190" t="s">
        <v>8219</v>
      </c>
      <c r="B190">
        <v>202</v>
      </c>
      <c r="C190" t="s">
        <v>8221</v>
      </c>
      <c r="D190">
        <v>1</v>
      </c>
    </row>
    <row r="191" spans="1:4">
      <c r="A191" t="s">
        <v>8219</v>
      </c>
      <c r="B191">
        <v>238</v>
      </c>
      <c r="C191" t="s">
        <v>8221</v>
      </c>
      <c r="D191">
        <v>8</v>
      </c>
    </row>
    <row r="192" spans="1:4">
      <c r="A192" t="s">
        <v>8219</v>
      </c>
      <c r="B192">
        <v>36</v>
      </c>
      <c r="C192" t="s">
        <v>8221</v>
      </c>
      <c r="D192">
        <v>4</v>
      </c>
    </row>
    <row r="193" spans="1:4">
      <c r="A193" t="s">
        <v>8219</v>
      </c>
      <c r="B193">
        <v>150</v>
      </c>
      <c r="C193" t="s">
        <v>8221</v>
      </c>
      <c r="D193">
        <v>28</v>
      </c>
    </row>
    <row r="194" spans="1:4">
      <c r="A194" t="s">
        <v>8219</v>
      </c>
      <c r="B194">
        <v>146</v>
      </c>
      <c r="C194" t="s">
        <v>8221</v>
      </c>
      <c r="D194">
        <v>0</v>
      </c>
    </row>
    <row r="195" spans="1:4">
      <c r="A195" t="s">
        <v>8219</v>
      </c>
      <c r="B195">
        <v>222</v>
      </c>
      <c r="C195" t="s">
        <v>8221</v>
      </c>
      <c r="D195">
        <v>6</v>
      </c>
    </row>
    <row r="196" spans="1:4">
      <c r="A196" t="s">
        <v>8219</v>
      </c>
      <c r="B196">
        <v>120</v>
      </c>
      <c r="C196" t="s">
        <v>8221</v>
      </c>
      <c r="D196">
        <v>22</v>
      </c>
    </row>
    <row r="197" spans="1:4">
      <c r="A197" t="s">
        <v>8219</v>
      </c>
      <c r="B197">
        <v>126</v>
      </c>
      <c r="C197" t="s">
        <v>8221</v>
      </c>
      <c r="D197">
        <v>0</v>
      </c>
    </row>
    <row r="198" spans="1:4">
      <c r="A198" t="s">
        <v>8219</v>
      </c>
      <c r="B198">
        <v>158</v>
      </c>
      <c r="C198" t="s">
        <v>8221</v>
      </c>
      <c r="D198">
        <v>1</v>
      </c>
    </row>
    <row r="199" spans="1:4">
      <c r="A199" t="s">
        <v>8219</v>
      </c>
      <c r="B199">
        <v>316</v>
      </c>
      <c r="C199" t="s">
        <v>8221</v>
      </c>
      <c r="D199">
        <v>20</v>
      </c>
    </row>
    <row r="200" spans="1:4">
      <c r="A200" t="s">
        <v>8219</v>
      </c>
      <c r="B200">
        <v>284</v>
      </c>
      <c r="C200" t="s">
        <v>8221</v>
      </c>
      <c r="D200">
        <v>0</v>
      </c>
    </row>
    <row r="201" spans="1:4">
      <c r="A201" t="s">
        <v>8219</v>
      </c>
      <c r="B201">
        <v>51</v>
      </c>
      <c r="C201" t="s">
        <v>8221</v>
      </c>
      <c r="D201">
        <v>1</v>
      </c>
    </row>
    <row r="202" spans="1:4">
      <c r="A202" t="s">
        <v>8219</v>
      </c>
      <c r="B202">
        <v>158</v>
      </c>
      <c r="C202" t="s">
        <v>8221</v>
      </c>
      <c r="D202">
        <v>3</v>
      </c>
    </row>
    <row r="203" spans="1:4">
      <c r="A203" t="s">
        <v>8219</v>
      </c>
      <c r="B203">
        <v>337</v>
      </c>
      <c r="C203" t="s">
        <v>8221</v>
      </c>
      <c r="D203">
        <v>2</v>
      </c>
    </row>
    <row r="204" spans="1:4">
      <c r="A204" t="s">
        <v>8219</v>
      </c>
      <c r="B204">
        <v>186</v>
      </c>
      <c r="C204" t="s">
        <v>8221</v>
      </c>
      <c r="D204">
        <v>0</v>
      </c>
    </row>
    <row r="205" spans="1:4">
      <c r="A205" t="s">
        <v>8219</v>
      </c>
      <c r="B205">
        <v>58</v>
      </c>
      <c r="C205" t="s">
        <v>8221</v>
      </c>
      <c r="D205">
        <v>2</v>
      </c>
    </row>
    <row r="206" spans="1:4">
      <c r="A206" t="s">
        <v>8219</v>
      </c>
      <c r="B206">
        <v>82</v>
      </c>
      <c r="C206" t="s">
        <v>8221</v>
      </c>
      <c r="D206">
        <v>1</v>
      </c>
    </row>
    <row r="207" spans="1:4">
      <c r="A207" t="s">
        <v>8219</v>
      </c>
      <c r="B207">
        <v>736</v>
      </c>
      <c r="C207" t="s">
        <v>8221</v>
      </c>
      <c r="D207">
        <v>0</v>
      </c>
    </row>
    <row r="208" spans="1:4">
      <c r="A208" t="s">
        <v>8219</v>
      </c>
      <c r="B208">
        <v>1151</v>
      </c>
      <c r="C208" t="s">
        <v>8221</v>
      </c>
      <c r="D208">
        <v>1</v>
      </c>
    </row>
    <row r="209" spans="1:4">
      <c r="A209" t="s">
        <v>8219</v>
      </c>
      <c r="B209">
        <v>34</v>
      </c>
      <c r="C209" t="s">
        <v>8221</v>
      </c>
      <c r="D209">
        <v>0</v>
      </c>
    </row>
    <row r="210" spans="1:4">
      <c r="A210" t="s">
        <v>8219</v>
      </c>
      <c r="B210">
        <v>498</v>
      </c>
      <c r="C210" t="s">
        <v>8221</v>
      </c>
      <c r="D210">
        <v>5</v>
      </c>
    </row>
    <row r="211" spans="1:4">
      <c r="A211" t="s">
        <v>8219</v>
      </c>
      <c r="B211">
        <v>167</v>
      </c>
      <c r="C211" t="s">
        <v>8221</v>
      </c>
      <c r="D211">
        <v>1</v>
      </c>
    </row>
    <row r="212" spans="1:4">
      <c r="A212" t="s">
        <v>8219</v>
      </c>
      <c r="B212">
        <v>340</v>
      </c>
      <c r="C212" t="s">
        <v>8221</v>
      </c>
      <c r="D212">
        <v>1</v>
      </c>
    </row>
    <row r="213" spans="1:4">
      <c r="A213" t="s">
        <v>8219</v>
      </c>
      <c r="B213">
        <v>438</v>
      </c>
      <c r="C213" t="s">
        <v>8221</v>
      </c>
      <c r="D213">
        <v>2</v>
      </c>
    </row>
    <row r="214" spans="1:4">
      <c r="A214" t="s">
        <v>8219</v>
      </c>
      <c r="B214">
        <v>555</v>
      </c>
      <c r="C214" t="s">
        <v>8221</v>
      </c>
      <c r="D214">
        <v>0</v>
      </c>
    </row>
    <row r="215" spans="1:4">
      <c r="A215" t="s">
        <v>8219</v>
      </c>
      <c r="B215">
        <v>266</v>
      </c>
      <c r="C215" t="s">
        <v>8221</v>
      </c>
      <c r="D215">
        <v>9</v>
      </c>
    </row>
    <row r="216" spans="1:4">
      <c r="A216" t="s">
        <v>8219</v>
      </c>
      <c r="B216">
        <v>69</v>
      </c>
      <c r="C216" t="s">
        <v>8221</v>
      </c>
      <c r="D216">
        <v>4</v>
      </c>
    </row>
    <row r="217" spans="1:4">
      <c r="A217" t="s">
        <v>8219</v>
      </c>
      <c r="B217">
        <v>80</v>
      </c>
      <c r="C217" t="s">
        <v>8221</v>
      </c>
      <c r="D217">
        <v>4</v>
      </c>
    </row>
    <row r="218" spans="1:4">
      <c r="A218" t="s">
        <v>8219</v>
      </c>
      <c r="B218">
        <v>493</v>
      </c>
      <c r="C218" t="s">
        <v>8221</v>
      </c>
      <c r="D218">
        <v>1</v>
      </c>
    </row>
    <row r="219" spans="1:4">
      <c r="A219" t="s">
        <v>8219</v>
      </c>
      <c r="B219">
        <v>31</v>
      </c>
      <c r="C219" t="s">
        <v>8221</v>
      </c>
      <c r="D219">
        <v>1</v>
      </c>
    </row>
    <row r="220" spans="1:4">
      <c r="A220" t="s">
        <v>8219</v>
      </c>
      <c r="B220">
        <v>236</v>
      </c>
      <c r="C220" t="s">
        <v>8221</v>
      </c>
      <c r="D220">
        <v>7</v>
      </c>
    </row>
    <row r="221" spans="1:4">
      <c r="A221" t="s">
        <v>8219</v>
      </c>
      <c r="B221">
        <v>89</v>
      </c>
      <c r="C221" t="s">
        <v>8221</v>
      </c>
      <c r="D221">
        <v>5</v>
      </c>
    </row>
    <row r="222" spans="1:4">
      <c r="A222" t="s">
        <v>8219</v>
      </c>
      <c r="B222">
        <v>299</v>
      </c>
      <c r="C222" t="s">
        <v>8221</v>
      </c>
      <c r="D222">
        <v>1</v>
      </c>
    </row>
    <row r="223" spans="1:4">
      <c r="A223" t="s">
        <v>8219</v>
      </c>
      <c r="B223">
        <v>55</v>
      </c>
      <c r="C223" t="s">
        <v>8221</v>
      </c>
      <c r="D223">
        <v>0</v>
      </c>
    </row>
    <row r="224" spans="1:4">
      <c r="A224" t="s">
        <v>8219</v>
      </c>
      <c r="B224">
        <v>325</v>
      </c>
      <c r="C224" t="s">
        <v>8221</v>
      </c>
      <c r="D224">
        <v>0</v>
      </c>
    </row>
    <row r="225" spans="1:4">
      <c r="A225" t="s">
        <v>8219</v>
      </c>
      <c r="B225">
        <v>524</v>
      </c>
      <c r="C225" t="s">
        <v>8221</v>
      </c>
      <c r="D225">
        <v>1</v>
      </c>
    </row>
    <row r="226" spans="1:4">
      <c r="A226" t="s">
        <v>8219</v>
      </c>
      <c r="B226">
        <v>285</v>
      </c>
      <c r="C226" t="s">
        <v>8221</v>
      </c>
      <c r="D226">
        <v>2</v>
      </c>
    </row>
    <row r="227" spans="1:4">
      <c r="A227" t="s">
        <v>8219</v>
      </c>
      <c r="B227">
        <v>179</v>
      </c>
      <c r="C227" t="s">
        <v>8221</v>
      </c>
      <c r="D227">
        <v>0</v>
      </c>
    </row>
    <row r="228" spans="1:4">
      <c r="A228" t="s">
        <v>8219</v>
      </c>
      <c r="B228">
        <v>188</v>
      </c>
      <c r="C228" t="s">
        <v>8221</v>
      </c>
      <c r="D228">
        <v>4</v>
      </c>
    </row>
    <row r="229" spans="1:4">
      <c r="A229" t="s">
        <v>8219</v>
      </c>
      <c r="B229">
        <v>379</v>
      </c>
      <c r="C229" t="s">
        <v>8221</v>
      </c>
      <c r="D229">
        <v>7</v>
      </c>
    </row>
    <row r="230" spans="1:4">
      <c r="A230" t="s">
        <v>8219</v>
      </c>
      <c r="B230">
        <v>119</v>
      </c>
      <c r="C230" t="s">
        <v>8221</v>
      </c>
      <c r="D230">
        <v>2</v>
      </c>
    </row>
    <row r="231" spans="1:4">
      <c r="A231" t="s">
        <v>8219</v>
      </c>
      <c r="B231">
        <v>167</v>
      </c>
      <c r="C231" t="s">
        <v>8221</v>
      </c>
      <c r="D231">
        <v>1</v>
      </c>
    </row>
    <row r="232" spans="1:4">
      <c r="A232" t="s">
        <v>8219</v>
      </c>
      <c r="B232">
        <v>221</v>
      </c>
      <c r="C232" t="s">
        <v>8221</v>
      </c>
      <c r="D232">
        <v>9</v>
      </c>
    </row>
    <row r="233" spans="1:4">
      <c r="A233" t="s">
        <v>8219</v>
      </c>
      <c r="B233">
        <v>964</v>
      </c>
      <c r="C233" t="s">
        <v>8221</v>
      </c>
      <c r="D233">
        <v>2</v>
      </c>
    </row>
    <row r="234" spans="1:4">
      <c r="A234" t="s">
        <v>8219</v>
      </c>
      <c r="B234">
        <v>286</v>
      </c>
      <c r="C234" t="s">
        <v>8221</v>
      </c>
      <c r="D234">
        <v>1</v>
      </c>
    </row>
    <row r="235" spans="1:4">
      <c r="A235" t="s">
        <v>8219</v>
      </c>
      <c r="B235">
        <v>613</v>
      </c>
      <c r="C235" t="s">
        <v>8221</v>
      </c>
      <c r="D235">
        <v>7</v>
      </c>
    </row>
    <row r="236" spans="1:4">
      <c r="A236" t="s">
        <v>8219</v>
      </c>
      <c r="B236">
        <v>29</v>
      </c>
      <c r="C236" t="s">
        <v>8221</v>
      </c>
      <c r="D236">
        <v>2</v>
      </c>
    </row>
    <row r="237" spans="1:4">
      <c r="A237" t="s">
        <v>8219</v>
      </c>
      <c r="B237">
        <v>165</v>
      </c>
      <c r="C237" t="s">
        <v>8221</v>
      </c>
      <c r="D237">
        <v>8</v>
      </c>
    </row>
    <row r="238" spans="1:4">
      <c r="A238" t="s">
        <v>8219</v>
      </c>
      <c r="B238">
        <v>97</v>
      </c>
      <c r="C238" t="s">
        <v>8221</v>
      </c>
      <c r="D238">
        <v>2</v>
      </c>
    </row>
    <row r="239" spans="1:4">
      <c r="A239" t="s">
        <v>8219</v>
      </c>
      <c r="B239">
        <v>303</v>
      </c>
      <c r="C239" t="s">
        <v>8221</v>
      </c>
      <c r="D239">
        <v>2</v>
      </c>
    </row>
    <row r="240" spans="1:4">
      <c r="A240" t="s">
        <v>8219</v>
      </c>
      <c r="B240">
        <v>267</v>
      </c>
      <c r="C240" t="s">
        <v>8221</v>
      </c>
      <c r="D240">
        <v>7</v>
      </c>
    </row>
    <row r="241" spans="1:4">
      <c r="A241" t="s">
        <v>8219</v>
      </c>
      <c r="B241">
        <v>302</v>
      </c>
      <c r="C241" t="s">
        <v>8221</v>
      </c>
      <c r="D241">
        <v>2</v>
      </c>
    </row>
    <row r="242" spans="1:4">
      <c r="A242" t="s">
        <v>8219</v>
      </c>
      <c r="B242">
        <v>87</v>
      </c>
      <c r="C242" t="s">
        <v>8221</v>
      </c>
      <c r="D242">
        <v>18</v>
      </c>
    </row>
    <row r="243" spans="1:4">
      <c r="A243" t="s">
        <v>8219</v>
      </c>
      <c r="B243">
        <v>354</v>
      </c>
      <c r="C243" t="s">
        <v>8221</v>
      </c>
      <c r="D243">
        <v>9</v>
      </c>
    </row>
    <row r="244" spans="1:4">
      <c r="A244" t="s">
        <v>8219</v>
      </c>
      <c r="B244">
        <v>86</v>
      </c>
      <c r="C244" t="s">
        <v>8221</v>
      </c>
      <c r="D244">
        <v>4</v>
      </c>
    </row>
    <row r="245" spans="1:4">
      <c r="A245" t="s">
        <v>8219</v>
      </c>
      <c r="B245">
        <v>26</v>
      </c>
      <c r="C245" t="s">
        <v>8221</v>
      </c>
      <c r="D245">
        <v>7</v>
      </c>
    </row>
    <row r="246" spans="1:4">
      <c r="A246" t="s">
        <v>8219</v>
      </c>
      <c r="B246">
        <v>113</v>
      </c>
      <c r="C246" t="s">
        <v>8221</v>
      </c>
      <c r="D246">
        <v>29</v>
      </c>
    </row>
    <row r="247" spans="1:4">
      <c r="A247" t="s">
        <v>8219</v>
      </c>
      <c r="B247">
        <v>65</v>
      </c>
      <c r="C247" t="s">
        <v>8221</v>
      </c>
      <c r="D247">
        <v>12</v>
      </c>
    </row>
    <row r="248" spans="1:4">
      <c r="A248" t="s">
        <v>8219</v>
      </c>
      <c r="B248">
        <v>134</v>
      </c>
      <c r="C248" t="s">
        <v>8221</v>
      </c>
      <c r="D248">
        <v>4</v>
      </c>
    </row>
    <row r="249" spans="1:4">
      <c r="A249" t="s">
        <v>8219</v>
      </c>
      <c r="B249">
        <v>119</v>
      </c>
      <c r="C249" t="s">
        <v>8221</v>
      </c>
      <c r="D249">
        <v>28</v>
      </c>
    </row>
    <row r="250" spans="1:4">
      <c r="A250" t="s">
        <v>8219</v>
      </c>
      <c r="B250">
        <v>159</v>
      </c>
      <c r="C250" t="s">
        <v>8221</v>
      </c>
      <c r="D250">
        <v>25</v>
      </c>
    </row>
    <row r="251" spans="1:4">
      <c r="A251" t="s">
        <v>8219</v>
      </c>
      <c r="B251">
        <v>167</v>
      </c>
      <c r="C251" t="s">
        <v>8221</v>
      </c>
      <c r="D251">
        <v>28</v>
      </c>
    </row>
    <row r="252" spans="1:4">
      <c r="A252" t="s">
        <v>8219</v>
      </c>
      <c r="B252">
        <v>43</v>
      </c>
      <c r="C252" t="s">
        <v>8221</v>
      </c>
      <c r="D252">
        <v>310</v>
      </c>
    </row>
    <row r="253" spans="1:4">
      <c r="A253" t="s">
        <v>8219</v>
      </c>
      <c r="B253">
        <v>1062</v>
      </c>
      <c r="C253" t="s">
        <v>8221</v>
      </c>
      <c r="D253">
        <v>15</v>
      </c>
    </row>
    <row r="254" spans="1:4">
      <c r="A254" t="s">
        <v>8219</v>
      </c>
      <c r="B254">
        <v>9</v>
      </c>
      <c r="C254" t="s">
        <v>8221</v>
      </c>
      <c r="D254">
        <v>215</v>
      </c>
    </row>
    <row r="255" spans="1:4">
      <c r="A255" t="s">
        <v>8219</v>
      </c>
      <c r="B255">
        <v>89</v>
      </c>
      <c r="C255" t="s">
        <v>8221</v>
      </c>
      <c r="D255">
        <v>3</v>
      </c>
    </row>
    <row r="256" spans="1:4">
      <c r="A256" t="s">
        <v>8219</v>
      </c>
      <c r="B256">
        <v>174</v>
      </c>
      <c r="C256" t="s">
        <v>8221</v>
      </c>
      <c r="D256">
        <v>2</v>
      </c>
    </row>
    <row r="257" spans="1:4">
      <c r="A257" t="s">
        <v>8219</v>
      </c>
      <c r="B257">
        <v>14</v>
      </c>
      <c r="C257" t="s">
        <v>8221</v>
      </c>
      <c r="D257">
        <v>26</v>
      </c>
    </row>
    <row r="258" spans="1:4">
      <c r="A258" t="s">
        <v>8219</v>
      </c>
      <c r="B258">
        <v>48</v>
      </c>
      <c r="C258" t="s">
        <v>8221</v>
      </c>
      <c r="D258">
        <v>24</v>
      </c>
    </row>
    <row r="259" spans="1:4">
      <c r="A259" t="s">
        <v>8219</v>
      </c>
      <c r="B259">
        <v>133</v>
      </c>
      <c r="C259" t="s">
        <v>8221</v>
      </c>
      <c r="D259">
        <v>96</v>
      </c>
    </row>
    <row r="260" spans="1:4">
      <c r="A260" t="s">
        <v>8219</v>
      </c>
      <c r="B260">
        <v>83</v>
      </c>
      <c r="C260" t="s">
        <v>8221</v>
      </c>
      <c r="D260">
        <v>17</v>
      </c>
    </row>
    <row r="261" spans="1:4">
      <c r="A261" t="s">
        <v>8219</v>
      </c>
      <c r="B261">
        <v>149</v>
      </c>
      <c r="C261" t="s">
        <v>8221</v>
      </c>
      <c r="D261">
        <v>94</v>
      </c>
    </row>
    <row r="262" spans="1:4">
      <c r="A262" t="s">
        <v>8219</v>
      </c>
      <c r="B262">
        <v>49</v>
      </c>
      <c r="C262" t="s">
        <v>8221</v>
      </c>
      <c r="D262">
        <v>129</v>
      </c>
    </row>
    <row r="263" spans="1:4">
      <c r="A263" t="s">
        <v>8219</v>
      </c>
      <c r="B263">
        <v>251</v>
      </c>
      <c r="C263" t="s">
        <v>8221</v>
      </c>
      <c r="D263">
        <v>1</v>
      </c>
    </row>
    <row r="264" spans="1:4">
      <c r="A264" t="s">
        <v>8219</v>
      </c>
      <c r="B264">
        <v>22</v>
      </c>
      <c r="C264" t="s">
        <v>8221</v>
      </c>
      <c r="D264">
        <v>4</v>
      </c>
    </row>
    <row r="265" spans="1:4">
      <c r="A265" t="s">
        <v>8219</v>
      </c>
      <c r="B265">
        <v>48</v>
      </c>
      <c r="C265" t="s">
        <v>8221</v>
      </c>
      <c r="D265">
        <v>3</v>
      </c>
    </row>
    <row r="266" spans="1:4">
      <c r="A266" t="s">
        <v>8219</v>
      </c>
      <c r="B266">
        <v>383</v>
      </c>
      <c r="C266" t="s">
        <v>8221</v>
      </c>
      <c r="D266">
        <v>135</v>
      </c>
    </row>
    <row r="267" spans="1:4">
      <c r="A267" t="s">
        <v>8219</v>
      </c>
      <c r="B267">
        <v>237</v>
      </c>
      <c r="C267" t="s">
        <v>8221</v>
      </c>
      <c r="D267">
        <v>10</v>
      </c>
    </row>
    <row r="268" spans="1:4">
      <c r="A268" t="s">
        <v>8219</v>
      </c>
      <c r="B268">
        <v>13</v>
      </c>
      <c r="C268" t="s">
        <v>8221</v>
      </c>
      <c r="D268">
        <v>0</v>
      </c>
    </row>
    <row r="269" spans="1:4">
      <c r="A269" t="s">
        <v>8219</v>
      </c>
      <c r="B269">
        <v>562</v>
      </c>
      <c r="C269" t="s">
        <v>8221</v>
      </c>
      <c r="D269">
        <v>6</v>
      </c>
    </row>
    <row r="270" spans="1:4">
      <c r="A270" t="s">
        <v>8219</v>
      </c>
      <c r="B270">
        <v>71</v>
      </c>
      <c r="C270" t="s">
        <v>8221</v>
      </c>
      <c r="D270">
        <v>36</v>
      </c>
    </row>
    <row r="271" spans="1:4">
      <c r="A271" t="s">
        <v>8219</v>
      </c>
      <c r="B271">
        <v>1510</v>
      </c>
      <c r="C271" t="s">
        <v>8221</v>
      </c>
      <c r="D271">
        <v>336</v>
      </c>
    </row>
    <row r="272" spans="1:4">
      <c r="A272" t="s">
        <v>8219</v>
      </c>
      <c r="B272">
        <v>14</v>
      </c>
      <c r="C272" t="s">
        <v>8221</v>
      </c>
      <c r="D272">
        <v>34</v>
      </c>
    </row>
    <row r="273" spans="1:4">
      <c r="A273" t="s">
        <v>8219</v>
      </c>
      <c r="B273">
        <v>193</v>
      </c>
      <c r="C273" t="s">
        <v>8221</v>
      </c>
      <c r="D273">
        <v>10</v>
      </c>
    </row>
    <row r="274" spans="1:4">
      <c r="A274" t="s">
        <v>8219</v>
      </c>
      <c r="B274">
        <v>206</v>
      </c>
      <c r="C274" t="s">
        <v>8221</v>
      </c>
      <c r="D274">
        <v>201</v>
      </c>
    </row>
    <row r="275" spans="1:4">
      <c r="A275" t="s">
        <v>8219</v>
      </c>
      <c r="B275">
        <v>351</v>
      </c>
      <c r="C275" t="s">
        <v>8221</v>
      </c>
      <c r="D275">
        <v>296</v>
      </c>
    </row>
    <row r="276" spans="1:4">
      <c r="A276" t="s">
        <v>8219</v>
      </c>
      <c r="B276">
        <v>50</v>
      </c>
      <c r="C276" t="s">
        <v>8221</v>
      </c>
      <c r="D276">
        <v>7</v>
      </c>
    </row>
    <row r="277" spans="1:4">
      <c r="A277" t="s">
        <v>8219</v>
      </c>
      <c r="B277">
        <v>184</v>
      </c>
      <c r="C277" t="s">
        <v>8221</v>
      </c>
      <c r="D277">
        <v>7</v>
      </c>
    </row>
    <row r="278" spans="1:4">
      <c r="A278" t="s">
        <v>8219</v>
      </c>
      <c r="B278">
        <v>196</v>
      </c>
      <c r="C278" t="s">
        <v>8221</v>
      </c>
      <c r="D278">
        <v>1</v>
      </c>
    </row>
    <row r="279" spans="1:4">
      <c r="A279" t="s">
        <v>8219</v>
      </c>
      <c r="B279">
        <v>229</v>
      </c>
      <c r="C279" t="s">
        <v>8221</v>
      </c>
      <c r="D279">
        <v>114</v>
      </c>
    </row>
    <row r="280" spans="1:4">
      <c r="A280" t="s">
        <v>8219</v>
      </c>
      <c r="B280">
        <v>67</v>
      </c>
      <c r="C280" t="s">
        <v>8221</v>
      </c>
      <c r="D280">
        <v>29</v>
      </c>
    </row>
    <row r="281" spans="1:4">
      <c r="A281" t="s">
        <v>8219</v>
      </c>
      <c r="B281">
        <v>95</v>
      </c>
      <c r="C281" t="s">
        <v>8221</v>
      </c>
      <c r="D281">
        <v>890</v>
      </c>
    </row>
    <row r="282" spans="1:4">
      <c r="A282" t="s">
        <v>8219</v>
      </c>
      <c r="B282">
        <v>62</v>
      </c>
      <c r="C282" t="s">
        <v>8221</v>
      </c>
      <c r="D282">
        <v>31</v>
      </c>
    </row>
    <row r="283" spans="1:4">
      <c r="A283" t="s">
        <v>8219</v>
      </c>
      <c r="B283">
        <v>73</v>
      </c>
      <c r="C283" t="s">
        <v>8221</v>
      </c>
      <c r="D283">
        <v>21</v>
      </c>
    </row>
    <row r="284" spans="1:4">
      <c r="A284" t="s">
        <v>8219</v>
      </c>
      <c r="B284">
        <v>43</v>
      </c>
      <c r="C284" t="s">
        <v>8221</v>
      </c>
      <c r="D284">
        <v>37</v>
      </c>
    </row>
    <row r="285" spans="1:4">
      <c r="A285" t="s">
        <v>8219</v>
      </c>
      <c r="B285">
        <v>70</v>
      </c>
      <c r="C285" t="s">
        <v>8221</v>
      </c>
      <c r="D285">
        <v>7</v>
      </c>
    </row>
    <row r="286" spans="1:4">
      <c r="A286" t="s">
        <v>8219</v>
      </c>
      <c r="B286">
        <v>271</v>
      </c>
      <c r="C286" t="s">
        <v>8221</v>
      </c>
      <c r="D286">
        <v>4</v>
      </c>
    </row>
    <row r="287" spans="1:4">
      <c r="A287" t="s">
        <v>8219</v>
      </c>
      <c r="B287">
        <v>55</v>
      </c>
      <c r="C287" t="s">
        <v>8221</v>
      </c>
      <c r="D287">
        <v>5</v>
      </c>
    </row>
    <row r="288" spans="1:4">
      <c r="A288" t="s">
        <v>8219</v>
      </c>
      <c r="B288">
        <v>35</v>
      </c>
      <c r="C288" t="s">
        <v>8221</v>
      </c>
      <c r="D288">
        <v>0</v>
      </c>
    </row>
    <row r="289" spans="1:4">
      <c r="A289" t="s">
        <v>8219</v>
      </c>
      <c r="B289">
        <v>22</v>
      </c>
      <c r="C289" t="s">
        <v>8221</v>
      </c>
      <c r="D289">
        <v>456</v>
      </c>
    </row>
    <row r="290" spans="1:4">
      <c r="A290" t="s">
        <v>8219</v>
      </c>
      <c r="B290">
        <v>38</v>
      </c>
      <c r="C290" t="s">
        <v>8221</v>
      </c>
      <c r="D290">
        <v>369</v>
      </c>
    </row>
    <row r="291" spans="1:4">
      <c r="A291" t="s">
        <v>8219</v>
      </c>
      <c r="B291">
        <v>15</v>
      </c>
      <c r="C291" t="s">
        <v>8221</v>
      </c>
      <c r="D291">
        <v>2</v>
      </c>
    </row>
    <row r="292" spans="1:4">
      <c r="A292" t="s">
        <v>8219</v>
      </c>
      <c r="B292">
        <v>7</v>
      </c>
      <c r="C292" t="s">
        <v>8221</v>
      </c>
      <c r="D292">
        <v>0</v>
      </c>
    </row>
    <row r="293" spans="1:4">
      <c r="A293" t="s">
        <v>8219</v>
      </c>
      <c r="B293">
        <v>241</v>
      </c>
      <c r="C293" t="s">
        <v>8221</v>
      </c>
      <c r="D293">
        <v>338</v>
      </c>
    </row>
    <row r="294" spans="1:4">
      <c r="A294" t="s">
        <v>8219</v>
      </c>
      <c r="B294">
        <v>55</v>
      </c>
      <c r="C294" t="s">
        <v>8221</v>
      </c>
      <c r="D294">
        <v>4</v>
      </c>
    </row>
    <row r="295" spans="1:4">
      <c r="A295" t="s">
        <v>8219</v>
      </c>
      <c r="B295">
        <v>171</v>
      </c>
      <c r="C295" t="s">
        <v>8221</v>
      </c>
      <c r="D295">
        <v>1</v>
      </c>
    </row>
    <row r="296" spans="1:4">
      <c r="A296" t="s">
        <v>8219</v>
      </c>
      <c r="B296">
        <v>208</v>
      </c>
      <c r="C296" t="s">
        <v>8221</v>
      </c>
      <c r="D296">
        <v>28</v>
      </c>
    </row>
    <row r="297" spans="1:4">
      <c r="A297" t="s">
        <v>8219</v>
      </c>
      <c r="B297">
        <v>21</v>
      </c>
      <c r="C297" t="s">
        <v>8221</v>
      </c>
      <c r="D297">
        <v>12</v>
      </c>
    </row>
    <row r="298" spans="1:4">
      <c r="A298" t="s">
        <v>8219</v>
      </c>
      <c r="B298">
        <v>25</v>
      </c>
      <c r="C298" t="s">
        <v>8221</v>
      </c>
      <c r="D298">
        <v>16</v>
      </c>
    </row>
    <row r="299" spans="1:4">
      <c r="A299" t="s">
        <v>8219</v>
      </c>
      <c r="B299">
        <v>52</v>
      </c>
      <c r="C299" t="s">
        <v>8221</v>
      </c>
      <c r="D299">
        <v>4</v>
      </c>
    </row>
    <row r="300" spans="1:4">
      <c r="A300" t="s">
        <v>8219</v>
      </c>
      <c r="B300">
        <v>104</v>
      </c>
      <c r="C300" t="s">
        <v>8221</v>
      </c>
      <c r="D300">
        <v>4</v>
      </c>
    </row>
    <row r="301" spans="1:4">
      <c r="A301" t="s">
        <v>8219</v>
      </c>
      <c r="B301">
        <v>73</v>
      </c>
      <c r="C301" t="s">
        <v>8221</v>
      </c>
      <c r="D301">
        <v>10</v>
      </c>
    </row>
    <row r="302" spans="1:4">
      <c r="A302" t="s">
        <v>8219</v>
      </c>
      <c r="B302">
        <v>34</v>
      </c>
      <c r="C302" t="s">
        <v>8221</v>
      </c>
      <c r="D302">
        <v>0</v>
      </c>
    </row>
    <row r="303" spans="1:4">
      <c r="A303" t="s">
        <v>8219</v>
      </c>
      <c r="B303">
        <v>56</v>
      </c>
      <c r="C303" t="s">
        <v>8221</v>
      </c>
      <c r="D303">
        <v>6</v>
      </c>
    </row>
    <row r="304" spans="1:4">
      <c r="A304" t="s">
        <v>8219</v>
      </c>
      <c r="B304">
        <v>31</v>
      </c>
      <c r="C304" t="s">
        <v>8221</v>
      </c>
      <c r="D304">
        <v>0</v>
      </c>
    </row>
    <row r="305" spans="1:4">
      <c r="A305" t="s">
        <v>8219</v>
      </c>
      <c r="B305">
        <v>84</v>
      </c>
      <c r="C305" t="s">
        <v>8221</v>
      </c>
      <c r="D305">
        <v>1</v>
      </c>
    </row>
    <row r="306" spans="1:4">
      <c r="A306" t="s">
        <v>8219</v>
      </c>
      <c r="B306">
        <v>130</v>
      </c>
      <c r="C306" t="s">
        <v>8221</v>
      </c>
      <c r="D306">
        <v>0</v>
      </c>
    </row>
    <row r="307" spans="1:4">
      <c r="A307" t="s">
        <v>8219</v>
      </c>
      <c r="B307">
        <v>12</v>
      </c>
      <c r="C307" t="s">
        <v>8221</v>
      </c>
      <c r="D307">
        <v>44</v>
      </c>
    </row>
    <row r="308" spans="1:4">
      <c r="A308" t="s">
        <v>8219</v>
      </c>
      <c r="B308">
        <v>23</v>
      </c>
      <c r="C308" t="s">
        <v>8221</v>
      </c>
      <c r="D308">
        <v>0</v>
      </c>
    </row>
    <row r="309" spans="1:4">
      <c r="A309" t="s">
        <v>8219</v>
      </c>
      <c r="B309">
        <v>158</v>
      </c>
      <c r="C309" t="s">
        <v>8221</v>
      </c>
      <c r="D309">
        <v>3</v>
      </c>
    </row>
    <row r="310" spans="1:4">
      <c r="A310" t="s">
        <v>8219</v>
      </c>
      <c r="B310">
        <v>30</v>
      </c>
      <c r="C310" t="s">
        <v>8221</v>
      </c>
      <c r="D310">
        <v>0</v>
      </c>
    </row>
    <row r="311" spans="1:4">
      <c r="A311" t="s">
        <v>8219</v>
      </c>
      <c r="B311">
        <v>18</v>
      </c>
      <c r="C311" t="s">
        <v>8221</v>
      </c>
      <c r="D311">
        <v>52</v>
      </c>
    </row>
    <row r="312" spans="1:4">
      <c r="A312" t="s">
        <v>8219</v>
      </c>
      <c r="B312">
        <v>29</v>
      </c>
      <c r="C312" t="s">
        <v>8221</v>
      </c>
      <c r="D312">
        <v>0</v>
      </c>
    </row>
    <row r="313" spans="1:4">
      <c r="A313" t="s">
        <v>8219</v>
      </c>
      <c r="B313">
        <v>31</v>
      </c>
      <c r="C313" t="s">
        <v>8221</v>
      </c>
      <c r="D313">
        <v>1</v>
      </c>
    </row>
    <row r="314" spans="1:4">
      <c r="A314" t="s">
        <v>8219</v>
      </c>
      <c r="B314">
        <v>173</v>
      </c>
      <c r="C314" t="s">
        <v>8221</v>
      </c>
      <c r="D314">
        <v>1</v>
      </c>
    </row>
    <row r="315" spans="1:4">
      <c r="A315" t="s">
        <v>8219</v>
      </c>
      <c r="B315">
        <v>17</v>
      </c>
      <c r="C315" t="s">
        <v>8221</v>
      </c>
      <c r="D315">
        <v>2</v>
      </c>
    </row>
    <row r="316" spans="1:4">
      <c r="A316" t="s">
        <v>8219</v>
      </c>
      <c r="B316">
        <v>48</v>
      </c>
      <c r="C316" t="s">
        <v>8221</v>
      </c>
      <c r="D316">
        <v>9</v>
      </c>
    </row>
    <row r="317" spans="1:4">
      <c r="A317" t="s">
        <v>8219</v>
      </c>
      <c r="B317">
        <v>59</v>
      </c>
      <c r="C317" t="s">
        <v>8221</v>
      </c>
      <c r="D317">
        <v>5</v>
      </c>
    </row>
    <row r="318" spans="1:4">
      <c r="A318" t="s">
        <v>8219</v>
      </c>
      <c r="B318">
        <v>39</v>
      </c>
      <c r="C318" t="s">
        <v>8221</v>
      </c>
      <c r="D318">
        <v>57</v>
      </c>
    </row>
    <row r="319" spans="1:4">
      <c r="A319" t="s">
        <v>8219</v>
      </c>
      <c r="B319">
        <v>59</v>
      </c>
      <c r="C319" t="s">
        <v>8221</v>
      </c>
      <c r="D319">
        <v>3</v>
      </c>
    </row>
    <row r="320" spans="1:4">
      <c r="A320" t="s">
        <v>8219</v>
      </c>
      <c r="B320">
        <v>60</v>
      </c>
      <c r="C320" t="s">
        <v>8221</v>
      </c>
      <c r="D320">
        <v>1</v>
      </c>
    </row>
    <row r="321" spans="1:4">
      <c r="A321" t="s">
        <v>8219</v>
      </c>
      <c r="B321">
        <v>20</v>
      </c>
      <c r="C321" t="s">
        <v>8221</v>
      </c>
      <c r="D321">
        <v>6</v>
      </c>
    </row>
    <row r="322" spans="1:4">
      <c r="A322" t="s">
        <v>8219</v>
      </c>
      <c r="B322">
        <v>2</v>
      </c>
      <c r="C322" t="s">
        <v>8221</v>
      </c>
      <c r="D322">
        <v>48</v>
      </c>
    </row>
    <row r="323" spans="1:4">
      <c r="A323" t="s">
        <v>8219</v>
      </c>
      <c r="B323">
        <v>315</v>
      </c>
      <c r="C323" t="s">
        <v>8221</v>
      </c>
      <c r="D323">
        <v>2</v>
      </c>
    </row>
    <row r="324" spans="1:4">
      <c r="A324" t="s">
        <v>8219</v>
      </c>
      <c r="B324">
        <v>2174</v>
      </c>
      <c r="C324" t="s">
        <v>8221</v>
      </c>
      <c r="D324">
        <v>4</v>
      </c>
    </row>
    <row r="325" spans="1:4">
      <c r="A325" t="s">
        <v>8219</v>
      </c>
      <c r="B325">
        <v>152</v>
      </c>
      <c r="C325" t="s">
        <v>8221</v>
      </c>
      <c r="D325">
        <v>5</v>
      </c>
    </row>
    <row r="326" spans="1:4">
      <c r="A326" t="s">
        <v>8219</v>
      </c>
      <c r="B326">
        <v>1021</v>
      </c>
      <c r="C326" t="s">
        <v>8221</v>
      </c>
      <c r="D326">
        <v>79</v>
      </c>
    </row>
    <row r="327" spans="1:4">
      <c r="A327" t="s">
        <v>8219</v>
      </c>
      <c r="B327">
        <v>237</v>
      </c>
      <c r="C327" t="s">
        <v>8221</v>
      </c>
      <c r="D327">
        <v>2</v>
      </c>
    </row>
    <row r="328" spans="1:4">
      <c r="A328" t="s">
        <v>8219</v>
      </c>
      <c r="B328">
        <v>27</v>
      </c>
      <c r="C328" t="s">
        <v>8221</v>
      </c>
      <c r="D328">
        <v>11</v>
      </c>
    </row>
    <row r="329" spans="1:4">
      <c r="A329" t="s">
        <v>8219</v>
      </c>
      <c r="B329">
        <v>17</v>
      </c>
      <c r="C329" t="s">
        <v>8221</v>
      </c>
      <c r="D329">
        <v>11</v>
      </c>
    </row>
    <row r="330" spans="1:4">
      <c r="A330" t="s">
        <v>8219</v>
      </c>
      <c r="B330">
        <v>27</v>
      </c>
      <c r="C330" t="s">
        <v>8221</v>
      </c>
      <c r="D330">
        <v>1</v>
      </c>
    </row>
    <row r="331" spans="1:4">
      <c r="A331" t="s">
        <v>8219</v>
      </c>
      <c r="B331">
        <v>82</v>
      </c>
      <c r="C331" t="s">
        <v>8221</v>
      </c>
      <c r="D331">
        <v>3</v>
      </c>
    </row>
    <row r="332" spans="1:4">
      <c r="A332" t="s">
        <v>8219</v>
      </c>
      <c r="B332">
        <v>48</v>
      </c>
      <c r="C332" t="s">
        <v>8221</v>
      </c>
      <c r="D332">
        <v>5</v>
      </c>
    </row>
    <row r="333" spans="1:4">
      <c r="A333" t="s">
        <v>8219</v>
      </c>
      <c r="B333">
        <v>105</v>
      </c>
      <c r="C333" t="s">
        <v>8221</v>
      </c>
      <c r="D333">
        <v>12</v>
      </c>
    </row>
    <row r="334" spans="1:4">
      <c r="A334" t="s">
        <v>8219</v>
      </c>
      <c r="B334">
        <v>28</v>
      </c>
      <c r="C334" t="s">
        <v>8221</v>
      </c>
      <c r="D334">
        <v>2</v>
      </c>
    </row>
    <row r="335" spans="1:4">
      <c r="A335" t="s">
        <v>8219</v>
      </c>
      <c r="B335">
        <v>1107</v>
      </c>
      <c r="C335" t="s">
        <v>8221</v>
      </c>
      <c r="D335">
        <v>5</v>
      </c>
    </row>
    <row r="336" spans="1:4">
      <c r="A336" t="s">
        <v>8219</v>
      </c>
      <c r="B336">
        <v>1013</v>
      </c>
      <c r="C336" t="s">
        <v>8221</v>
      </c>
      <c r="D336">
        <v>21</v>
      </c>
    </row>
    <row r="337" spans="1:4">
      <c r="A337" t="s">
        <v>8219</v>
      </c>
      <c r="B337">
        <v>274</v>
      </c>
      <c r="C337" t="s">
        <v>8221</v>
      </c>
      <c r="D337">
        <v>0</v>
      </c>
    </row>
    <row r="338" spans="1:4">
      <c r="A338" t="s">
        <v>8219</v>
      </c>
      <c r="B338">
        <v>87</v>
      </c>
      <c r="C338" t="s">
        <v>8221</v>
      </c>
      <c r="D338">
        <v>45</v>
      </c>
    </row>
    <row r="339" spans="1:4">
      <c r="A339" t="s">
        <v>8219</v>
      </c>
      <c r="B339">
        <v>99</v>
      </c>
      <c r="C339" t="s">
        <v>8221</v>
      </c>
      <c r="D339">
        <v>29</v>
      </c>
    </row>
    <row r="340" spans="1:4">
      <c r="A340" t="s">
        <v>8219</v>
      </c>
      <c r="B340">
        <v>276</v>
      </c>
      <c r="C340" t="s">
        <v>8221</v>
      </c>
      <c r="D340">
        <v>2</v>
      </c>
    </row>
    <row r="341" spans="1:4">
      <c r="A341" t="s">
        <v>8219</v>
      </c>
      <c r="B341">
        <v>21</v>
      </c>
      <c r="C341" t="s">
        <v>8221</v>
      </c>
      <c r="D341">
        <v>30</v>
      </c>
    </row>
    <row r="342" spans="1:4">
      <c r="A342" t="s">
        <v>8219</v>
      </c>
      <c r="B342">
        <v>41</v>
      </c>
      <c r="C342" t="s">
        <v>8221</v>
      </c>
      <c r="D342">
        <v>8</v>
      </c>
    </row>
    <row r="343" spans="1:4">
      <c r="A343" t="s">
        <v>8219</v>
      </c>
      <c r="B343">
        <v>119</v>
      </c>
      <c r="C343" t="s">
        <v>8221</v>
      </c>
      <c r="D343">
        <v>1</v>
      </c>
    </row>
    <row r="344" spans="1:4">
      <c r="A344" t="s">
        <v>8219</v>
      </c>
      <c r="B344">
        <v>153</v>
      </c>
      <c r="C344" t="s">
        <v>8221</v>
      </c>
      <c r="D344">
        <v>14</v>
      </c>
    </row>
    <row r="345" spans="1:4">
      <c r="A345" t="s">
        <v>8219</v>
      </c>
      <c r="B345">
        <v>100</v>
      </c>
      <c r="C345" t="s">
        <v>8221</v>
      </c>
      <c r="D345">
        <v>24</v>
      </c>
    </row>
    <row r="346" spans="1:4">
      <c r="A346" t="s">
        <v>8219</v>
      </c>
      <c r="B346">
        <v>143</v>
      </c>
      <c r="C346" t="s">
        <v>8221</v>
      </c>
      <c r="D346">
        <v>2</v>
      </c>
    </row>
    <row r="347" spans="1:4">
      <c r="A347" t="s">
        <v>8219</v>
      </c>
      <c r="B347">
        <v>140</v>
      </c>
      <c r="C347" t="s">
        <v>8221</v>
      </c>
      <c r="D347">
        <v>21</v>
      </c>
    </row>
    <row r="348" spans="1:4">
      <c r="A348" t="s">
        <v>8219</v>
      </c>
      <c r="B348">
        <v>35</v>
      </c>
      <c r="C348" t="s">
        <v>8221</v>
      </c>
      <c r="D348">
        <v>7</v>
      </c>
    </row>
    <row r="349" spans="1:4">
      <c r="A349" t="s">
        <v>8219</v>
      </c>
      <c r="B349">
        <v>149</v>
      </c>
      <c r="C349" t="s">
        <v>8221</v>
      </c>
      <c r="D349">
        <v>0</v>
      </c>
    </row>
    <row r="350" spans="1:4">
      <c r="A350" t="s">
        <v>8219</v>
      </c>
      <c r="B350">
        <v>130</v>
      </c>
      <c r="C350" t="s">
        <v>8221</v>
      </c>
      <c r="D350">
        <v>4</v>
      </c>
    </row>
    <row r="351" spans="1:4">
      <c r="A351" t="s">
        <v>8219</v>
      </c>
      <c r="B351">
        <v>120</v>
      </c>
      <c r="C351" t="s">
        <v>8221</v>
      </c>
      <c r="D351">
        <v>32</v>
      </c>
    </row>
    <row r="352" spans="1:4">
      <c r="A352" t="s">
        <v>8219</v>
      </c>
      <c r="B352">
        <v>265</v>
      </c>
      <c r="C352" t="s">
        <v>8221</v>
      </c>
      <c r="D352">
        <v>4</v>
      </c>
    </row>
    <row r="353" spans="1:4">
      <c r="A353" t="s">
        <v>8219</v>
      </c>
      <c r="B353">
        <v>71</v>
      </c>
      <c r="C353" t="s">
        <v>8221</v>
      </c>
      <c r="D353">
        <v>9</v>
      </c>
    </row>
    <row r="354" spans="1:4">
      <c r="A354" t="s">
        <v>8219</v>
      </c>
      <c r="B354">
        <v>13</v>
      </c>
      <c r="C354" t="s">
        <v>8221</v>
      </c>
      <c r="D354">
        <v>17</v>
      </c>
    </row>
    <row r="355" spans="1:4">
      <c r="A355" t="s">
        <v>8219</v>
      </c>
      <c r="B355">
        <v>169</v>
      </c>
      <c r="C355" t="s">
        <v>8221</v>
      </c>
      <c r="D355">
        <v>5</v>
      </c>
    </row>
    <row r="356" spans="1:4">
      <c r="A356" t="s">
        <v>8219</v>
      </c>
      <c r="B356">
        <v>57</v>
      </c>
      <c r="C356" t="s">
        <v>8221</v>
      </c>
      <c r="D356">
        <v>53</v>
      </c>
    </row>
    <row r="357" spans="1:4">
      <c r="A357" t="s">
        <v>8219</v>
      </c>
      <c r="B357">
        <v>229</v>
      </c>
      <c r="C357" t="s">
        <v>8221</v>
      </c>
      <c r="D357">
        <v>7</v>
      </c>
    </row>
    <row r="358" spans="1:4">
      <c r="A358" t="s">
        <v>8219</v>
      </c>
      <c r="B358">
        <v>108</v>
      </c>
      <c r="C358" t="s">
        <v>8221</v>
      </c>
      <c r="D358">
        <v>72</v>
      </c>
    </row>
    <row r="359" spans="1:4">
      <c r="A359" t="s">
        <v>8219</v>
      </c>
      <c r="B359">
        <v>108</v>
      </c>
      <c r="C359" t="s">
        <v>8221</v>
      </c>
      <c r="D359">
        <v>0</v>
      </c>
    </row>
    <row r="360" spans="1:4">
      <c r="A360" t="s">
        <v>8219</v>
      </c>
      <c r="B360">
        <v>41</v>
      </c>
      <c r="C360" t="s">
        <v>8221</v>
      </c>
      <c r="D360">
        <v>2</v>
      </c>
    </row>
    <row r="361" spans="1:4">
      <c r="A361" t="s">
        <v>8219</v>
      </c>
      <c r="B361">
        <v>139</v>
      </c>
      <c r="C361" t="s">
        <v>8221</v>
      </c>
      <c r="D361">
        <v>8</v>
      </c>
    </row>
    <row r="362" spans="1:4">
      <c r="A362" t="s">
        <v>8219</v>
      </c>
      <c r="B362">
        <v>19</v>
      </c>
      <c r="C362" t="s">
        <v>8221</v>
      </c>
      <c r="D362">
        <v>2</v>
      </c>
    </row>
    <row r="363" spans="1:4">
      <c r="A363" t="s">
        <v>8219</v>
      </c>
      <c r="B363">
        <v>94</v>
      </c>
      <c r="C363" t="s">
        <v>8221</v>
      </c>
      <c r="D363">
        <v>0</v>
      </c>
    </row>
    <row r="364" spans="1:4">
      <c r="A364" t="s">
        <v>8219</v>
      </c>
      <c r="B364">
        <v>23</v>
      </c>
      <c r="C364" t="s">
        <v>8221</v>
      </c>
      <c r="D364">
        <v>3</v>
      </c>
    </row>
    <row r="365" spans="1:4">
      <c r="A365" t="s">
        <v>8219</v>
      </c>
      <c r="B365">
        <v>15</v>
      </c>
      <c r="C365" t="s">
        <v>8221</v>
      </c>
      <c r="D365">
        <v>4</v>
      </c>
    </row>
    <row r="366" spans="1:4">
      <c r="A366" t="s">
        <v>8219</v>
      </c>
      <c r="B366">
        <v>62</v>
      </c>
      <c r="C366" t="s">
        <v>8221</v>
      </c>
      <c r="D366">
        <v>3</v>
      </c>
    </row>
    <row r="367" spans="1:4">
      <c r="A367" t="s">
        <v>8219</v>
      </c>
      <c r="B367">
        <v>74</v>
      </c>
      <c r="C367" t="s">
        <v>8221</v>
      </c>
      <c r="D367">
        <v>6</v>
      </c>
    </row>
    <row r="368" spans="1:4">
      <c r="A368" t="s">
        <v>8219</v>
      </c>
      <c r="B368">
        <v>97</v>
      </c>
      <c r="C368" t="s">
        <v>8221</v>
      </c>
      <c r="D368">
        <v>0</v>
      </c>
    </row>
    <row r="369" spans="1:4">
      <c r="A369" t="s">
        <v>8219</v>
      </c>
      <c r="B369">
        <v>55</v>
      </c>
      <c r="C369" t="s">
        <v>8221</v>
      </c>
      <c r="D369">
        <v>0</v>
      </c>
    </row>
    <row r="370" spans="1:4">
      <c r="A370" t="s">
        <v>8219</v>
      </c>
      <c r="B370">
        <v>44</v>
      </c>
      <c r="C370" t="s">
        <v>8221</v>
      </c>
      <c r="D370">
        <v>0</v>
      </c>
    </row>
    <row r="371" spans="1:4">
      <c r="A371" t="s">
        <v>8219</v>
      </c>
      <c r="B371">
        <v>110</v>
      </c>
      <c r="C371" t="s">
        <v>8221</v>
      </c>
      <c r="D371">
        <v>8</v>
      </c>
    </row>
    <row r="372" spans="1:4">
      <c r="A372" t="s">
        <v>8219</v>
      </c>
      <c r="B372">
        <v>59</v>
      </c>
      <c r="C372" t="s">
        <v>8221</v>
      </c>
      <c r="D372">
        <v>5</v>
      </c>
    </row>
    <row r="373" spans="1:4">
      <c r="A373" t="s">
        <v>8219</v>
      </c>
      <c r="B373">
        <v>62</v>
      </c>
      <c r="C373" t="s">
        <v>8221</v>
      </c>
      <c r="D373">
        <v>0</v>
      </c>
    </row>
    <row r="374" spans="1:4">
      <c r="A374" t="s">
        <v>8219</v>
      </c>
      <c r="B374">
        <v>105</v>
      </c>
      <c r="C374" t="s">
        <v>8221</v>
      </c>
      <c r="D374">
        <v>2</v>
      </c>
    </row>
    <row r="375" spans="1:4">
      <c r="A375" t="s">
        <v>8219</v>
      </c>
      <c r="B375">
        <v>26</v>
      </c>
      <c r="C375" t="s">
        <v>8221</v>
      </c>
      <c r="D375">
        <v>24</v>
      </c>
    </row>
    <row r="376" spans="1:4">
      <c r="A376" t="s">
        <v>8219</v>
      </c>
      <c r="B376">
        <v>49</v>
      </c>
      <c r="C376" t="s">
        <v>8221</v>
      </c>
      <c r="D376">
        <v>0</v>
      </c>
    </row>
    <row r="377" spans="1:4">
      <c r="A377" t="s">
        <v>8219</v>
      </c>
      <c r="B377">
        <v>68</v>
      </c>
      <c r="C377" t="s">
        <v>8221</v>
      </c>
      <c r="D377">
        <v>9</v>
      </c>
    </row>
    <row r="378" spans="1:4">
      <c r="A378" t="s">
        <v>8219</v>
      </c>
      <c r="B378">
        <v>22</v>
      </c>
      <c r="C378" t="s">
        <v>8221</v>
      </c>
      <c r="D378">
        <v>0</v>
      </c>
    </row>
    <row r="379" spans="1:4">
      <c r="A379" t="s">
        <v>8219</v>
      </c>
      <c r="B379">
        <v>18</v>
      </c>
      <c r="C379" t="s">
        <v>8221</v>
      </c>
      <c r="D379">
        <v>1</v>
      </c>
    </row>
    <row r="380" spans="1:4">
      <c r="A380" t="s">
        <v>8219</v>
      </c>
      <c r="B380">
        <v>19</v>
      </c>
      <c r="C380" t="s">
        <v>8221</v>
      </c>
      <c r="D380">
        <v>10</v>
      </c>
    </row>
    <row r="381" spans="1:4">
      <c r="A381" t="s">
        <v>8219</v>
      </c>
      <c r="B381">
        <v>99</v>
      </c>
      <c r="C381" t="s">
        <v>8221</v>
      </c>
      <c r="D381">
        <v>1</v>
      </c>
    </row>
    <row r="382" spans="1:4">
      <c r="A382" t="s">
        <v>8219</v>
      </c>
      <c r="B382">
        <v>27</v>
      </c>
      <c r="C382" t="s">
        <v>8221</v>
      </c>
      <c r="D382">
        <v>0</v>
      </c>
    </row>
    <row r="383" spans="1:4">
      <c r="A383" t="s">
        <v>8219</v>
      </c>
      <c r="B383">
        <v>25</v>
      </c>
      <c r="C383" t="s">
        <v>8221</v>
      </c>
      <c r="D383">
        <v>20</v>
      </c>
    </row>
    <row r="384" spans="1:4">
      <c r="A384" t="s">
        <v>8219</v>
      </c>
      <c r="B384">
        <v>14</v>
      </c>
      <c r="C384" t="s">
        <v>8221</v>
      </c>
      <c r="D384">
        <v>30</v>
      </c>
    </row>
    <row r="385" spans="1:4">
      <c r="A385" t="s">
        <v>8219</v>
      </c>
      <c r="B385">
        <v>35</v>
      </c>
      <c r="C385" t="s">
        <v>8221</v>
      </c>
      <c r="D385">
        <v>6</v>
      </c>
    </row>
    <row r="386" spans="1:4">
      <c r="A386" t="s">
        <v>8219</v>
      </c>
      <c r="B386">
        <v>10</v>
      </c>
      <c r="C386" t="s">
        <v>8221</v>
      </c>
      <c r="D386">
        <v>15</v>
      </c>
    </row>
    <row r="387" spans="1:4">
      <c r="A387" t="s">
        <v>8219</v>
      </c>
      <c r="B387">
        <v>29</v>
      </c>
      <c r="C387" t="s">
        <v>8221</v>
      </c>
      <c r="D387">
        <v>5</v>
      </c>
    </row>
    <row r="388" spans="1:4">
      <c r="A388" t="s">
        <v>8219</v>
      </c>
      <c r="B388">
        <v>44</v>
      </c>
      <c r="C388" t="s">
        <v>8221</v>
      </c>
      <c r="D388">
        <v>0</v>
      </c>
    </row>
    <row r="389" spans="1:4">
      <c r="A389" t="s">
        <v>8219</v>
      </c>
      <c r="B389">
        <v>17</v>
      </c>
      <c r="C389" t="s">
        <v>8221</v>
      </c>
      <c r="D389">
        <v>0</v>
      </c>
    </row>
    <row r="390" spans="1:4">
      <c r="A390" t="s">
        <v>8219</v>
      </c>
      <c r="B390">
        <v>34</v>
      </c>
      <c r="C390" t="s">
        <v>8221</v>
      </c>
      <c r="D390">
        <v>28</v>
      </c>
    </row>
    <row r="391" spans="1:4">
      <c r="A391" t="s">
        <v>8219</v>
      </c>
      <c r="B391">
        <v>14</v>
      </c>
      <c r="C391" t="s">
        <v>8221</v>
      </c>
      <c r="D391">
        <v>0</v>
      </c>
    </row>
    <row r="392" spans="1:4">
      <c r="A392" t="s">
        <v>8219</v>
      </c>
      <c r="B392">
        <v>156</v>
      </c>
      <c r="C392" t="s">
        <v>8221</v>
      </c>
      <c r="D392">
        <v>5</v>
      </c>
    </row>
    <row r="393" spans="1:4">
      <c r="A393" t="s">
        <v>8219</v>
      </c>
      <c r="B393">
        <v>128</v>
      </c>
      <c r="C393" t="s">
        <v>8221</v>
      </c>
      <c r="D393">
        <v>7</v>
      </c>
    </row>
    <row r="394" spans="1:4">
      <c r="A394" t="s">
        <v>8219</v>
      </c>
      <c r="B394">
        <v>60</v>
      </c>
      <c r="C394" t="s">
        <v>8221</v>
      </c>
      <c r="D394">
        <v>30</v>
      </c>
    </row>
    <row r="395" spans="1:4">
      <c r="A395" t="s">
        <v>8219</v>
      </c>
      <c r="B395">
        <v>32</v>
      </c>
      <c r="C395" t="s">
        <v>8221</v>
      </c>
      <c r="D395">
        <v>2</v>
      </c>
    </row>
    <row r="396" spans="1:4">
      <c r="A396" t="s">
        <v>8219</v>
      </c>
      <c r="B396">
        <v>53</v>
      </c>
      <c r="C396" t="s">
        <v>8221</v>
      </c>
      <c r="D396">
        <v>30</v>
      </c>
    </row>
    <row r="397" spans="1:4">
      <c r="A397" t="s">
        <v>8219</v>
      </c>
      <c r="B397">
        <v>184</v>
      </c>
      <c r="C397" t="s">
        <v>8221</v>
      </c>
      <c r="D397">
        <v>2</v>
      </c>
    </row>
    <row r="398" spans="1:4">
      <c r="A398" t="s">
        <v>8219</v>
      </c>
      <c r="B398">
        <v>90</v>
      </c>
      <c r="C398" t="s">
        <v>8221</v>
      </c>
      <c r="D398">
        <v>0</v>
      </c>
    </row>
    <row r="399" spans="1:4">
      <c r="A399" t="s">
        <v>8219</v>
      </c>
      <c r="B399">
        <v>71</v>
      </c>
      <c r="C399" t="s">
        <v>8221</v>
      </c>
      <c r="D399">
        <v>2</v>
      </c>
    </row>
    <row r="400" spans="1:4">
      <c r="A400" t="s">
        <v>8219</v>
      </c>
      <c r="B400">
        <v>87</v>
      </c>
      <c r="C400" t="s">
        <v>8221</v>
      </c>
      <c r="D400">
        <v>1</v>
      </c>
    </row>
    <row r="401" spans="1:4">
      <c r="A401" t="s">
        <v>8219</v>
      </c>
      <c r="B401">
        <v>28</v>
      </c>
      <c r="C401" t="s">
        <v>8221</v>
      </c>
      <c r="D401">
        <v>2</v>
      </c>
    </row>
    <row r="402" spans="1:4">
      <c r="A402" t="s">
        <v>8219</v>
      </c>
      <c r="B402">
        <v>56</v>
      </c>
      <c r="C402" t="s">
        <v>8221</v>
      </c>
      <c r="D402">
        <v>14</v>
      </c>
    </row>
    <row r="403" spans="1:4">
      <c r="A403" t="s">
        <v>8219</v>
      </c>
      <c r="B403">
        <v>51</v>
      </c>
      <c r="C403" t="s">
        <v>8221</v>
      </c>
      <c r="D403">
        <v>31</v>
      </c>
    </row>
    <row r="404" spans="1:4">
      <c r="A404" t="s">
        <v>8219</v>
      </c>
      <c r="B404">
        <v>75</v>
      </c>
      <c r="C404" t="s">
        <v>8221</v>
      </c>
      <c r="D404">
        <v>16</v>
      </c>
    </row>
    <row r="405" spans="1:4">
      <c r="A405" t="s">
        <v>8219</v>
      </c>
      <c r="B405">
        <v>38</v>
      </c>
      <c r="C405" t="s">
        <v>8221</v>
      </c>
      <c r="D405">
        <v>12</v>
      </c>
    </row>
    <row r="406" spans="1:4">
      <c r="A406" t="s">
        <v>8219</v>
      </c>
      <c r="B406">
        <v>18</v>
      </c>
      <c r="C406" t="s">
        <v>8221</v>
      </c>
      <c r="D406">
        <v>96</v>
      </c>
    </row>
    <row r="407" spans="1:4">
      <c r="A407" t="s">
        <v>8219</v>
      </c>
      <c r="B407">
        <v>54</v>
      </c>
      <c r="C407" t="s">
        <v>8221</v>
      </c>
      <c r="D407">
        <v>16</v>
      </c>
    </row>
    <row r="408" spans="1:4">
      <c r="A408" t="s">
        <v>8219</v>
      </c>
      <c r="B408">
        <v>71</v>
      </c>
      <c r="C408" t="s">
        <v>8221</v>
      </c>
      <c r="D408">
        <v>5</v>
      </c>
    </row>
    <row r="409" spans="1:4">
      <c r="A409" t="s">
        <v>8219</v>
      </c>
      <c r="B409">
        <v>57</v>
      </c>
      <c r="C409" t="s">
        <v>8221</v>
      </c>
      <c r="D409">
        <v>0</v>
      </c>
    </row>
    <row r="410" spans="1:4">
      <c r="A410" t="s">
        <v>8219</v>
      </c>
      <c r="B410">
        <v>43</v>
      </c>
      <c r="C410" t="s">
        <v>8221</v>
      </c>
      <c r="D410">
        <v>8</v>
      </c>
    </row>
    <row r="411" spans="1:4">
      <c r="A411" t="s">
        <v>8219</v>
      </c>
      <c r="B411">
        <v>52</v>
      </c>
      <c r="C411" t="s">
        <v>8221</v>
      </c>
      <c r="D411">
        <v>7</v>
      </c>
    </row>
    <row r="412" spans="1:4">
      <c r="A412" t="s">
        <v>8219</v>
      </c>
      <c r="B412">
        <v>27</v>
      </c>
      <c r="C412" t="s">
        <v>8221</v>
      </c>
      <c r="D412">
        <v>24</v>
      </c>
    </row>
    <row r="413" spans="1:4">
      <c r="A413" t="s">
        <v>8219</v>
      </c>
      <c r="B413">
        <v>12</v>
      </c>
      <c r="C413" t="s">
        <v>8221</v>
      </c>
      <c r="D413">
        <v>121</v>
      </c>
    </row>
    <row r="414" spans="1:4">
      <c r="A414" t="s">
        <v>8219</v>
      </c>
      <c r="B414">
        <v>33</v>
      </c>
      <c r="C414" t="s">
        <v>8221</v>
      </c>
      <c r="D414">
        <v>196</v>
      </c>
    </row>
    <row r="415" spans="1:4">
      <c r="A415" t="s">
        <v>8219</v>
      </c>
      <c r="B415">
        <v>96</v>
      </c>
      <c r="C415" t="s">
        <v>8221</v>
      </c>
      <c r="D415">
        <v>5</v>
      </c>
    </row>
    <row r="416" spans="1:4">
      <c r="A416" t="s">
        <v>8219</v>
      </c>
      <c r="B416">
        <v>28</v>
      </c>
      <c r="C416" t="s">
        <v>8221</v>
      </c>
      <c r="D416">
        <v>73</v>
      </c>
    </row>
    <row r="417" spans="1:4">
      <c r="A417" t="s">
        <v>8219</v>
      </c>
      <c r="B417">
        <v>43</v>
      </c>
      <c r="C417" t="s">
        <v>8221</v>
      </c>
      <c r="D417">
        <v>93</v>
      </c>
    </row>
    <row r="418" spans="1:4">
      <c r="A418" t="s">
        <v>8219</v>
      </c>
      <c r="B418">
        <v>205</v>
      </c>
      <c r="C418" t="s">
        <v>8221</v>
      </c>
      <c r="D418">
        <v>17</v>
      </c>
    </row>
    <row r="419" spans="1:4">
      <c r="A419" t="s">
        <v>8219</v>
      </c>
      <c r="B419">
        <v>23</v>
      </c>
      <c r="C419" t="s">
        <v>8221</v>
      </c>
      <c r="D419">
        <v>7</v>
      </c>
    </row>
    <row r="420" spans="1:4">
      <c r="A420" t="s">
        <v>8219</v>
      </c>
      <c r="B420">
        <v>19</v>
      </c>
      <c r="C420" t="s">
        <v>8221</v>
      </c>
      <c r="D420">
        <v>17</v>
      </c>
    </row>
    <row r="421" spans="1:4">
      <c r="A421" t="s">
        <v>8219</v>
      </c>
      <c r="B421">
        <v>14</v>
      </c>
      <c r="C421" t="s">
        <v>8221</v>
      </c>
      <c r="D421">
        <v>171</v>
      </c>
    </row>
    <row r="422" spans="1:4">
      <c r="A422" t="s">
        <v>8219</v>
      </c>
      <c r="B422">
        <v>38</v>
      </c>
      <c r="C422" t="s">
        <v>8221</v>
      </c>
      <c r="D422">
        <v>188</v>
      </c>
    </row>
    <row r="423" spans="1:4">
      <c r="A423" t="s">
        <v>8219</v>
      </c>
      <c r="B423">
        <v>78</v>
      </c>
      <c r="C423" t="s">
        <v>8221</v>
      </c>
      <c r="D423">
        <v>110</v>
      </c>
    </row>
    <row r="424" spans="1:4">
      <c r="A424" t="s">
        <v>8219</v>
      </c>
      <c r="B424">
        <v>69</v>
      </c>
      <c r="C424" t="s">
        <v>8221</v>
      </c>
      <c r="D424">
        <v>37</v>
      </c>
    </row>
    <row r="425" spans="1:4">
      <c r="A425" t="s">
        <v>8219</v>
      </c>
      <c r="B425">
        <v>33</v>
      </c>
      <c r="C425" t="s">
        <v>8221</v>
      </c>
      <c r="D425">
        <v>9</v>
      </c>
    </row>
    <row r="426" spans="1:4">
      <c r="A426" t="s">
        <v>8219</v>
      </c>
      <c r="B426">
        <v>54</v>
      </c>
      <c r="C426" t="s">
        <v>8221</v>
      </c>
      <c r="D426">
        <v>29</v>
      </c>
    </row>
    <row r="427" spans="1:4">
      <c r="A427" t="s">
        <v>8219</v>
      </c>
      <c r="B427">
        <v>99</v>
      </c>
      <c r="C427" t="s">
        <v>8221</v>
      </c>
      <c r="D427">
        <v>6</v>
      </c>
    </row>
    <row r="428" spans="1:4">
      <c r="A428" t="s">
        <v>8219</v>
      </c>
      <c r="B428">
        <v>49</v>
      </c>
      <c r="C428" t="s">
        <v>8221</v>
      </c>
      <c r="D428">
        <v>30</v>
      </c>
    </row>
    <row r="429" spans="1:4">
      <c r="A429" t="s">
        <v>8219</v>
      </c>
      <c r="B429">
        <v>11</v>
      </c>
      <c r="C429" t="s">
        <v>8221</v>
      </c>
      <c r="D429">
        <v>81</v>
      </c>
    </row>
    <row r="430" spans="1:4">
      <c r="A430" t="s">
        <v>8219</v>
      </c>
      <c r="B430">
        <v>38</v>
      </c>
      <c r="C430" t="s">
        <v>8221</v>
      </c>
      <c r="D430">
        <v>4</v>
      </c>
    </row>
    <row r="431" spans="1:4">
      <c r="A431" t="s">
        <v>8219</v>
      </c>
      <c r="B431">
        <v>16</v>
      </c>
      <c r="C431" t="s">
        <v>8221</v>
      </c>
      <c r="D431">
        <v>11</v>
      </c>
    </row>
    <row r="432" spans="1:4">
      <c r="A432" t="s">
        <v>8219</v>
      </c>
      <c r="B432">
        <v>32</v>
      </c>
      <c r="C432" t="s">
        <v>8221</v>
      </c>
      <c r="D432">
        <v>14</v>
      </c>
    </row>
    <row r="433" spans="1:4">
      <c r="A433" t="s">
        <v>8219</v>
      </c>
      <c r="B433">
        <v>20</v>
      </c>
      <c r="C433" t="s">
        <v>8221</v>
      </c>
      <c r="D433">
        <v>5</v>
      </c>
    </row>
    <row r="434" spans="1:4">
      <c r="A434" t="s">
        <v>8219</v>
      </c>
      <c r="B434">
        <v>154</v>
      </c>
      <c r="C434" t="s">
        <v>8221</v>
      </c>
      <c r="D434">
        <v>45</v>
      </c>
    </row>
    <row r="435" spans="1:4">
      <c r="A435" t="s">
        <v>8219</v>
      </c>
      <c r="B435">
        <v>41</v>
      </c>
      <c r="C435" t="s">
        <v>8221</v>
      </c>
      <c r="D435">
        <v>8</v>
      </c>
    </row>
    <row r="436" spans="1:4">
      <c r="A436" t="s">
        <v>8219</v>
      </c>
      <c r="B436">
        <v>75</v>
      </c>
      <c r="C436" t="s">
        <v>8221</v>
      </c>
      <c r="D436">
        <v>3</v>
      </c>
    </row>
    <row r="437" spans="1:4">
      <c r="A437" t="s">
        <v>8219</v>
      </c>
      <c r="B437">
        <v>40</v>
      </c>
      <c r="C437" t="s">
        <v>8221</v>
      </c>
      <c r="D437">
        <v>24</v>
      </c>
    </row>
    <row r="438" spans="1:4">
      <c r="A438" t="s">
        <v>8219</v>
      </c>
      <c r="B438">
        <v>46</v>
      </c>
      <c r="C438" t="s">
        <v>8221</v>
      </c>
      <c r="D438">
        <v>18</v>
      </c>
    </row>
    <row r="439" spans="1:4">
      <c r="A439" t="s">
        <v>8219</v>
      </c>
      <c r="B439">
        <v>62</v>
      </c>
      <c r="C439" t="s">
        <v>8221</v>
      </c>
      <c r="D439">
        <v>12</v>
      </c>
    </row>
    <row r="440" spans="1:4">
      <c r="A440" t="s">
        <v>8219</v>
      </c>
      <c r="B440">
        <v>61</v>
      </c>
      <c r="C440" t="s">
        <v>8221</v>
      </c>
      <c r="D440">
        <v>123</v>
      </c>
    </row>
    <row r="441" spans="1:4">
      <c r="A441" t="s">
        <v>8219</v>
      </c>
      <c r="B441">
        <v>96</v>
      </c>
      <c r="C441" t="s">
        <v>8221</v>
      </c>
      <c r="D441">
        <v>96</v>
      </c>
    </row>
    <row r="442" spans="1:4">
      <c r="A442" t="s">
        <v>8219</v>
      </c>
      <c r="B442">
        <v>190</v>
      </c>
      <c r="C442" t="s">
        <v>8221</v>
      </c>
      <c r="D442">
        <v>31</v>
      </c>
    </row>
    <row r="443" spans="1:4">
      <c r="A443" t="s">
        <v>8219</v>
      </c>
      <c r="B443">
        <v>94</v>
      </c>
      <c r="C443" t="s">
        <v>8221</v>
      </c>
      <c r="D443">
        <v>4</v>
      </c>
    </row>
    <row r="444" spans="1:4">
      <c r="A444" t="s">
        <v>8219</v>
      </c>
      <c r="B444">
        <v>39</v>
      </c>
      <c r="C444" t="s">
        <v>8221</v>
      </c>
      <c r="D444">
        <v>3</v>
      </c>
    </row>
    <row r="445" spans="1:4">
      <c r="A445" t="s">
        <v>8219</v>
      </c>
      <c r="B445">
        <v>127</v>
      </c>
      <c r="C445" t="s">
        <v>8221</v>
      </c>
      <c r="D445">
        <v>179</v>
      </c>
    </row>
    <row r="446" spans="1:4">
      <c r="A446" t="s">
        <v>8219</v>
      </c>
      <c r="B446">
        <v>159</v>
      </c>
      <c r="C446" t="s">
        <v>8221</v>
      </c>
      <c r="D446">
        <v>3</v>
      </c>
    </row>
    <row r="447" spans="1:4">
      <c r="A447" t="s">
        <v>8219</v>
      </c>
      <c r="B447">
        <v>177</v>
      </c>
      <c r="C447" t="s">
        <v>8221</v>
      </c>
      <c r="D447">
        <v>23</v>
      </c>
    </row>
    <row r="448" spans="1:4">
      <c r="A448" t="s">
        <v>8219</v>
      </c>
      <c r="B448">
        <v>47</v>
      </c>
      <c r="C448" t="s">
        <v>8221</v>
      </c>
      <c r="D448">
        <v>23</v>
      </c>
    </row>
    <row r="449" spans="1:4">
      <c r="A449" t="s">
        <v>8219</v>
      </c>
      <c r="B449">
        <v>1</v>
      </c>
      <c r="C449" t="s">
        <v>8221</v>
      </c>
      <c r="D449">
        <v>41</v>
      </c>
    </row>
    <row r="450" spans="1:4">
      <c r="A450" t="s">
        <v>8219</v>
      </c>
      <c r="B450">
        <v>16</v>
      </c>
      <c r="C450" t="s">
        <v>8221</v>
      </c>
      <c r="D450">
        <v>0</v>
      </c>
    </row>
    <row r="451" spans="1:4">
      <c r="A451" t="s">
        <v>8219</v>
      </c>
      <c r="B451">
        <v>115</v>
      </c>
      <c r="C451" t="s">
        <v>8221</v>
      </c>
      <c r="D451">
        <v>32</v>
      </c>
    </row>
    <row r="452" spans="1:4">
      <c r="A452" t="s">
        <v>8219</v>
      </c>
      <c r="B452">
        <v>133</v>
      </c>
      <c r="C452" t="s">
        <v>8221</v>
      </c>
      <c r="D452">
        <v>2</v>
      </c>
    </row>
    <row r="453" spans="1:4">
      <c r="A453" t="s">
        <v>8219</v>
      </c>
      <c r="B453">
        <v>70</v>
      </c>
      <c r="C453" t="s">
        <v>8221</v>
      </c>
      <c r="D453">
        <v>7</v>
      </c>
    </row>
    <row r="454" spans="1:4">
      <c r="A454" t="s">
        <v>8219</v>
      </c>
      <c r="B454">
        <v>62</v>
      </c>
      <c r="C454" t="s">
        <v>8221</v>
      </c>
      <c r="D454">
        <v>4</v>
      </c>
    </row>
    <row r="455" spans="1:4">
      <c r="A455" t="s">
        <v>8219</v>
      </c>
      <c r="B455">
        <v>10</v>
      </c>
      <c r="C455" t="s">
        <v>8221</v>
      </c>
      <c r="D455">
        <v>196</v>
      </c>
    </row>
    <row r="456" spans="1:4">
      <c r="A456" t="s">
        <v>8219</v>
      </c>
      <c r="B456">
        <v>499</v>
      </c>
      <c r="C456" t="s">
        <v>8221</v>
      </c>
      <c r="D456">
        <v>11</v>
      </c>
    </row>
    <row r="457" spans="1:4">
      <c r="A457" t="s">
        <v>8219</v>
      </c>
      <c r="B457">
        <v>47</v>
      </c>
      <c r="C457" t="s">
        <v>8221</v>
      </c>
      <c r="D457">
        <v>9</v>
      </c>
    </row>
    <row r="458" spans="1:4">
      <c r="A458" t="s">
        <v>8219</v>
      </c>
      <c r="B458">
        <v>28</v>
      </c>
      <c r="C458" t="s">
        <v>8221</v>
      </c>
      <c r="D458">
        <v>5</v>
      </c>
    </row>
    <row r="459" spans="1:4">
      <c r="A459" t="s">
        <v>8219</v>
      </c>
      <c r="B459">
        <v>24</v>
      </c>
      <c r="C459" t="s">
        <v>8221</v>
      </c>
      <c r="D459">
        <v>8</v>
      </c>
    </row>
    <row r="460" spans="1:4">
      <c r="A460" t="s">
        <v>8219</v>
      </c>
      <c r="B460">
        <v>76</v>
      </c>
      <c r="C460" t="s">
        <v>8221</v>
      </c>
      <c r="D460">
        <v>229</v>
      </c>
    </row>
    <row r="461" spans="1:4">
      <c r="A461" t="s">
        <v>8219</v>
      </c>
      <c r="B461">
        <v>98</v>
      </c>
      <c r="C461" t="s">
        <v>8221</v>
      </c>
      <c r="D461">
        <v>40</v>
      </c>
    </row>
    <row r="462" spans="1:4">
      <c r="A462" t="s">
        <v>8219</v>
      </c>
      <c r="B462">
        <v>30</v>
      </c>
      <c r="C462" t="s">
        <v>8221</v>
      </c>
      <c r="D462">
        <v>123</v>
      </c>
    </row>
    <row r="463" spans="1:4">
      <c r="A463" t="s">
        <v>8219</v>
      </c>
      <c r="B463">
        <v>478</v>
      </c>
      <c r="C463" t="s">
        <v>8221</v>
      </c>
      <c r="D463">
        <v>5</v>
      </c>
    </row>
    <row r="464" spans="1:4">
      <c r="A464" t="s">
        <v>8219</v>
      </c>
      <c r="B464">
        <v>74</v>
      </c>
      <c r="C464" t="s">
        <v>8221</v>
      </c>
      <c r="D464">
        <v>148</v>
      </c>
    </row>
    <row r="465" spans="1:4">
      <c r="A465" t="s">
        <v>8219</v>
      </c>
      <c r="B465">
        <v>131</v>
      </c>
      <c r="C465" t="s">
        <v>8221</v>
      </c>
      <c r="D465">
        <v>10</v>
      </c>
    </row>
    <row r="466" spans="1:4">
      <c r="A466" t="s">
        <v>8219</v>
      </c>
      <c r="B466">
        <v>61</v>
      </c>
      <c r="C466" t="s">
        <v>8221</v>
      </c>
      <c r="D466">
        <v>4</v>
      </c>
    </row>
    <row r="467" spans="1:4">
      <c r="A467" t="s">
        <v>8219</v>
      </c>
      <c r="B467">
        <v>1071</v>
      </c>
      <c r="C467" t="s">
        <v>8221</v>
      </c>
      <c r="D467">
        <v>21</v>
      </c>
    </row>
    <row r="468" spans="1:4">
      <c r="A468" t="s">
        <v>8219</v>
      </c>
      <c r="B468">
        <v>122</v>
      </c>
      <c r="C468" t="s">
        <v>8221</v>
      </c>
      <c r="D468">
        <v>2</v>
      </c>
    </row>
    <row r="469" spans="1:4">
      <c r="A469" t="s">
        <v>8219</v>
      </c>
      <c r="B469">
        <v>111</v>
      </c>
      <c r="C469" t="s">
        <v>8221</v>
      </c>
      <c r="D469">
        <v>0</v>
      </c>
    </row>
    <row r="470" spans="1:4">
      <c r="A470" t="s">
        <v>8219</v>
      </c>
      <c r="B470">
        <v>255</v>
      </c>
      <c r="C470" t="s">
        <v>8221</v>
      </c>
      <c r="D470">
        <v>4</v>
      </c>
    </row>
    <row r="471" spans="1:4">
      <c r="A471" t="s">
        <v>8219</v>
      </c>
      <c r="B471">
        <v>141</v>
      </c>
      <c r="C471" t="s">
        <v>8221</v>
      </c>
      <c r="D471">
        <v>1</v>
      </c>
    </row>
    <row r="472" spans="1:4">
      <c r="A472" t="s">
        <v>8219</v>
      </c>
      <c r="B472">
        <v>159</v>
      </c>
      <c r="C472" t="s">
        <v>8221</v>
      </c>
      <c r="D472">
        <v>30</v>
      </c>
    </row>
    <row r="473" spans="1:4">
      <c r="A473" t="s">
        <v>8219</v>
      </c>
      <c r="B473">
        <v>99</v>
      </c>
      <c r="C473" t="s">
        <v>8221</v>
      </c>
      <c r="D473">
        <v>3</v>
      </c>
    </row>
    <row r="474" spans="1:4">
      <c r="A474" t="s">
        <v>8219</v>
      </c>
      <c r="B474">
        <v>96</v>
      </c>
      <c r="C474" t="s">
        <v>8221</v>
      </c>
      <c r="D474">
        <v>975</v>
      </c>
    </row>
    <row r="475" spans="1:4">
      <c r="A475" t="s">
        <v>8219</v>
      </c>
      <c r="B475">
        <v>27</v>
      </c>
      <c r="C475" t="s">
        <v>8221</v>
      </c>
      <c r="D475">
        <v>167</v>
      </c>
    </row>
    <row r="476" spans="1:4">
      <c r="A476" t="s">
        <v>8219</v>
      </c>
      <c r="B476">
        <v>166</v>
      </c>
      <c r="C476" t="s">
        <v>8221</v>
      </c>
      <c r="D476">
        <v>5</v>
      </c>
    </row>
    <row r="477" spans="1:4">
      <c r="A477" t="s">
        <v>8219</v>
      </c>
      <c r="B477">
        <v>76</v>
      </c>
      <c r="C477" t="s">
        <v>8221</v>
      </c>
      <c r="D477">
        <v>18</v>
      </c>
    </row>
    <row r="478" spans="1:4">
      <c r="A478" t="s">
        <v>8219</v>
      </c>
      <c r="B478">
        <v>211</v>
      </c>
      <c r="C478" t="s">
        <v>8221</v>
      </c>
      <c r="D478">
        <v>98</v>
      </c>
    </row>
    <row r="479" spans="1:4">
      <c r="A479" t="s">
        <v>8219</v>
      </c>
      <c r="B479">
        <v>21</v>
      </c>
      <c r="C479" t="s">
        <v>8221</v>
      </c>
      <c r="D479">
        <v>4</v>
      </c>
    </row>
    <row r="480" spans="1:4">
      <c r="A480" t="s">
        <v>8219</v>
      </c>
      <c r="B480">
        <v>61</v>
      </c>
      <c r="C480" t="s">
        <v>8221</v>
      </c>
      <c r="D480">
        <v>3</v>
      </c>
    </row>
    <row r="481" spans="1:4">
      <c r="A481" t="s">
        <v>8219</v>
      </c>
      <c r="B481">
        <v>30</v>
      </c>
      <c r="C481" t="s">
        <v>8221</v>
      </c>
      <c r="D481">
        <v>1</v>
      </c>
    </row>
    <row r="482" spans="1:4">
      <c r="A482" t="s">
        <v>8219</v>
      </c>
      <c r="B482">
        <v>375</v>
      </c>
      <c r="C482" t="s">
        <v>8221</v>
      </c>
      <c r="D482">
        <v>0</v>
      </c>
    </row>
    <row r="483" spans="1:4">
      <c r="A483" t="s">
        <v>8219</v>
      </c>
      <c r="B483">
        <v>111</v>
      </c>
      <c r="C483" t="s">
        <v>8221</v>
      </c>
      <c r="D483">
        <v>9</v>
      </c>
    </row>
    <row r="484" spans="1:4">
      <c r="A484" t="s">
        <v>8219</v>
      </c>
      <c r="B484">
        <v>123</v>
      </c>
      <c r="C484" t="s">
        <v>8221</v>
      </c>
      <c r="D484">
        <v>2</v>
      </c>
    </row>
    <row r="485" spans="1:4">
      <c r="A485" t="s">
        <v>8219</v>
      </c>
      <c r="B485">
        <v>70</v>
      </c>
      <c r="C485" t="s">
        <v>8221</v>
      </c>
      <c r="D485">
        <v>0</v>
      </c>
    </row>
    <row r="486" spans="1:4">
      <c r="A486" t="s">
        <v>8219</v>
      </c>
      <c r="B486">
        <v>85</v>
      </c>
      <c r="C486" t="s">
        <v>8221</v>
      </c>
      <c r="D486">
        <v>147</v>
      </c>
    </row>
    <row r="487" spans="1:4">
      <c r="A487" t="s">
        <v>8219</v>
      </c>
      <c r="B487">
        <v>86</v>
      </c>
      <c r="C487" t="s">
        <v>8221</v>
      </c>
      <c r="D487">
        <v>49</v>
      </c>
    </row>
    <row r="488" spans="1:4">
      <c r="A488" t="s">
        <v>8219</v>
      </c>
      <c r="B488">
        <v>13</v>
      </c>
      <c r="C488" t="s">
        <v>8221</v>
      </c>
      <c r="D488">
        <v>1</v>
      </c>
    </row>
    <row r="489" spans="1:4">
      <c r="A489" t="s">
        <v>8219</v>
      </c>
      <c r="B489">
        <v>33</v>
      </c>
      <c r="C489" t="s">
        <v>8221</v>
      </c>
      <c r="D489">
        <v>2</v>
      </c>
    </row>
    <row r="490" spans="1:4">
      <c r="A490" t="s">
        <v>8219</v>
      </c>
      <c r="B490">
        <v>15</v>
      </c>
      <c r="C490" t="s">
        <v>8221</v>
      </c>
      <c r="D490">
        <v>7</v>
      </c>
    </row>
    <row r="491" spans="1:4">
      <c r="A491" t="s">
        <v>8219</v>
      </c>
      <c r="B491">
        <v>273</v>
      </c>
      <c r="C491" t="s">
        <v>8221</v>
      </c>
      <c r="D491">
        <v>4</v>
      </c>
    </row>
    <row r="492" spans="1:4">
      <c r="A492" t="s">
        <v>8219</v>
      </c>
      <c r="B492">
        <v>714</v>
      </c>
      <c r="C492" t="s">
        <v>8221</v>
      </c>
      <c r="D492">
        <v>27</v>
      </c>
    </row>
    <row r="493" spans="1:4">
      <c r="A493" t="s">
        <v>8219</v>
      </c>
      <c r="B493">
        <v>170</v>
      </c>
      <c r="C493" t="s">
        <v>8221</v>
      </c>
      <c r="D493">
        <v>94</v>
      </c>
    </row>
    <row r="494" spans="1:4">
      <c r="A494" t="s">
        <v>8219</v>
      </c>
      <c r="B494">
        <v>512</v>
      </c>
      <c r="C494" t="s">
        <v>8221</v>
      </c>
      <c r="D494">
        <v>29</v>
      </c>
    </row>
    <row r="495" spans="1:4">
      <c r="A495" t="s">
        <v>8219</v>
      </c>
      <c r="B495">
        <v>314</v>
      </c>
      <c r="C495" t="s">
        <v>8221</v>
      </c>
      <c r="D495">
        <v>7</v>
      </c>
    </row>
    <row r="496" spans="1:4">
      <c r="A496" t="s">
        <v>8219</v>
      </c>
      <c r="B496">
        <v>167</v>
      </c>
      <c r="C496" t="s">
        <v>8221</v>
      </c>
      <c r="D496">
        <v>22</v>
      </c>
    </row>
    <row r="497" spans="1:4">
      <c r="A497" t="s">
        <v>8219</v>
      </c>
      <c r="B497">
        <v>9</v>
      </c>
      <c r="C497" t="s">
        <v>8221</v>
      </c>
      <c r="D497">
        <v>1</v>
      </c>
    </row>
    <row r="498" spans="1:4">
      <c r="A498" t="s">
        <v>8219</v>
      </c>
      <c r="B498">
        <v>103</v>
      </c>
      <c r="C498" t="s">
        <v>8221</v>
      </c>
      <c r="D498">
        <v>10</v>
      </c>
    </row>
    <row r="499" spans="1:4">
      <c r="A499" t="s">
        <v>8219</v>
      </c>
      <c r="B499">
        <v>111</v>
      </c>
      <c r="C499" t="s">
        <v>8221</v>
      </c>
      <c r="D499">
        <v>6</v>
      </c>
    </row>
    <row r="500" spans="1:4">
      <c r="A500" t="s">
        <v>8219</v>
      </c>
      <c r="B500">
        <v>271</v>
      </c>
      <c r="C500" t="s">
        <v>8221</v>
      </c>
      <c r="D500">
        <v>24</v>
      </c>
    </row>
    <row r="501" spans="1:4">
      <c r="A501" t="s">
        <v>8219</v>
      </c>
      <c r="B501">
        <v>101</v>
      </c>
      <c r="C501" t="s">
        <v>8221</v>
      </c>
      <c r="D501">
        <v>15</v>
      </c>
    </row>
    <row r="502" spans="1:4">
      <c r="A502" t="s">
        <v>8219</v>
      </c>
      <c r="B502">
        <v>57</v>
      </c>
      <c r="C502" t="s">
        <v>8221</v>
      </c>
      <c r="D502">
        <v>37</v>
      </c>
    </row>
    <row r="503" spans="1:4">
      <c r="A503" t="s">
        <v>8219</v>
      </c>
      <c r="B503">
        <v>62</v>
      </c>
      <c r="C503" t="s">
        <v>8221</v>
      </c>
      <c r="D503">
        <v>20</v>
      </c>
    </row>
    <row r="504" spans="1:4">
      <c r="A504" t="s">
        <v>8219</v>
      </c>
      <c r="B504">
        <v>32</v>
      </c>
      <c r="C504" t="s">
        <v>8221</v>
      </c>
      <c r="D504">
        <v>7</v>
      </c>
    </row>
    <row r="505" spans="1:4">
      <c r="A505" t="s">
        <v>8219</v>
      </c>
      <c r="B505">
        <v>141</v>
      </c>
      <c r="C505" t="s">
        <v>8221</v>
      </c>
      <c r="D505">
        <v>0</v>
      </c>
    </row>
    <row r="506" spans="1:4">
      <c r="A506" t="s">
        <v>8219</v>
      </c>
      <c r="B506">
        <v>75</v>
      </c>
      <c r="C506" t="s">
        <v>8221</v>
      </c>
      <c r="D506">
        <v>21</v>
      </c>
    </row>
    <row r="507" spans="1:4">
      <c r="A507" t="s">
        <v>8219</v>
      </c>
      <c r="B507">
        <v>46</v>
      </c>
      <c r="C507" t="s">
        <v>8221</v>
      </c>
      <c r="D507">
        <v>3</v>
      </c>
    </row>
    <row r="508" spans="1:4">
      <c r="A508" t="s">
        <v>8219</v>
      </c>
      <c r="B508">
        <v>103</v>
      </c>
      <c r="C508" t="s">
        <v>8221</v>
      </c>
      <c r="D508">
        <v>11</v>
      </c>
    </row>
    <row r="509" spans="1:4">
      <c r="A509" t="s">
        <v>8219</v>
      </c>
      <c r="B509">
        <v>6</v>
      </c>
      <c r="C509" t="s">
        <v>8221</v>
      </c>
      <c r="D509">
        <v>1</v>
      </c>
    </row>
    <row r="510" spans="1:4">
      <c r="A510" t="s">
        <v>8219</v>
      </c>
      <c r="B510">
        <v>83</v>
      </c>
      <c r="C510" t="s">
        <v>8221</v>
      </c>
      <c r="D510">
        <v>312</v>
      </c>
    </row>
    <row r="511" spans="1:4">
      <c r="A511" t="s">
        <v>8219</v>
      </c>
      <c r="B511">
        <v>108</v>
      </c>
      <c r="C511" t="s">
        <v>8221</v>
      </c>
      <c r="D511">
        <v>1</v>
      </c>
    </row>
    <row r="512" spans="1:4">
      <c r="A512" t="s">
        <v>8219</v>
      </c>
      <c r="B512">
        <v>25</v>
      </c>
      <c r="C512" t="s">
        <v>8221</v>
      </c>
      <c r="D512">
        <v>3</v>
      </c>
    </row>
    <row r="513" spans="1:4">
      <c r="A513" t="s">
        <v>8219</v>
      </c>
      <c r="B513">
        <v>549</v>
      </c>
      <c r="C513" t="s">
        <v>8221</v>
      </c>
      <c r="D513">
        <v>4</v>
      </c>
    </row>
    <row r="514" spans="1:4">
      <c r="A514" t="s">
        <v>8219</v>
      </c>
      <c r="B514">
        <v>222</v>
      </c>
      <c r="C514" t="s">
        <v>8221</v>
      </c>
      <c r="D514">
        <v>10</v>
      </c>
    </row>
    <row r="515" spans="1:4">
      <c r="A515" t="s">
        <v>8219</v>
      </c>
      <c r="B515">
        <v>183</v>
      </c>
      <c r="C515" t="s">
        <v>8221</v>
      </c>
      <c r="D515">
        <v>8</v>
      </c>
    </row>
    <row r="516" spans="1:4">
      <c r="A516" t="s">
        <v>8219</v>
      </c>
      <c r="B516">
        <v>89</v>
      </c>
      <c r="C516" t="s">
        <v>8221</v>
      </c>
      <c r="D516">
        <v>3</v>
      </c>
    </row>
    <row r="517" spans="1:4">
      <c r="A517" t="s">
        <v>8219</v>
      </c>
      <c r="B517">
        <v>253</v>
      </c>
      <c r="C517" t="s">
        <v>8221</v>
      </c>
      <c r="D517">
        <v>1</v>
      </c>
    </row>
    <row r="518" spans="1:4">
      <c r="A518" t="s">
        <v>8219</v>
      </c>
      <c r="B518">
        <v>140</v>
      </c>
      <c r="C518" t="s">
        <v>8221</v>
      </c>
      <c r="D518">
        <v>0</v>
      </c>
    </row>
    <row r="519" spans="1:4">
      <c r="A519" t="s">
        <v>8219</v>
      </c>
      <c r="B519">
        <v>103</v>
      </c>
      <c r="C519" t="s">
        <v>8221</v>
      </c>
      <c r="D519">
        <v>5</v>
      </c>
    </row>
    <row r="520" spans="1:4">
      <c r="A520" t="s">
        <v>8219</v>
      </c>
      <c r="B520">
        <v>138</v>
      </c>
      <c r="C520" t="s">
        <v>8221</v>
      </c>
      <c r="D520">
        <v>0</v>
      </c>
    </row>
    <row r="521" spans="1:4">
      <c r="A521" t="s">
        <v>8219</v>
      </c>
      <c r="B521">
        <v>191</v>
      </c>
      <c r="C521" t="s">
        <v>8221</v>
      </c>
      <c r="D521">
        <v>3</v>
      </c>
    </row>
    <row r="522" spans="1:4">
      <c r="A522" t="s">
        <v>8219</v>
      </c>
      <c r="B522">
        <v>45</v>
      </c>
      <c r="C522" t="s">
        <v>8221</v>
      </c>
      <c r="D522">
        <v>7</v>
      </c>
    </row>
    <row r="523" spans="1:4">
      <c r="A523" t="s">
        <v>8219</v>
      </c>
      <c r="B523">
        <v>17</v>
      </c>
      <c r="C523" t="s">
        <v>8221</v>
      </c>
      <c r="D523">
        <v>0</v>
      </c>
    </row>
    <row r="524" spans="1:4">
      <c r="A524" t="s">
        <v>8219</v>
      </c>
      <c r="B524">
        <v>31</v>
      </c>
      <c r="C524" t="s">
        <v>8221</v>
      </c>
      <c r="D524">
        <v>2</v>
      </c>
    </row>
    <row r="525" spans="1:4">
      <c r="A525" t="s">
        <v>8219</v>
      </c>
      <c r="B525">
        <v>50</v>
      </c>
      <c r="C525" t="s">
        <v>8221</v>
      </c>
      <c r="D525">
        <v>23</v>
      </c>
    </row>
    <row r="526" spans="1:4">
      <c r="A526" t="s">
        <v>8219</v>
      </c>
      <c r="B526">
        <v>59</v>
      </c>
      <c r="C526" t="s">
        <v>8221</v>
      </c>
      <c r="D526">
        <v>1</v>
      </c>
    </row>
    <row r="527" spans="1:4">
      <c r="A527" t="s">
        <v>8219</v>
      </c>
      <c r="B527">
        <v>81</v>
      </c>
      <c r="C527" t="s">
        <v>8221</v>
      </c>
      <c r="D527">
        <v>2</v>
      </c>
    </row>
    <row r="528" spans="1:4">
      <c r="A528" t="s">
        <v>8219</v>
      </c>
      <c r="B528">
        <v>508</v>
      </c>
      <c r="C528" t="s">
        <v>8221</v>
      </c>
      <c r="D528">
        <v>3</v>
      </c>
    </row>
    <row r="529" spans="1:4">
      <c r="A529" t="s">
        <v>8219</v>
      </c>
      <c r="B529">
        <v>74</v>
      </c>
      <c r="C529" t="s">
        <v>8221</v>
      </c>
      <c r="D529">
        <v>0</v>
      </c>
    </row>
    <row r="530" spans="1:4">
      <c r="A530" t="s">
        <v>8219</v>
      </c>
      <c r="B530">
        <v>141</v>
      </c>
      <c r="C530" t="s">
        <v>8221</v>
      </c>
      <c r="D530">
        <v>13</v>
      </c>
    </row>
    <row r="531" spans="1:4">
      <c r="A531" t="s">
        <v>8219</v>
      </c>
      <c r="B531">
        <v>711</v>
      </c>
      <c r="C531" t="s">
        <v>8221</v>
      </c>
      <c r="D531">
        <v>1</v>
      </c>
    </row>
    <row r="532" spans="1:4">
      <c r="A532" t="s">
        <v>8219</v>
      </c>
      <c r="B532">
        <v>141</v>
      </c>
      <c r="C532" t="s">
        <v>8221</v>
      </c>
      <c r="D532">
        <v>1</v>
      </c>
    </row>
    <row r="533" spans="1:4">
      <c r="A533" t="s">
        <v>8219</v>
      </c>
      <c r="B533">
        <v>109</v>
      </c>
      <c r="C533" t="s">
        <v>8221</v>
      </c>
      <c r="D533">
        <v>1</v>
      </c>
    </row>
    <row r="534" spans="1:4">
      <c r="A534" t="s">
        <v>8219</v>
      </c>
      <c r="B534">
        <v>361</v>
      </c>
      <c r="C534" t="s">
        <v>8221</v>
      </c>
      <c r="D534">
        <v>6</v>
      </c>
    </row>
    <row r="535" spans="1:4">
      <c r="A535" t="s">
        <v>8219</v>
      </c>
      <c r="B535">
        <v>176</v>
      </c>
      <c r="C535" t="s">
        <v>8221</v>
      </c>
      <c r="D535">
        <v>39</v>
      </c>
    </row>
    <row r="536" spans="1:4">
      <c r="A536" t="s">
        <v>8219</v>
      </c>
      <c r="B536">
        <v>670</v>
      </c>
      <c r="C536" t="s">
        <v>8221</v>
      </c>
      <c r="D536">
        <v>4</v>
      </c>
    </row>
    <row r="537" spans="1:4">
      <c r="A537" t="s">
        <v>8219</v>
      </c>
      <c r="B537">
        <v>96</v>
      </c>
      <c r="C537" t="s">
        <v>8221</v>
      </c>
      <c r="D537">
        <v>1</v>
      </c>
    </row>
    <row r="538" spans="1:4">
      <c r="A538" t="s">
        <v>8219</v>
      </c>
      <c r="B538">
        <v>74</v>
      </c>
      <c r="C538" t="s">
        <v>8221</v>
      </c>
      <c r="D538">
        <v>0</v>
      </c>
    </row>
    <row r="539" spans="1:4">
      <c r="A539" t="s">
        <v>8219</v>
      </c>
      <c r="B539">
        <v>52</v>
      </c>
      <c r="C539" t="s">
        <v>8221</v>
      </c>
      <c r="D539">
        <v>0</v>
      </c>
    </row>
    <row r="540" spans="1:4">
      <c r="A540" t="s">
        <v>8219</v>
      </c>
      <c r="B540">
        <v>105</v>
      </c>
      <c r="C540" t="s">
        <v>8221</v>
      </c>
      <c r="D540">
        <v>0</v>
      </c>
    </row>
    <row r="541" spans="1:4">
      <c r="A541" t="s">
        <v>8219</v>
      </c>
      <c r="B541">
        <v>41</v>
      </c>
      <c r="C541" t="s">
        <v>8221</v>
      </c>
      <c r="D541">
        <v>8</v>
      </c>
    </row>
    <row r="542" spans="1:4">
      <c r="A542" t="s">
        <v>8219</v>
      </c>
      <c r="B542">
        <v>34</v>
      </c>
      <c r="C542" t="s">
        <v>8221</v>
      </c>
      <c r="D542">
        <v>0</v>
      </c>
    </row>
    <row r="543" spans="1:4">
      <c r="A543" t="s">
        <v>8219</v>
      </c>
      <c r="B543">
        <v>66</v>
      </c>
      <c r="C543" t="s">
        <v>8221</v>
      </c>
      <c r="D543">
        <v>1</v>
      </c>
    </row>
    <row r="544" spans="1:4">
      <c r="A544" t="s">
        <v>8219</v>
      </c>
      <c r="B544">
        <v>50</v>
      </c>
      <c r="C544" t="s">
        <v>8221</v>
      </c>
      <c r="D544">
        <v>12</v>
      </c>
    </row>
    <row r="545" spans="1:4">
      <c r="A545" t="s">
        <v>8219</v>
      </c>
      <c r="B545">
        <v>159</v>
      </c>
      <c r="C545" t="s">
        <v>8221</v>
      </c>
      <c r="D545">
        <v>0</v>
      </c>
    </row>
    <row r="546" spans="1:4">
      <c r="A546" t="s">
        <v>8219</v>
      </c>
      <c r="B546">
        <v>182</v>
      </c>
      <c r="C546" t="s">
        <v>8221</v>
      </c>
      <c r="D546">
        <v>3</v>
      </c>
    </row>
    <row r="547" spans="1:4">
      <c r="A547" t="s">
        <v>8219</v>
      </c>
      <c r="B547">
        <v>206</v>
      </c>
      <c r="C547" t="s">
        <v>8221</v>
      </c>
      <c r="D547">
        <v>2</v>
      </c>
    </row>
    <row r="548" spans="1:4">
      <c r="A548" t="s">
        <v>8219</v>
      </c>
      <c r="B548">
        <v>169</v>
      </c>
      <c r="C548" t="s">
        <v>8221</v>
      </c>
      <c r="D548">
        <v>6</v>
      </c>
    </row>
    <row r="549" spans="1:4">
      <c r="A549" t="s">
        <v>8219</v>
      </c>
      <c r="B549">
        <v>31</v>
      </c>
      <c r="C549" t="s">
        <v>8221</v>
      </c>
      <c r="D549">
        <v>0</v>
      </c>
    </row>
    <row r="550" spans="1:4">
      <c r="A550" t="s">
        <v>8219</v>
      </c>
      <c r="B550">
        <v>28</v>
      </c>
      <c r="C550" t="s">
        <v>8221</v>
      </c>
      <c r="D550">
        <v>15</v>
      </c>
    </row>
    <row r="551" spans="1:4">
      <c r="A551" t="s">
        <v>8219</v>
      </c>
      <c r="B551">
        <v>54</v>
      </c>
      <c r="C551" t="s">
        <v>8221</v>
      </c>
      <c r="D551">
        <v>1</v>
      </c>
    </row>
    <row r="552" spans="1:4">
      <c r="A552" t="s">
        <v>8219</v>
      </c>
      <c r="B552">
        <v>467</v>
      </c>
      <c r="C552" t="s">
        <v>8221</v>
      </c>
      <c r="D552">
        <v>3</v>
      </c>
    </row>
    <row r="553" spans="1:4">
      <c r="A553" t="s">
        <v>8219</v>
      </c>
      <c r="B553">
        <v>389</v>
      </c>
      <c r="C553" t="s">
        <v>8221</v>
      </c>
      <c r="D553">
        <v>8</v>
      </c>
    </row>
    <row r="554" spans="1:4">
      <c r="A554" t="s">
        <v>8219</v>
      </c>
      <c r="B554">
        <v>68</v>
      </c>
      <c r="C554" t="s">
        <v>8221</v>
      </c>
      <c r="D554">
        <v>0</v>
      </c>
    </row>
    <row r="555" spans="1:4">
      <c r="A555" t="s">
        <v>8219</v>
      </c>
      <c r="B555">
        <v>413</v>
      </c>
      <c r="C555" t="s">
        <v>8221</v>
      </c>
      <c r="D555">
        <v>3</v>
      </c>
    </row>
    <row r="556" spans="1:4">
      <c r="A556" t="s">
        <v>8219</v>
      </c>
      <c r="B556">
        <v>190</v>
      </c>
      <c r="C556" t="s">
        <v>8221</v>
      </c>
      <c r="D556">
        <v>3</v>
      </c>
    </row>
    <row r="557" spans="1:4">
      <c r="A557" t="s">
        <v>8219</v>
      </c>
      <c r="B557">
        <v>189</v>
      </c>
      <c r="C557" t="s">
        <v>8221</v>
      </c>
      <c r="D557">
        <v>0</v>
      </c>
    </row>
    <row r="558" spans="1:4">
      <c r="A558" t="s">
        <v>8219</v>
      </c>
      <c r="B558">
        <v>130</v>
      </c>
      <c r="C558" t="s">
        <v>8221</v>
      </c>
      <c r="D558">
        <v>19</v>
      </c>
    </row>
    <row r="559" spans="1:4">
      <c r="A559" t="s">
        <v>8219</v>
      </c>
      <c r="B559">
        <v>74</v>
      </c>
      <c r="C559" t="s">
        <v>8221</v>
      </c>
      <c r="D559">
        <v>0</v>
      </c>
    </row>
    <row r="560" spans="1:4">
      <c r="A560" t="s">
        <v>8219</v>
      </c>
      <c r="B560">
        <v>274</v>
      </c>
      <c r="C560" t="s">
        <v>8221</v>
      </c>
      <c r="D560">
        <v>2</v>
      </c>
    </row>
    <row r="561" spans="1:4">
      <c r="A561" t="s">
        <v>8219</v>
      </c>
      <c r="B561">
        <v>22</v>
      </c>
      <c r="C561" t="s">
        <v>8221</v>
      </c>
      <c r="D561">
        <v>0</v>
      </c>
    </row>
    <row r="562" spans="1:4">
      <c r="A562" t="s">
        <v>8219</v>
      </c>
      <c r="B562">
        <v>31</v>
      </c>
      <c r="C562" t="s">
        <v>8221</v>
      </c>
      <c r="D562">
        <v>0</v>
      </c>
    </row>
    <row r="563" spans="1:4">
      <c r="A563" t="s">
        <v>8219</v>
      </c>
      <c r="B563">
        <v>63</v>
      </c>
      <c r="C563" t="s">
        <v>8221</v>
      </c>
      <c r="D563">
        <v>25</v>
      </c>
    </row>
    <row r="564" spans="1:4">
      <c r="A564" t="s">
        <v>8219</v>
      </c>
      <c r="B564">
        <v>20</v>
      </c>
      <c r="C564" t="s">
        <v>8221</v>
      </c>
      <c r="D564">
        <v>8</v>
      </c>
    </row>
    <row r="565" spans="1:4">
      <c r="A565" t="s">
        <v>8219</v>
      </c>
      <c r="B565">
        <v>25</v>
      </c>
      <c r="C565" t="s">
        <v>8221</v>
      </c>
      <c r="D565">
        <v>16</v>
      </c>
    </row>
    <row r="566" spans="1:4">
      <c r="A566" t="s">
        <v>8219</v>
      </c>
      <c r="B566">
        <v>61</v>
      </c>
      <c r="C566" t="s">
        <v>8221</v>
      </c>
      <c r="D566">
        <v>3</v>
      </c>
    </row>
    <row r="567" spans="1:4">
      <c r="A567" t="s">
        <v>8219</v>
      </c>
      <c r="B567">
        <v>52</v>
      </c>
      <c r="C567" t="s">
        <v>8221</v>
      </c>
      <c r="D567">
        <v>3</v>
      </c>
    </row>
    <row r="568" spans="1:4">
      <c r="A568" t="s">
        <v>8219</v>
      </c>
      <c r="B568">
        <v>86</v>
      </c>
      <c r="C568" t="s">
        <v>8221</v>
      </c>
      <c r="D568">
        <v>2</v>
      </c>
    </row>
    <row r="569" spans="1:4">
      <c r="A569" t="s">
        <v>8219</v>
      </c>
      <c r="B569">
        <v>42</v>
      </c>
      <c r="C569" t="s">
        <v>8221</v>
      </c>
      <c r="D569">
        <v>1</v>
      </c>
    </row>
    <row r="570" spans="1:4">
      <c r="A570" t="s">
        <v>8219</v>
      </c>
      <c r="B570">
        <v>52</v>
      </c>
      <c r="C570" t="s">
        <v>8221</v>
      </c>
      <c r="D570">
        <v>0</v>
      </c>
    </row>
    <row r="571" spans="1:4">
      <c r="A571" t="s">
        <v>8219</v>
      </c>
      <c r="B571">
        <v>120</v>
      </c>
      <c r="C571" t="s">
        <v>8221</v>
      </c>
      <c r="D571">
        <v>1</v>
      </c>
    </row>
    <row r="572" spans="1:4">
      <c r="A572" t="s">
        <v>8219</v>
      </c>
      <c r="B572">
        <v>22</v>
      </c>
      <c r="C572" t="s">
        <v>8221</v>
      </c>
      <c r="D572">
        <v>19</v>
      </c>
    </row>
    <row r="573" spans="1:4">
      <c r="A573" t="s">
        <v>8219</v>
      </c>
      <c r="B573">
        <v>64</v>
      </c>
      <c r="C573" t="s">
        <v>8221</v>
      </c>
      <c r="D573">
        <v>9</v>
      </c>
    </row>
    <row r="574" spans="1:4">
      <c r="A574" t="s">
        <v>8219</v>
      </c>
      <c r="B574">
        <v>23</v>
      </c>
      <c r="C574" t="s">
        <v>8221</v>
      </c>
      <c r="D574">
        <v>1</v>
      </c>
    </row>
    <row r="575" spans="1:4">
      <c r="A575" t="s">
        <v>8219</v>
      </c>
      <c r="B575">
        <v>238</v>
      </c>
      <c r="C575" t="s">
        <v>8221</v>
      </c>
      <c r="D575">
        <v>0</v>
      </c>
    </row>
    <row r="576" spans="1:4">
      <c r="A576" t="s">
        <v>8219</v>
      </c>
      <c r="B576">
        <v>33</v>
      </c>
      <c r="C576" t="s">
        <v>8221</v>
      </c>
      <c r="D576">
        <v>1</v>
      </c>
    </row>
    <row r="577" spans="1:4">
      <c r="A577" t="s">
        <v>8219</v>
      </c>
      <c r="B577">
        <v>32</v>
      </c>
      <c r="C577" t="s">
        <v>8221</v>
      </c>
      <c r="D577">
        <v>5</v>
      </c>
    </row>
    <row r="578" spans="1:4">
      <c r="A578" t="s">
        <v>8219</v>
      </c>
      <c r="B578">
        <v>24</v>
      </c>
      <c r="C578" t="s">
        <v>8221</v>
      </c>
      <c r="D578">
        <v>85</v>
      </c>
    </row>
    <row r="579" spans="1:4">
      <c r="A579" t="s">
        <v>8219</v>
      </c>
      <c r="B579">
        <v>29</v>
      </c>
      <c r="C579" t="s">
        <v>8221</v>
      </c>
      <c r="D579">
        <v>3</v>
      </c>
    </row>
    <row r="580" spans="1:4">
      <c r="A580" t="s">
        <v>8219</v>
      </c>
      <c r="B580">
        <v>50</v>
      </c>
      <c r="C580" t="s">
        <v>8221</v>
      </c>
      <c r="D580">
        <v>4</v>
      </c>
    </row>
    <row r="581" spans="1:4">
      <c r="A581" t="s">
        <v>8219</v>
      </c>
      <c r="B581">
        <v>108</v>
      </c>
      <c r="C581" t="s">
        <v>8221</v>
      </c>
      <c r="D581">
        <v>3</v>
      </c>
    </row>
    <row r="582" spans="1:4">
      <c r="A582" t="s">
        <v>8219</v>
      </c>
      <c r="B582">
        <v>139</v>
      </c>
      <c r="C582" t="s">
        <v>8221</v>
      </c>
      <c r="D582">
        <v>5</v>
      </c>
    </row>
    <row r="583" spans="1:4">
      <c r="A583" t="s">
        <v>8219</v>
      </c>
      <c r="B583">
        <v>7</v>
      </c>
      <c r="C583" t="s">
        <v>8221</v>
      </c>
      <c r="D583">
        <v>17</v>
      </c>
    </row>
    <row r="584" spans="1:4">
      <c r="A584" t="s">
        <v>8219</v>
      </c>
      <c r="B584">
        <v>149</v>
      </c>
      <c r="C584" t="s">
        <v>8221</v>
      </c>
      <c r="D584">
        <v>3</v>
      </c>
    </row>
    <row r="585" spans="1:4">
      <c r="A585" t="s">
        <v>8219</v>
      </c>
      <c r="B585">
        <v>31</v>
      </c>
      <c r="C585" t="s">
        <v>8221</v>
      </c>
      <c r="D585">
        <v>2</v>
      </c>
    </row>
    <row r="586" spans="1:4">
      <c r="A586" t="s">
        <v>8219</v>
      </c>
      <c r="B586">
        <v>26</v>
      </c>
      <c r="C586" t="s">
        <v>8221</v>
      </c>
      <c r="D586">
        <v>6</v>
      </c>
    </row>
    <row r="587" spans="1:4">
      <c r="A587" t="s">
        <v>8219</v>
      </c>
      <c r="B587">
        <v>172</v>
      </c>
      <c r="C587" t="s">
        <v>8221</v>
      </c>
      <c r="D587">
        <v>0</v>
      </c>
    </row>
    <row r="588" spans="1:4">
      <c r="A588" t="s">
        <v>8219</v>
      </c>
      <c r="B588">
        <v>78</v>
      </c>
      <c r="C588" t="s">
        <v>8221</v>
      </c>
      <c r="D588">
        <v>1</v>
      </c>
    </row>
    <row r="589" spans="1:4">
      <c r="A589" t="s">
        <v>8219</v>
      </c>
      <c r="B589">
        <v>120</v>
      </c>
      <c r="C589" t="s">
        <v>8221</v>
      </c>
      <c r="D589">
        <v>3</v>
      </c>
    </row>
    <row r="590" spans="1:4">
      <c r="A590" t="s">
        <v>8219</v>
      </c>
      <c r="B590">
        <v>227</v>
      </c>
      <c r="C590" t="s">
        <v>8221</v>
      </c>
      <c r="D590">
        <v>13</v>
      </c>
    </row>
    <row r="591" spans="1:4">
      <c r="A591" t="s">
        <v>8219</v>
      </c>
      <c r="B591">
        <v>42</v>
      </c>
      <c r="C591" t="s">
        <v>8221</v>
      </c>
      <c r="D591">
        <v>1</v>
      </c>
    </row>
    <row r="592" spans="1:4">
      <c r="A592" t="s">
        <v>8219</v>
      </c>
      <c r="B592">
        <v>64</v>
      </c>
      <c r="C592" t="s">
        <v>8221</v>
      </c>
      <c r="D592">
        <v>1</v>
      </c>
    </row>
    <row r="593" spans="1:4">
      <c r="A593" t="s">
        <v>8219</v>
      </c>
      <c r="B593">
        <v>121</v>
      </c>
      <c r="C593" t="s">
        <v>8221</v>
      </c>
      <c r="D593">
        <v>9</v>
      </c>
    </row>
    <row r="594" spans="1:4">
      <c r="A594" t="s">
        <v>8219</v>
      </c>
      <c r="B594">
        <v>87</v>
      </c>
      <c r="C594" t="s">
        <v>8221</v>
      </c>
      <c r="D594">
        <v>0</v>
      </c>
    </row>
    <row r="595" spans="1:4">
      <c r="A595" t="s">
        <v>8219</v>
      </c>
      <c r="B595">
        <v>65</v>
      </c>
      <c r="C595" t="s">
        <v>8221</v>
      </c>
      <c r="D595">
        <v>2</v>
      </c>
    </row>
    <row r="596" spans="1:4">
      <c r="A596" t="s">
        <v>8219</v>
      </c>
      <c r="B596">
        <v>49</v>
      </c>
      <c r="C596" t="s">
        <v>8221</v>
      </c>
      <c r="D596">
        <v>1</v>
      </c>
    </row>
    <row r="597" spans="1:4">
      <c r="A597" t="s">
        <v>8219</v>
      </c>
      <c r="B597">
        <v>19</v>
      </c>
      <c r="C597" t="s">
        <v>8221</v>
      </c>
      <c r="D597">
        <v>10</v>
      </c>
    </row>
    <row r="598" spans="1:4">
      <c r="A598" t="s">
        <v>8219</v>
      </c>
      <c r="B598">
        <v>81</v>
      </c>
      <c r="C598" t="s">
        <v>8221</v>
      </c>
      <c r="D598">
        <v>3</v>
      </c>
    </row>
    <row r="599" spans="1:4">
      <c r="A599" t="s">
        <v>8219</v>
      </c>
      <c r="B599">
        <v>264</v>
      </c>
      <c r="C599" t="s">
        <v>8221</v>
      </c>
      <c r="D599">
        <v>2</v>
      </c>
    </row>
    <row r="600" spans="1:4">
      <c r="A600" t="s">
        <v>8219</v>
      </c>
      <c r="B600">
        <v>25</v>
      </c>
      <c r="C600" t="s">
        <v>8221</v>
      </c>
      <c r="D600">
        <v>2</v>
      </c>
    </row>
    <row r="601" spans="1:4">
      <c r="A601" t="s">
        <v>8219</v>
      </c>
      <c r="B601">
        <v>5</v>
      </c>
      <c r="C601" t="s">
        <v>8221</v>
      </c>
      <c r="D601">
        <v>1</v>
      </c>
    </row>
    <row r="602" spans="1:4">
      <c r="A602" t="s">
        <v>8219</v>
      </c>
      <c r="B602">
        <v>144</v>
      </c>
      <c r="C602" t="s">
        <v>8221</v>
      </c>
      <c r="D602">
        <v>14</v>
      </c>
    </row>
    <row r="603" spans="1:4">
      <c r="A603" t="s">
        <v>8219</v>
      </c>
      <c r="B603">
        <v>92</v>
      </c>
      <c r="C603" t="s">
        <v>8221</v>
      </c>
      <c r="D603">
        <v>0</v>
      </c>
    </row>
    <row r="604" spans="1:4">
      <c r="A604" t="s">
        <v>8219</v>
      </c>
      <c r="B604">
        <v>147</v>
      </c>
      <c r="C604" t="s">
        <v>8221</v>
      </c>
      <c r="D604">
        <v>0</v>
      </c>
    </row>
    <row r="605" spans="1:4">
      <c r="A605" t="s">
        <v>8219</v>
      </c>
      <c r="B605">
        <v>90</v>
      </c>
      <c r="C605" t="s">
        <v>8221</v>
      </c>
      <c r="D605">
        <v>4</v>
      </c>
    </row>
    <row r="606" spans="1:4">
      <c r="A606" t="s">
        <v>8219</v>
      </c>
      <c r="B606">
        <v>87</v>
      </c>
      <c r="C606" t="s">
        <v>8221</v>
      </c>
      <c r="D606">
        <v>3</v>
      </c>
    </row>
    <row r="607" spans="1:4">
      <c r="A607" t="s">
        <v>8219</v>
      </c>
      <c r="B607">
        <v>406</v>
      </c>
      <c r="C607" t="s">
        <v>8221</v>
      </c>
      <c r="D607">
        <v>0</v>
      </c>
    </row>
    <row r="608" spans="1:4">
      <c r="A608" t="s">
        <v>8219</v>
      </c>
      <c r="B608">
        <v>20</v>
      </c>
      <c r="C608" t="s">
        <v>8221</v>
      </c>
      <c r="D608">
        <v>5</v>
      </c>
    </row>
    <row r="609" spans="1:4">
      <c r="A609" t="s">
        <v>8219</v>
      </c>
      <c r="B609">
        <v>70</v>
      </c>
      <c r="C609" t="s">
        <v>8221</v>
      </c>
      <c r="D609">
        <v>47</v>
      </c>
    </row>
    <row r="610" spans="1:4">
      <c r="A610" t="s">
        <v>8219</v>
      </c>
      <c r="B610">
        <v>16</v>
      </c>
      <c r="C610" t="s">
        <v>8221</v>
      </c>
      <c r="D610">
        <v>0</v>
      </c>
    </row>
    <row r="611" spans="1:4">
      <c r="A611" t="s">
        <v>8219</v>
      </c>
      <c r="B611">
        <v>52</v>
      </c>
      <c r="C611" t="s">
        <v>8221</v>
      </c>
      <c r="D611">
        <v>10</v>
      </c>
    </row>
    <row r="612" spans="1:4">
      <c r="A612" t="s">
        <v>8219</v>
      </c>
      <c r="B612">
        <v>66</v>
      </c>
      <c r="C612" t="s">
        <v>8221</v>
      </c>
      <c r="D612">
        <v>11</v>
      </c>
    </row>
    <row r="613" spans="1:4">
      <c r="A613" t="s">
        <v>8219</v>
      </c>
      <c r="B613">
        <v>109</v>
      </c>
      <c r="C613" t="s">
        <v>8221</v>
      </c>
      <c r="D613">
        <v>2</v>
      </c>
    </row>
    <row r="614" spans="1:4">
      <c r="A614" t="s">
        <v>8219</v>
      </c>
      <c r="B614">
        <v>168</v>
      </c>
      <c r="C614" t="s">
        <v>8221</v>
      </c>
      <c r="D614">
        <v>2</v>
      </c>
    </row>
    <row r="615" spans="1:4">
      <c r="A615" t="s">
        <v>8219</v>
      </c>
      <c r="B615">
        <v>31</v>
      </c>
      <c r="C615" t="s">
        <v>8221</v>
      </c>
      <c r="D615">
        <v>22</v>
      </c>
    </row>
    <row r="616" spans="1:4">
      <c r="A616" t="s">
        <v>8219</v>
      </c>
      <c r="B616">
        <v>133</v>
      </c>
      <c r="C616" t="s">
        <v>8221</v>
      </c>
      <c r="D616">
        <v>8</v>
      </c>
    </row>
    <row r="617" spans="1:4">
      <c r="A617" t="s">
        <v>8219</v>
      </c>
      <c r="B617">
        <v>151</v>
      </c>
      <c r="C617" t="s">
        <v>8221</v>
      </c>
      <c r="D617">
        <v>6</v>
      </c>
    </row>
    <row r="618" spans="1:4">
      <c r="A618" t="s">
        <v>8219</v>
      </c>
      <c r="B618">
        <v>5</v>
      </c>
      <c r="C618" t="s">
        <v>8221</v>
      </c>
      <c r="D618">
        <v>1</v>
      </c>
    </row>
    <row r="619" spans="1:4">
      <c r="A619" t="s">
        <v>8219</v>
      </c>
      <c r="B619">
        <v>73</v>
      </c>
      <c r="C619" t="s">
        <v>8221</v>
      </c>
      <c r="D619">
        <v>3</v>
      </c>
    </row>
    <row r="620" spans="1:4">
      <c r="A620" t="s">
        <v>8219</v>
      </c>
      <c r="B620">
        <v>148</v>
      </c>
      <c r="C620" t="s">
        <v>8221</v>
      </c>
      <c r="D620">
        <v>0</v>
      </c>
    </row>
    <row r="621" spans="1:4">
      <c r="A621" t="s">
        <v>8219</v>
      </c>
      <c r="B621">
        <v>93</v>
      </c>
      <c r="C621" t="s">
        <v>8221</v>
      </c>
      <c r="D621">
        <v>0</v>
      </c>
    </row>
    <row r="622" spans="1:4">
      <c r="A622" t="s">
        <v>8219</v>
      </c>
      <c r="B622">
        <v>63</v>
      </c>
      <c r="C622" t="s">
        <v>8221</v>
      </c>
      <c r="D622">
        <v>0</v>
      </c>
    </row>
    <row r="623" spans="1:4">
      <c r="A623" t="s">
        <v>8219</v>
      </c>
      <c r="B623">
        <v>134</v>
      </c>
      <c r="C623" t="s">
        <v>8221</v>
      </c>
      <c r="D623">
        <v>0</v>
      </c>
    </row>
    <row r="624" spans="1:4">
      <c r="A624" t="s">
        <v>8219</v>
      </c>
      <c r="B624">
        <v>14</v>
      </c>
      <c r="C624" t="s">
        <v>8221</v>
      </c>
      <c r="D624">
        <v>0</v>
      </c>
    </row>
    <row r="625" spans="1:4">
      <c r="A625" t="s">
        <v>8219</v>
      </c>
      <c r="B625">
        <v>78</v>
      </c>
      <c r="C625" t="s">
        <v>8221</v>
      </c>
      <c r="D625">
        <v>3</v>
      </c>
    </row>
    <row r="626" spans="1:4">
      <c r="A626" t="s">
        <v>8219</v>
      </c>
      <c r="B626">
        <v>112</v>
      </c>
      <c r="C626" t="s">
        <v>8221</v>
      </c>
      <c r="D626">
        <v>0</v>
      </c>
    </row>
    <row r="627" spans="1:4">
      <c r="A627" t="s">
        <v>8219</v>
      </c>
      <c r="B627">
        <v>34</v>
      </c>
      <c r="C627" t="s">
        <v>8221</v>
      </c>
      <c r="D627">
        <v>0</v>
      </c>
    </row>
    <row r="628" spans="1:4">
      <c r="A628" t="s">
        <v>8219</v>
      </c>
      <c r="B628">
        <v>19</v>
      </c>
      <c r="C628" t="s">
        <v>8221</v>
      </c>
      <c r="D628">
        <v>1</v>
      </c>
    </row>
    <row r="629" spans="1:4">
      <c r="A629" t="s">
        <v>8219</v>
      </c>
      <c r="B629">
        <v>13</v>
      </c>
      <c r="C629" t="s">
        <v>8221</v>
      </c>
      <c r="D629">
        <v>6</v>
      </c>
    </row>
    <row r="630" spans="1:4">
      <c r="A630" t="s">
        <v>8219</v>
      </c>
      <c r="B630">
        <v>104</v>
      </c>
      <c r="C630" t="s">
        <v>8221</v>
      </c>
      <c r="D630">
        <v>1</v>
      </c>
    </row>
    <row r="631" spans="1:4">
      <c r="A631" t="s">
        <v>8219</v>
      </c>
      <c r="B631">
        <v>52</v>
      </c>
      <c r="C631" t="s">
        <v>8221</v>
      </c>
      <c r="D631">
        <v>2</v>
      </c>
    </row>
    <row r="632" spans="1:4">
      <c r="A632" t="s">
        <v>8219</v>
      </c>
      <c r="B632">
        <v>17</v>
      </c>
      <c r="C632" t="s">
        <v>8221</v>
      </c>
      <c r="D632">
        <v>0</v>
      </c>
    </row>
    <row r="633" spans="1:4">
      <c r="A633" t="s">
        <v>8219</v>
      </c>
      <c r="B633">
        <v>82</v>
      </c>
      <c r="C633" t="s">
        <v>8221</v>
      </c>
      <c r="D633">
        <v>3</v>
      </c>
    </row>
    <row r="634" spans="1:4">
      <c r="A634" t="s">
        <v>8219</v>
      </c>
      <c r="B634">
        <v>73</v>
      </c>
      <c r="C634" t="s">
        <v>8221</v>
      </c>
      <c r="D634">
        <v>3</v>
      </c>
    </row>
    <row r="635" spans="1:4">
      <c r="A635" t="s">
        <v>8219</v>
      </c>
      <c r="B635">
        <v>158</v>
      </c>
      <c r="C635" t="s">
        <v>8221</v>
      </c>
      <c r="D635">
        <v>0</v>
      </c>
    </row>
    <row r="636" spans="1:4">
      <c r="A636" t="s">
        <v>8219</v>
      </c>
      <c r="B636">
        <v>65</v>
      </c>
      <c r="C636" t="s">
        <v>8221</v>
      </c>
      <c r="D636">
        <v>6</v>
      </c>
    </row>
    <row r="637" spans="1:4">
      <c r="A637" t="s">
        <v>8219</v>
      </c>
      <c r="B637">
        <v>184</v>
      </c>
      <c r="C637" t="s">
        <v>8221</v>
      </c>
      <c r="D637">
        <v>0</v>
      </c>
    </row>
    <row r="638" spans="1:4">
      <c r="A638" t="s">
        <v>8219</v>
      </c>
      <c r="B638">
        <v>34</v>
      </c>
      <c r="C638" t="s">
        <v>8221</v>
      </c>
      <c r="D638">
        <v>19</v>
      </c>
    </row>
    <row r="639" spans="1:4">
      <c r="A639" t="s">
        <v>8219</v>
      </c>
      <c r="B639">
        <v>240</v>
      </c>
      <c r="C639" t="s">
        <v>8221</v>
      </c>
      <c r="D639">
        <v>1</v>
      </c>
    </row>
    <row r="640" spans="1:4">
      <c r="A640" t="s">
        <v>8219</v>
      </c>
      <c r="B640">
        <v>113</v>
      </c>
      <c r="C640" t="s">
        <v>8221</v>
      </c>
      <c r="D640">
        <v>2</v>
      </c>
    </row>
    <row r="641" spans="1:4">
      <c r="A641" t="s">
        <v>8219</v>
      </c>
      <c r="B641">
        <v>66</v>
      </c>
      <c r="C641" t="s">
        <v>8221</v>
      </c>
      <c r="D641">
        <v>0</v>
      </c>
    </row>
    <row r="642" spans="1:4">
      <c r="A642" t="s">
        <v>8219</v>
      </c>
      <c r="B642">
        <v>340</v>
      </c>
      <c r="C642" t="s">
        <v>8221</v>
      </c>
      <c r="D642">
        <v>11</v>
      </c>
    </row>
    <row r="643" spans="1:4">
      <c r="A643" t="s">
        <v>8219</v>
      </c>
      <c r="B643">
        <v>150</v>
      </c>
      <c r="C643" t="s">
        <v>8221</v>
      </c>
      <c r="D643">
        <v>0</v>
      </c>
    </row>
    <row r="644" spans="1:4">
      <c r="A644" t="s">
        <v>8219</v>
      </c>
      <c r="B644">
        <v>25</v>
      </c>
      <c r="C644" t="s">
        <v>8221</v>
      </c>
      <c r="D644">
        <v>0</v>
      </c>
    </row>
    <row r="645" spans="1:4">
      <c r="A645" t="s">
        <v>8219</v>
      </c>
      <c r="B645">
        <v>234</v>
      </c>
      <c r="C645" t="s">
        <v>8221</v>
      </c>
      <c r="D645">
        <v>1</v>
      </c>
    </row>
    <row r="646" spans="1:4">
      <c r="A646" t="s">
        <v>8219</v>
      </c>
      <c r="B646">
        <v>2602</v>
      </c>
      <c r="C646" t="s">
        <v>8221</v>
      </c>
      <c r="D646">
        <v>3</v>
      </c>
    </row>
    <row r="647" spans="1:4">
      <c r="A647" t="s">
        <v>8219</v>
      </c>
      <c r="B647">
        <v>248</v>
      </c>
      <c r="C647" t="s">
        <v>8221</v>
      </c>
      <c r="D647">
        <v>1</v>
      </c>
    </row>
    <row r="648" spans="1:4">
      <c r="A648" t="s">
        <v>8219</v>
      </c>
      <c r="B648">
        <v>600</v>
      </c>
      <c r="C648" t="s">
        <v>8221</v>
      </c>
      <c r="D648">
        <v>15</v>
      </c>
    </row>
    <row r="649" spans="1:4">
      <c r="A649" t="s">
        <v>8219</v>
      </c>
      <c r="B649">
        <v>293</v>
      </c>
      <c r="C649" t="s">
        <v>8221</v>
      </c>
      <c r="D649">
        <v>2</v>
      </c>
    </row>
    <row r="650" spans="1:4">
      <c r="A650" t="s">
        <v>8219</v>
      </c>
      <c r="B650">
        <v>321</v>
      </c>
      <c r="C650" t="s">
        <v>8221</v>
      </c>
      <c r="D650">
        <v>1</v>
      </c>
    </row>
    <row r="651" spans="1:4">
      <c r="A651" t="s">
        <v>8219</v>
      </c>
      <c r="B651">
        <v>81</v>
      </c>
      <c r="C651" t="s">
        <v>8221</v>
      </c>
      <c r="D651">
        <v>1</v>
      </c>
    </row>
    <row r="652" spans="1:4">
      <c r="A652" t="s">
        <v>8219</v>
      </c>
      <c r="B652">
        <v>343</v>
      </c>
      <c r="C652" t="s">
        <v>8221</v>
      </c>
      <c r="D652">
        <v>0</v>
      </c>
    </row>
    <row r="653" spans="1:4">
      <c r="A653" t="s">
        <v>8219</v>
      </c>
      <c r="B653">
        <v>336</v>
      </c>
      <c r="C653" t="s">
        <v>8221</v>
      </c>
      <c r="D653">
        <v>1</v>
      </c>
    </row>
    <row r="654" spans="1:4">
      <c r="A654" t="s">
        <v>8219</v>
      </c>
      <c r="B654">
        <v>47</v>
      </c>
      <c r="C654" t="s">
        <v>8221</v>
      </c>
      <c r="D654">
        <v>11</v>
      </c>
    </row>
    <row r="655" spans="1:4">
      <c r="A655" t="s">
        <v>8219</v>
      </c>
      <c r="B655">
        <v>76</v>
      </c>
      <c r="C655" t="s">
        <v>8221</v>
      </c>
      <c r="D655">
        <v>0</v>
      </c>
    </row>
    <row r="656" spans="1:4">
      <c r="A656" t="s">
        <v>8219</v>
      </c>
      <c r="B656">
        <v>441</v>
      </c>
      <c r="C656" t="s">
        <v>8221</v>
      </c>
      <c r="D656">
        <v>1</v>
      </c>
    </row>
    <row r="657" spans="1:4">
      <c r="A657" t="s">
        <v>8219</v>
      </c>
      <c r="B657">
        <v>916</v>
      </c>
      <c r="C657" t="s">
        <v>8221</v>
      </c>
      <c r="D657">
        <v>6</v>
      </c>
    </row>
    <row r="658" spans="1:4">
      <c r="A658" t="s">
        <v>8219</v>
      </c>
      <c r="B658">
        <v>369</v>
      </c>
      <c r="C658" t="s">
        <v>8221</v>
      </c>
      <c r="D658">
        <v>7</v>
      </c>
    </row>
    <row r="659" spans="1:4">
      <c r="A659" t="s">
        <v>8219</v>
      </c>
      <c r="B659">
        <v>20242</v>
      </c>
      <c r="C659" t="s">
        <v>8221</v>
      </c>
      <c r="D659">
        <v>0</v>
      </c>
    </row>
    <row r="660" spans="1:4">
      <c r="A660" t="s">
        <v>8219</v>
      </c>
      <c r="B660">
        <v>71</v>
      </c>
      <c r="C660" t="s">
        <v>8221</v>
      </c>
      <c r="D660">
        <v>16</v>
      </c>
    </row>
    <row r="661" spans="1:4">
      <c r="A661" t="s">
        <v>8219</v>
      </c>
      <c r="B661">
        <v>635</v>
      </c>
      <c r="C661" t="s">
        <v>8221</v>
      </c>
      <c r="D661">
        <v>0</v>
      </c>
    </row>
    <row r="662" spans="1:4">
      <c r="A662" t="s">
        <v>8219</v>
      </c>
      <c r="B662">
        <v>885</v>
      </c>
      <c r="C662" t="s">
        <v>8221</v>
      </c>
      <c r="D662">
        <v>0</v>
      </c>
    </row>
    <row r="663" spans="1:4">
      <c r="A663" t="s">
        <v>8219</v>
      </c>
      <c r="B663">
        <v>329</v>
      </c>
      <c r="C663" t="s">
        <v>8221</v>
      </c>
      <c r="D663">
        <v>0</v>
      </c>
    </row>
    <row r="664" spans="1:4">
      <c r="A664" t="s">
        <v>8219</v>
      </c>
      <c r="B664">
        <v>71</v>
      </c>
      <c r="C664" t="s">
        <v>8221</v>
      </c>
      <c r="D664">
        <v>12</v>
      </c>
    </row>
    <row r="665" spans="1:4">
      <c r="A665" t="s">
        <v>8219</v>
      </c>
      <c r="B665">
        <v>269</v>
      </c>
      <c r="C665" t="s">
        <v>8221</v>
      </c>
      <c r="D665">
        <v>1</v>
      </c>
    </row>
    <row r="666" spans="1:4">
      <c r="A666" t="s">
        <v>8219</v>
      </c>
      <c r="B666">
        <v>345</v>
      </c>
      <c r="C666" t="s">
        <v>8221</v>
      </c>
      <c r="D666">
        <v>3</v>
      </c>
    </row>
    <row r="667" spans="1:4">
      <c r="A667" t="s">
        <v>8219</v>
      </c>
      <c r="B667">
        <v>43</v>
      </c>
      <c r="C667" t="s">
        <v>8221</v>
      </c>
      <c r="D667">
        <v>1</v>
      </c>
    </row>
    <row r="668" spans="1:4">
      <c r="A668" t="s">
        <v>8219</v>
      </c>
      <c r="B668">
        <v>33</v>
      </c>
      <c r="C668" t="s">
        <v>8221</v>
      </c>
      <c r="D668">
        <v>4</v>
      </c>
    </row>
    <row r="669" spans="1:4">
      <c r="A669" t="s">
        <v>8219</v>
      </c>
      <c r="B669">
        <v>211</v>
      </c>
      <c r="C669" t="s">
        <v>8221</v>
      </c>
      <c r="D669">
        <v>1</v>
      </c>
    </row>
    <row r="670" spans="1:4">
      <c r="A670" t="s">
        <v>8219</v>
      </c>
      <c r="B670">
        <v>196</v>
      </c>
      <c r="C670" t="s">
        <v>8221</v>
      </c>
      <c r="D670">
        <v>3</v>
      </c>
    </row>
    <row r="671" spans="1:4">
      <c r="A671" t="s">
        <v>8219</v>
      </c>
      <c r="B671">
        <v>405</v>
      </c>
      <c r="C671" t="s">
        <v>8221</v>
      </c>
      <c r="D671">
        <v>1</v>
      </c>
    </row>
    <row r="672" spans="1:4">
      <c r="A672" t="s">
        <v>8219</v>
      </c>
      <c r="B672">
        <v>206</v>
      </c>
      <c r="C672" t="s">
        <v>8221</v>
      </c>
      <c r="D672">
        <v>0</v>
      </c>
    </row>
    <row r="673" spans="1:4">
      <c r="A673" t="s">
        <v>8219</v>
      </c>
      <c r="B673">
        <v>335</v>
      </c>
      <c r="C673" t="s">
        <v>8221</v>
      </c>
      <c r="D673">
        <v>12</v>
      </c>
    </row>
    <row r="674" spans="1:4">
      <c r="A674" t="s">
        <v>8219</v>
      </c>
      <c r="B674">
        <v>215</v>
      </c>
      <c r="C674" t="s">
        <v>8221</v>
      </c>
      <c r="D674">
        <v>0</v>
      </c>
    </row>
    <row r="675" spans="1:4">
      <c r="A675" t="s">
        <v>8219</v>
      </c>
      <c r="B675">
        <v>176</v>
      </c>
      <c r="C675" t="s">
        <v>8221</v>
      </c>
      <c r="D675">
        <v>1</v>
      </c>
    </row>
    <row r="676" spans="1:4">
      <c r="A676" t="s">
        <v>8219</v>
      </c>
      <c r="B676">
        <v>555</v>
      </c>
      <c r="C676" t="s">
        <v>8221</v>
      </c>
      <c r="D676">
        <v>0</v>
      </c>
    </row>
    <row r="677" spans="1:4">
      <c r="A677" t="s">
        <v>8219</v>
      </c>
      <c r="B677">
        <v>116</v>
      </c>
      <c r="C677" t="s">
        <v>8221</v>
      </c>
      <c r="D677">
        <v>0</v>
      </c>
    </row>
    <row r="678" spans="1:4">
      <c r="A678" t="s">
        <v>8219</v>
      </c>
      <c r="B678">
        <v>615</v>
      </c>
      <c r="C678" t="s">
        <v>8221</v>
      </c>
      <c r="D678">
        <v>2</v>
      </c>
    </row>
    <row r="679" spans="1:4">
      <c r="A679" t="s">
        <v>8219</v>
      </c>
      <c r="B679">
        <v>236</v>
      </c>
      <c r="C679" t="s">
        <v>8221</v>
      </c>
      <c r="D679">
        <v>92</v>
      </c>
    </row>
    <row r="680" spans="1:4">
      <c r="A680" t="s">
        <v>8219</v>
      </c>
      <c r="B680">
        <v>145</v>
      </c>
      <c r="C680" t="s">
        <v>8221</v>
      </c>
      <c r="D680">
        <v>0</v>
      </c>
    </row>
    <row r="681" spans="1:4">
      <c r="A681" t="s">
        <v>8219</v>
      </c>
      <c r="B681">
        <v>167</v>
      </c>
      <c r="C681" t="s">
        <v>8221</v>
      </c>
      <c r="D681">
        <v>3</v>
      </c>
    </row>
    <row r="682" spans="1:4">
      <c r="A682" t="s">
        <v>8219</v>
      </c>
      <c r="B682">
        <v>235</v>
      </c>
      <c r="C682" t="s">
        <v>8221</v>
      </c>
      <c r="D682">
        <v>10</v>
      </c>
    </row>
    <row r="683" spans="1:4">
      <c r="A683" t="s">
        <v>8219</v>
      </c>
      <c r="B683">
        <v>452</v>
      </c>
      <c r="C683" t="s">
        <v>8221</v>
      </c>
      <c r="D683">
        <v>7</v>
      </c>
    </row>
    <row r="684" spans="1:4">
      <c r="A684" t="s">
        <v>8219</v>
      </c>
      <c r="B684">
        <v>241</v>
      </c>
      <c r="C684" t="s">
        <v>8221</v>
      </c>
      <c r="D684">
        <v>3</v>
      </c>
    </row>
    <row r="685" spans="1:4">
      <c r="A685" t="s">
        <v>8219</v>
      </c>
      <c r="B685">
        <v>28</v>
      </c>
      <c r="C685" t="s">
        <v>8221</v>
      </c>
      <c r="D685">
        <v>0</v>
      </c>
    </row>
    <row r="686" spans="1:4">
      <c r="A686" t="s">
        <v>8219</v>
      </c>
      <c r="B686">
        <v>140</v>
      </c>
      <c r="C686" t="s">
        <v>8221</v>
      </c>
      <c r="D686">
        <v>1</v>
      </c>
    </row>
    <row r="687" spans="1:4">
      <c r="A687" t="s">
        <v>8219</v>
      </c>
      <c r="B687">
        <v>280</v>
      </c>
      <c r="C687" t="s">
        <v>8221</v>
      </c>
      <c r="D687">
        <v>0</v>
      </c>
    </row>
    <row r="688" spans="1:4">
      <c r="A688" t="s">
        <v>8219</v>
      </c>
      <c r="B688">
        <v>70</v>
      </c>
      <c r="C688" t="s">
        <v>8221</v>
      </c>
      <c r="D688">
        <v>9</v>
      </c>
    </row>
    <row r="689" spans="1:4">
      <c r="A689" t="s">
        <v>8219</v>
      </c>
      <c r="B689">
        <v>160</v>
      </c>
      <c r="C689" t="s">
        <v>8221</v>
      </c>
      <c r="D689">
        <v>2</v>
      </c>
    </row>
    <row r="690" spans="1:4">
      <c r="A690" t="s">
        <v>8219</v>
      </c>
      <c r="B690">
        <v>141</v>
      </c>
      <c r="C690" t="s">
        <v>8221</v>
      </c>
      <c r="D690">
        <v>1</v>
      </c>
    </row>
    <row r="691" spans="1:4">
      <c r="A691" t="s">
        <v>8219</v>
      </c>
      <c r="B691">
        <v>874</v>
      </c>
      <c r="C691" t="s">
        <v>8221</v>
      </c>
      <c r="D691">
        <v>2</v>
      </c>
    </row>
    <row r="692" spans="1:4">
      <c r="A692" t="s">
        <v>8219</v>
      </c>
      <c r="B692">
        <v>73</v>
      </c>
      <c r="C692" t="s">
        <v>8221</v>
      </c>
      <c r="D692">
        <v>11</v>
      </c>
    </row>
    <row r="693" spans="1:4">
      <c r="A693" t="s">
        <v>8219</v>
      </c>
      <c r="B693">
        <v>294</v>
      </c>
      <c r="C693" t="s">
        <v>8221</v>
      </c>
      <c r="D693">
        <v>0</v>
      </c>
    </row>
    <row r="694" spans="1:4">
      <c r="A694" t="s">
        <v>8219</v>
      </c>
      <c r="B694">
        <v>740</v>
      </c>
      <c r="C694" t="s">
        <v>8221</v>
      </c>
      <c r="D694">
        <v>0</v>
      </c>
    </row>
    <row r="695" spans="1:4">
      <c r="A695" t="s">
        <v>8219</v>
      </c>
      <c r="B695">
        <v>369</v>
      </c>
      <c r="C695" t="s">
        <v>8221</v>
      </c>
      <c r="D695">
        <v>9</v>
      </c>
    </row>
    <row r="696" spans="1:4">
      <c r="A696" t="s">
        <v>8219</v>
      </c>
      <c r="B696">
        <v>110</v>
      </c>
      <c r="C696" t="s">
        <v>8221</v>
      </c>
      <c r="D696">
        <v>0</v>
      </c>
    </row>
    <row r="697" spans="1:4">
      <c r="A697" t="s">
        <v>8219</v>
      </c>
      <c r="B697">
        <v>455</v>
      </c>
      <c r="C697" t="s">
        <v>8221</v>
      </c>
      <c r="D697">
        <v>4</v>
      </c>
    </row>
    <row r="698" spans="1:4">
      <c r="A698" t="s">
        <v>8219</v>
      </c>
      <c r="B698">
        <v>224</v>
      </c>
      <c r="C698" t="s">
        <v>8221</v>
      </c>
      <c r="D698">
        <v>1</v>
      </c>
    </row>
    <row r="699" spans="1:4">
      <c r="A699" t="s">
        <v>8219</v>
      </c>
      <c r="B699">
        <v>46</v>
      </c>
      <c r="C699" t="s">
        <v>8221</v>
      </c>
      <c r="D699">
        <v>2</v>
      </c>
    </row>
    <row r="700" spans="1:4">
      <c r="A700" t="s">
        <v>8219</v>
      </c>
      <c r="B700">
        <v>284</v>
      </c>
      <c r="C700" t="s">
        <v>8221</v>
      </c>
      <c r="D700">
        <v>0</v>
      </c>
    </row>
    <row r="701" spans="1:4">
      <c r="A701" t="s">
        <v>8219</v>
      </c>
      <c r="B701">
        <v>98</v>
      </c>
      <c r="C701" t="s">
        <v>8221</v>
      </c>
      <c r="D701">
        <v>1</v>
      </c>
    </row>
    <row r="702" spans="1:4">
      <c r="A702" t="s">
        <v>8219</v>
      </c>
      <c r="B702">
        <v>56</v>
      </c>
      <c r="C702" t="s">
        <v>8221</v>
      </c>
      <c r="D702">
        <v>17</v>
      </c>
    </row>
    <row r="703" spans="1:4">
      <c r="A703" t="s">
        <v>8219</v>
      </c>
      <c r="B703">
        <v>32</v>
      </c>
      <c r="C703" t="s">
        <v>8221</v>
      </c>
      <c r="D703">
        <v>2</v>
      </c>
    </row>
    <row r="704" spans="1:4">
      <c r="A704" t="s">
        <v>8219</v>
      </c>
      <c r="B704">
        <v>30</v>
      </c>
      <c r="C704" t="s">
        <v>8221</v>
      </c>
      <c r="D704">
        <v>3</v>
      </c>
    </row>
    <row r="705" spans="1:4">
      <c r="A705" t="s">
        <v>8219</v>
      </c>
      <c r="B705">
        <v>70</v>
      </c>
      <c r="C705" t="s">
        <v>8221</v>
      </c>
      <c r="D705">
        <v>41</v>
      </c>
    </row>
    <row r="706" spans="1:4">
      <c r="A706" t="s">
        <v>8219</v>
      </c>
      <c r="B706">
        <v>44</v>
      </c>
      <c r="C706" t="s">
        <v>8221</v>
      </c>
      <c r="D706">
        <v>2</v>
      </c>
    </row>
    <row r="707" spans="1:4">
      <c r="A707" t="s">
        <v>8219</v>
      </c>
      <c r="B707">
        <v>92</v>
      </c>
      <c r="C707" t="s">
        <v>8221</v>
      </c>
      <c r="D707">
        <v>3</v>
      </c>
    </row>
    <row r="708" spans="1:4">
      <c r="A708" t="s">
        <v>8219</v>
      </c>
      <c r="B708">
        <v>205</v>
      </c>
      <c r="C708" t="s">
        <v>8221</v>
      </c>
      <c r="D708">
        <v>8</v>
      </c>
    </row>
    <row r="709" spans="1:4">
      <c r="A709" t="s">
        <v>8219</v>
      </c>
      <c r="B709">
        <v>23</v>
      </c>
      <c r="C709" t="s">
        <v>8221</v>
      </c>
      <c r="D709">
        <v>0</v>
      </c>
    </row>
    <row r="710" spans="1:4">
      <c r="A710" t="s">
        <v>8219</v>
      </c>
      <c r="B710">
        <v>4</v>
      </c>
      <c r="C710" t="s">
        <v>8221</v>
      </c>
      <c r="D710">
        <v>1</v>
      </c>
    </row>
    <row r="711" spans="1:4">
      <c r="A711" t="s">
        <v>8219</v>
      </c>
      <c r="B711">
        <v>112</v>
      </c>
      <c r="C711" t="s">
        <v>8221</v>
      </c>
      <c r="D711">
        <v>3</v>
      </c>
    </row>
    <row r="712" spans="1:4">
      <c r="A712" t="s">
        <v>8219</v>
      </c>
      <c r="B712">
        <v>27</v>
      </c>
      <c r="C712" t="s">
        <v>8221</v>
      </c>
      <c r="D712">
        <v>4</v>
      </c>
    </row>
    <row r="713" spans="1:4">
      <c r="A713" t="s">
        <v>8219</v>
      </c>
      <c r="B713">
        <v>11</v>
      </c>
      <c r="C713" t="s">
        <v>8221</v>
      </c>
      <c r="D713">
        <v>9</v>
      </c>
    </row>
    <row r="714" spans="1:4">
      <c r="A714" t="s">
        <v>8219</v>
      </c>
      <c r="B714">
        <v>26</v>
      </c>
      <c r="C714" t="s">
        <v>8221</v>
      </c>
      <c r="D714">
        <v>16</v>
      </c>
    </row>
    <row r="715" spans="1:4">
      <c r="A715" t="s">
        <v>8219</v>
      </c>
      <c r="B715">
        <v>77</v>
      </c>
      <c r="C715" t="s">
        <v>8221</v>
      </c>
      <c r="D715">
        <v>1</v>
      </c>
    </row>
    <row r="716" spans="1:4">
      <c r="A716" t="s">
        <v>8219</v>
      </c>
      <c r="B716">
        <v>136</v>
      </c>
      <c r="C716" t="s">
        <v>8221</v>
      </c>
      <c r="D716">
        <v>7</v>
      </c>
    </row>
    <row r="717" spans="1:4">
      <c r="A717" t="s">
        <v>8219</v>
      </c>
      <c r="B717">
        <v>157</v>
      </c>
      <c r="C717" t="s">
        <v>8221</v>
      </c>
      <c r="D717">
        <v>0</v>
      </c>
    </row>
    <row r="718" spans="1:4">
      <c r="A718" t="s">
        <v>8219</v>
      </c>
      <c r="B718">
        <v>158</v>
      </c>
      <c r="C718" t="s">
        <v>8221</v>
      </c>
      <c r="D718">
        <v>0</v>
      </c>
    </row>
    <row r="719" spans="1:4">
      <c r="A719" t="s">
        <v>8219</v>
      </c>
      <c r="B719">
        <v>27</v>
      </c>
      <c r="C719" t="s">
        <v>8221</v>
      </c>
      <c r="D719">
        <v>0</v>
      </c>
    </row>
    <row r="720" spans="1:4">
      <c r="A720" t="s">
        <v>8219</v>
      </c>
      <c r="B720">
        <v>23</v>
      </c>
      <c r="C720" t="s">
        <v>8221</v>
      </c>
      <c r="D720">
        <v>0</v>
      </c>
    </row>
    <row r="721" spans="1:4">
      <c r="A721" t="s">
        <v>8219</v>
      </c>
      <c r="B721">
        <v>17</v>
      </c>
      <c r="C721" t="s">
        <v>8221</v>
      </c>
      <c r="D721">
        <v>0</v>
      </c>
    </row>
    <row r="722" spans="1:4">
      <c r="A722" t="s">
        <v>8219</v>
      </c>
      <c r="B722">
        <v>37</v>
      </c>
      <c r="C722" t="s">
        <v>8221</v>
      </c>
      <c r="D722">
        <v>1</v>
      </c>
    </row>
    <row r="723" spans="1:4">
      <c r="A723" t="s">
        <v>8219</v>
      </c>
      <c r="B723">
        <v>65</v>
      </c>
      <c r="C723" t="s">
        <v>8221</v>
      </c>
      <c r="D723">
        <v>2</v>
      </c>
    </row>
    <row r="724" spans="1:4">
      <c r="A724" t="s">
        <v>8219</v>
      </c>
      <c r="B724">
        <v>18</v>
      </c>
      <c r="C724" t="s">
        <v>8221</v>
      </c>
      <c r="D724">
        <v>1</v>
      </c>
    </row>
    <row r="725" spans="1:4">
      <c r="A725" t="s">
        <v>8219</v>
      </c>
      <c r="B725">
        <v>25</v>
      </c>
      <c r="C725" t="s">
        <v>8221</v>
      </c>
      <c r="D725">
        <v>15</v>
      </c>
    </row>
    <row r="726" spans="1:4">
      <c r="A726" t="s">
        <v>8219</v>
      </c>
      <c r="B726">
        <v>104</v>
      </c>
      <c r="C726" t="s">
        <v>8221</v>
      </c>
      <c r="D726">
        <v>1</v>
      </c>
    </row>
    <row r="727" spans="1:4">
      <c r="A727" t="s">
        <v>8219</v>
      </c>
      <c r="B727">
        <v>108</v>
      </c>
      <c r="C727" t="s">
        <v>8221</v>
      </c>
      <c r="D727">
        <v>1</v>
      </c>
    </row>
    <row r="728" spans="1:4">
      <c r="A728" t="s">
        <v>8219</v>
      </c>
      <c r="B728">
        <v>38</v>
      </c>
      <c r="C728" t="s">
        <v>8221</v>
      </c>
      <c r="D728">
        <v>0</v>
      </c>
    </row>
    <row r="729" spans="1:4">
      <c r="A729" t="s">
        <v>8219</v>
      </c>
      <c r="B729">
        <v>88</v>
      </c>
      <c r="C729" t="s">
        <v>8221</v>
      </c>
      <c r="D729">
        <v>39</v>
      </c>
    </row>
    <row r="730" spans="1:4">
      <c r="A730" t="s">
        <v>8219</v>
      </c>
      <c r="B730">
        <v>82</v>
      </c>
      <c r="C730" t="s">
        <v>8221</v>
      </c>
      <c r="D730">
        <v>103</v>
      </c>
    </row>
    <row r="731" spans="1:4">
      <c r="A731" t="s">
        <v>8219</v>
      </c>
      <c r="B731">
        <v>126</v>
      </c>
      <c r="C731" t="s">
        <v>8221</v>
      </c>
      <c r="D731">
        <v>0</v>
      </c>
    </row>
    <row r="732" spans="1:4">
      <c r="A732" t="s">
        <v>8219</v>
      </c>
      <c r="B732">
        <v>133</v>
      </c>
      <c r="C732" t="s">
        <v>8221</v>
      </c>
      <c r="D732">
        <v>39</v>
      </c>
    </row>
    <row r="733" spans="1:4">
      <c r="A733" t="s">
        <v>8219</v>
      </c>
      <c r="B733">
        <v>47</v>
      </c>
      <c r="C733" t="s">
        <v>8221</v>
      </c>
      <c r="D733">
        <v>15</v>
      </c>
    </row>
    <row r="734" spans="1:4">
      <c r="A734" t="s">
        <v>8219</v>
      </c>
      <c r="B734">
        <v>58</v>
      </c>
      <c r="C734" t="s">
        <v>8221</v>
      </c>
      <c r="D734">
        <v>22</v>
      </c>
    </row>
    <row r="735" spans="1:4">
      <c r="A735" t="s">
        <v>8219</v>
      </c>
      <c r="B735">
        <v>32</v>
      </c>
      <c r="C735" t="s">
        <v>8221</v>
      </c>
      <c r="D735">
        <v>92</v>
      </c>
    </row>
    <row r="736" spans="1:4">
      <c r="A736" t="s">
        <v>8219</v>
      </c>
      <c r="B736">
        <v>37</v>
      </c>
      <c r="C736" t="s">
        <v>8221</v>
      </c>
      <c r="D736">
        <v>25</v>
      </c>
    </row>
    <row r="737" spans="1:4">
      <c r="A737" t="s">
        <v>8219</v>
      </c>
      <c r="B737">
        <v>87</v>
      </c>
      <c r="C737" t="s">
        <v>8221</v>
      </c>
      <c r="D737">
        <v>19</v>
      </c>
    </row>
    <row r="738" spans="1:4">
      <c r="A738" t="s">
        <v>8219</v>
      </c>
      <c r="B738">
        <v>15</v>
      </c>
      <c r="C738" t="s">
        <v>8221</v>
      </c>
      <c r="D738">
        <v>19</v>
      </c>
    </row>
    <row r="739" spans="1:4">
      <c r="A739" t="s">
        <v>8219</v>
      </c>
      <c r="B739">
        <v>27</v>
      </c>
      <c r="C739" t="s">
        <v>8221</v>
      </c>
      <c r="D739">
        <v>13</v>
      </c>
    </row>
    <row r="740" spans="1:4">
      <c r="A740" t="s">
        <v>8219</v>
      </c>
      <c r="B740">
        <v>19</v>
      </c>
      <c r="C740" t="s">
        <v>8221</v>
      </c>
      <c r="D740">
        <v>124</v>
      </c>
    </row>
    <row r="741" spans="1:4">
      <c r="A741" t="s">
        <v>8219</v>
      </c>
      <c r="B741">
        <v>17</v>
      </c>
      <c r="C741" t="s">
        <v>8221</v>
      </c>
      <c r="D741">
        <v>4</v>
      </c>
    </row>
    <row r="742" spans="1:4">
      <c r="A742" t="s">
        <v>8219</v>
      </c>
      <c r="B742">
        <v>26</v>
      </c>
      <c r="C742" t="s">
        <v>8221</v>
      </c>
      <c r="D742">
        <v>10</v>
      </c>
    </row>
    <row r="743" spans="1:4">
      <c r="A743" t="s">
        <v>8219</v>
      </c>
      <c r="B743">
        <v>28</v>
      </c>
      <c r="C743" t="s">
        <v>8221</v>
      </c>
      <c r="D743">
        <v>15</v>
      </c>
    </row>
    <row r="744" spans="1:4">
      <c r="A744" t="s">
        <v>8219</v>
      </c>
      <c r="B744">
        <v>37</v>
      </c>
      <c r="C744" t="s">
        <v>8221</v>
      </c>
      <c r="D744">
        <v>38</v>
      </c>
    </row>
    <row r="745" spans="1:4">
      <c r="A745" t="s">
        <v>8219</v>
      </c>
      <c r="B745">
        <v>128</v>
      </c>
      <c r="C745" t="s">
        <v>8221</v>
      </c>
      <c r="D745">
        <v>152</v>
      </c>
    </row>
    <row r="746" spans="1:4">
      <c r="A746" t="s">
        <v>8219</v>
      </c>
      <c r="B746">
        <v>10</v>
      </c>
      <c r="C746" t="s">
        <v>8221</v>
      </c>
      <c r="D746">
        <v>24</v>
      </c>
    </row>
    <row r="747" spans="1:4">
      <c r="A747" t="s">
        <v>8219</v>
      </c>
      <c r="B747">
        <v>83</v>
      </c>
      <c r="C747" t="s">
        <v>8221</v>
      </c>
      <c r="D747">
        <v>76</v>
      </c>
    </row>
    <row r="748" spans="1:4">
      <c r="A748" t="s">
        <v>8219</v>
      </c>
      <c r="B748">
        <v>46</v>
      </c>
      <c r="C748" t="s">
        <v>8221</v>
      </c>
      <c r="D748">
        <v>185</v>
      </c>
    </row>
    <row r="749" spans="1:4">
      <c r="A749" t="s">
        <v>8219</v>
      </c>
      <c r="B749">
        <v>90</v>
      </c>
      <c r="C749" t="s">
        <v>8221</v>
      </c>
      <c r="D749">
        <v>33</v>
      </c>
    </row>
    <row r="750" spans="1:4">
      <c r="A750" t="s">
        <v>8219</v>
      </c>
      <c r="B750">
        <v>81</v>
      </c>
      <c r="C750" t="s">
        <v>8221</v>
      </c>
      <c r="D750">
        <v>108</v>
      </c>
    </row>
    <row r="751" spans="1:4">
      <c r="A751" t="s">
        <v>8219</v>
      </c>
      <c r="B751">
        <v>32</v>
      </c>
      <c r="C751" t="s">
        <v>8221</v>
      </c>
      <c r="D751">
        <v>29</v>
      </c>
    </row>
    <row r="752" spans="1:4">
      <c r="A752" t="s">
        <v>8219</v>
      </c>
      <c r="B752">
        <v>20</v>
      </c>
      <c r="C752" t="s">
        <v>8221</v>
      </c>
      <c r="D752">
        <v>24</v>
      </c>
    </row>
    <row r="753" spans="1:4">
      <c r="A753" t="s">
        <v>8219</v>
      </c>
      <c r="B753">
        <v>70</v>
      </c>
      <c r="C753" t="s">
        <v>8221</v>
      </c>
      <c r="D753">
        <v>4</v>
      </c>
    </row>
    <row r="754" spans="1:4">
      <c r="A754" t="s">
        <v>8219</v>
      </c>
      <c r="B754">
        <v>168</v>
      </c>
      <c r="C754" t="s">
        <v>8221</v>
      </c>
      <c r="D754">
        <v>4</v>
      </c>
    </row>
    <row r="755" spans="1:4">
      <c r="A755" t="s">
        <v>8219</v>
      </c>
      <c r="B755">
        <v>34</v>
      </c>
      <c r="C755" t="s">
        <v>8221</v>
      </c>
      <c r="D755">
        <v>15</v>
      </c>
    </row>
    <row r="756" spans="1:4">
      <c r="A756" t="s">
        <v>8219</v>
      </c>
      <c r="B756">
        <v>48</v>
      </c>
      <c r="C756" t="s">
        <v>8221</v>
      </c>
      <c r="D756">
        <v>4</v>
      </c>
    </row>
    <row r="757" spans="1:4">
      <c r="A757" t="s">
        <v>8219</v>
      </c>
      <c r="B757">
        <v>48</v>
      </c>
      <c r="C757" t="s">
        <v>8221</v>
      </c>
      <c r="D757">
        <v>139</v>
      </c>
    </row>
    <row r="758" spans="1:4">
      <c r="A758" t="s">
        <v>8219</v>
      </c>
      <c r="B758">
        <v>221</v>
      </c>
      <c r="C758" t="s">
        <v>8221</v>
      </c>
      <c r="D758">
        <v>2</v>
      </c>
    </row>
    <row r="759" spans="1:4">
      <c r="A759" t="s">
        <v>8219</v>
      </c>
      <c r="B759">
        <v>107</v>
      </c>
      <c r="C759" t="s">
        <v>8221</v>
      </c>
      <c r="D759">
        <v>18</v>
      </c>
    </row>
    <row r="760" spans="1:4">
      <c r="A760" t="s">
        <v>8219</v>
      </c>
      <c r="B760">
        <v>45</v>
      </c>
      <c r="C760" t="s">
        <v>8221</v>
      </c>
      <c r="D760">
        <v>81</v>
      </c>
    </row>
    <row r="761" spans="1:4">
      <c r="A761" t="s">
        <v>8219</v>
      </c>
      <c r="B761">
        <v>36</v>
      </c>
      <c r="C761" t="s">
        <v>8221</v>
      </c>
      <c r="D761">
        <v>86</v>
      </c>
    </row>
    <row r="762" spans="1:4">
      <c r="A762" t="s">
        <v>8219</v>
      </c>
      <c r="B762">
        <v>101</v>
      </c>
      <c r="C762" t="s">
        <v>8221</v>
      </c>
      <c r="D762">
        <v>140</v>
      </c>
    </row>
    <row r="763" spans="1:4">
      <c r="A763" t="s">
        <v>8219</v>
      </c>
      <c r="B763">
        <v>62</v>
      </c>
      <c r="C763" t="s">
        <v>8221</v>
      </c>
      <c r="D763">
        <v>37</v>
      </c>
    </row>
    <row r="764" spans="1:4">
      <c r="A764" t="s">
        <v>8219</v>
      </c>
      <c r="B764">
        <v>32</v>
      </c>
      <c r="C764" t="s">
        <v>8221</v>
      </c>
      <c r="D764">
        <v>6</v>
      </c>
    </row>
    <row r="765" spans="1:4">
      <c r="A765" t="s">
        <v>8219</v>
      </c>
      <c r="B765">
        <v>89</v>
      </c>
      <c r="C765" t="s">
        <v>8221</v>
      </c>
      <c r="D765">
        <v>113</v>
      </c>
    </row>
    <row r="766" spans="1:4">
      <c r="A766" t="s">
        <v>8219</v>
      </c>
      <c r="B766">
        <v>93</v>
      </c>
      <c r="C766" t="s">
        <v>8221</v>
      </c>
      <c r="D766">
        <v>37</v>
      </c>
    </row>
    <row r="767" spans="1:4">
      <c r="A767" t="s">
        <v>8219</v>
      </c>
      <c r="B767">
        <v>98</v>
      </c>
      <c r="C767" t="s">
        <v>8221</v>
      </c>
      <c r="D767">
        <v>18</v>
      </c>
    </row>
    <row r="768" spans="1:4">
      <c r="A768" t="s">
        <v>8219</v>
      </c>
      <c r="B768">
        <v>82</v>
      </c>
      <c r="C768" t="s">
        <v>8221</v>
      </c>
      <c r="D768">
        <v>75</v>
      </c>
    </row>
    <row r="769" spans="1:4">
      <c r="A769" t="s">
        <v>8219</v>
      </c>
      <c r="B769">
        <v>116</v>
      </c>
      <c r="C769" t="s">
        <v>8221</v>
      </c>
      <c r="D769">
        <v>52</v>
      </c>
    </row>
    <row r="770" spans="1:4">
      <c r="A770" t="s">
        <v>8219</v>
      </c>
      <c r="B770">
        <v>52</v>
      </c>
      <c r="C770" t="s">
        <v>8221</v>
      </c>
      <c r="D770">
        <v>122</v>
      </c>
    </row>
    <row r="771" spans="1:4">
      <c r="A771" t="s">
        <v>8219</v>
      </c>
      <c r="B771">
        <v>23</v>
      </c>
      <c r="C771" t="s">
        <v>8221</v>
      </c>
      <c r="D771">
        <v>8</v>
      </c>
    </row>
    <row r="772" spans="1:4">
      <c r="A772" t="s">
        <v>8219</v>
      </c>
      <c r="B772">
        <v>77</v>
      </c>
      <c r="C772" t="s">
        <v>8221</v>
      </c>
      <c r="D772">
        <v>8</v>
      </c>
    </row>
    <row r="773" spans="1:4">
      <c r="A773" t="s">
        <v>8219</v>
      </c>
      <c r="B773">
        <v>49</v>
      </c>
      <c r="C773" t="s">
        <v>8221</v>
      </c>
      <c r="D773">
        <v>96</v>
      </c>
    </row>
    <row r="774" spans="1:4">
      <c r="A774" t="s">
        <v>8219</v>
      </c>
      <c r="B774">
        <v>59</v>
      </c>
      <c r="C774" t="s">
        <v>8221</v>
      </c>
      <c r="D774">
        <v>9</v>
      </c>
    </row>
    <row r="775" spans="1:4">
      <c r="A775" t="s">
        <v>8219</v>
      </c>
      <c r="B775">
        <v>113</v>
      </c>
      <c r="C775" t="s">
        <v>8221</v>
      </c>
      <c r="D775">
        <v>2</v>
      </c>
    </row>
    <row r="776" spans="1:4">
      <c r="A776" t="s">
        <v>8219</v>
      </c>
      <c r="B776">
        <v>34</v>
      </c>
      <c r="C776" t="s">
        <v>8221</v>
      </c>
      <c r="D776">
        <v>26</v>
      </c>
    </row>
    <row r="777" spans="1:4">
      <c r="A777" t="s">
        <v>8219</v>
      </c>
      <c r="B777">
        <v>42</v>
      </c>
      <c r="C777" t="s">
        <v>8221</v>
      </c>
      <c r="D777">
        <v>23</v>
      </c>
    </row>
    <row r="778" spans="1:4">
      <c r="A778" t="s">
        <v>8219</v>
      </c>
      <c r="B778">
        <v>42</v>
      </c>
      <c r="C778" t="s">
        <v>8221</v>
      </c>
      <c r="D778">
        <v>0</v>
      </c>
    </row>
    <row r="779" spans="1:4">
      <c r="A779" t="s">
        <v>8219</v>
      </c>
      <c r="B779">
        <v>49</v>
      </c>
      <c r="C779" t="s">
        <v>8221</v>
      </c>
      <c r="D779">
        <v>140</v>
      </c>
    </row>
    <row r="780" spans="1:4">
      <c r="A780" t="s">
        <v>8219</v>
      </c>
      <c r="B780">
        <v>56</v>
      </c>
      <c r="C780" t="s">
        <v>8221</v>
      </c>
      <c r="D780">
        <v>0</v>
      </c>
    </row>
    <row r="781" spans="1:4">
      <c r="A781" t="s">
        <v>8219</v>
      </c>
      <c r="B781">
        <v>25</v>
      </c>
      <c r="C781" t="s">
        <v>8221</v>
      </c>
      <c r="D781">
        <v>6</v>
      </c>
    </row>
    <row r="782" spans="1:4">
      <c r="A782" t="s">
        <v>8219</v>
      </c>
      <c r="B782">
        <v>52</v>
      </c>
      <c r="C782" t="s">
        <v>8221</v>
      </c>
      <c r="D782">
        <v>100</v>
      </c>
    </row>
    <row r="783" spans="1:4">
      <c r="A783" t="s">
        <v>8219</v>
      </c>
      <c r="B783">
        <v>34</v>
      </c>
      <c r="C783" t="s">
        <v>8221</v>
      </c>
      <c r="D783">
        <v>0</v>
      </c>
    </row>
    <row r="784" spans="1:4">
      <c r="A784" t="s">
        <v>8219</v>
      </c>
      <c r="B784">
        <v>67</v>
      </c>
      <c r="C784" t="s">
        <v>8221</v>
      </c>
      <c r="D784">
        <v>4</v>
      </c>
    </row>
    <row r="785" spans="1:4">
      <c r="A785" t="s">
        <v>8219</v>
      </c>
      <c r="B785">
        <v>70</v>
      </c>
      <c r="C785" t="s">
        <v>8221</v>
      </c>
      <c r="D785">
        <v>8</v>
      </c>
    </row>
    <row r="786" spans="1:4">
      <c r="A786" t="s">
        <v>8219</v>
      </c>
      <c r="B786">
        <v>89</v>
      </c>
      <c r="C786" t="s">
        <v>8221</v>
      </c>
      <c r="D786">
        <v>0</v>
      </c>
    </row>
    <row r="787" spans="1:4">
      <c r="A787" t="s">
        <v>8219</v>
      </c>
      <c r="B787">
        <v>107</v>
      </c>
      <c r="C787" t="s">
        <v>8221</v>
      </c>
      <c r="D787">
        <v>16</v>
      </c>
    </row>
    <row r="788" spans="1:4">
      <c r="A788" t="s">
        <v>8219</v>
      </c>
      <c r="B788">
        <v>159</v>
      </c>
      <c r="C788" t="s">
        <v>8221</v>
      </c>
      <c r="D788">
        <v>2</v>
      </c>
    </row>
    <row r="789" spans="1:4">
      <c r="A789" t="s">
        <v>8219</v>
      </c>
      <c r="B789">
        <v>181</v>
      </c>
      <c r="C789" t="s">
        <v>8221</v>
      </c>
      <c r="D789">
        <v>48</v>
      </c>
    </row>
    <row r="790" spans="1:4">
      <c r="A790" t="s">
        <v>8219</v>
      </c>
      <c r="B790">
        <v>131</v>
      </c>
      <c r="C790" t="s">
        <v>8221</v>
      </c>
      <c r="D790">
        <v>2</v>
      </c>
    </row>
    <row r="791" spans="1:4">
      <c r="A791" t="s">
        <v>8219</v>
      </c>
      <c r="B791">
        <v>125</v>
      </c>
      <c r="C791" t="s">
        <v>8221</v>
      </c>
      <c r="D791">
        <v>2</v>
      </c>
    </row>
    <row r="792" spans="1:4">
      <c r="A792" t="s">
        <v>8219</v>
      </c>
      <c r="B792">
        <v>61</v>
      </c>
      <c r="C792" t="s">
        <v>8221</v>
      </c>
      <c r="D792">
        <v>1</v>
      </c>
    </row>
    <row r="793" spans="1:4">
      <c r="A793" t="s">
        <v>8219</v>
      </c>
      <c r="B793">
        <v>90</v>
      </c>
      <c r="C793" t="s">
        <v>8221</v>
      </c>
      <c r="D793">
        <v>17</v>
      </c>
    </row>
    <row r="794" spans="1:4">
      <c r="A794" t="s">
        <v>8219</v>
      </c>
      <c r="B794">
        <v>35</v>
      </c>
      <c r="C794" t="s">
        <v>8221</v>
      </c>
      <c r="D794">
        <v>0</v>
      </c>
    </row>
    <row r="795" spans="1:4">
      <c r="A795" t="s">
        <v>8219</v>
      </c>
      <c r="B795">
        <v>90</v>
      </c>
      <c r="C795" t="s">
        <v>8221</v>
      </c>
      <c r="D795">
        <v>11</v>
      </c>
    </row>
    <row r="796" spans="1:4">
      <c r="A796" t="s">
        <v>8219</v>
      </c>
      <c r="B796">
        <v>4</v>
      </c>
      <c r="C796" t="s">
        <v>8221</v>
      </c>
      <c r="D796">
        <v>95</v>
      </c>
    </row>
    <row r="797" spans="1:4">
      <c r="A797" t="s">
        <v>8219</v>
      </c>
      <c r="B797">
        <v>120</v>
      </c>
      <c r="C797" t="s">
        <v>8221</v>
      </c>
      <c r="D797">
        <v>13</v>
      </c>
    </row>
    <row r="798" spans="1:4">
      <c r="A798" t="s">
        <v>8219</v>
      </c>
      <c r="B798">
        <v>14</v>
      </c>
      <c r="C798" t="s">
        <v>8221</v>
      </c>
      <c r="D798">
        <v>2</v>
      </c>
    </row>
    <row r="799" spans="1:4">
      <c r="A799" t="s">
        <v>8219</v>
      </c>
      <c r="B799">
        <v>27</v>
      </c>
      <c r="C799" t="s">
        <v>8221</v>
      </c>
      <c r="D799">
        <v>2</v>
      </c>
    </row>
    <row r="800" spans="1:4">
      <c r="A800" t="s">
        <v>8219</v>
      </c>
      <c r="B800">
        <v>49</v>
      </c>
      <c r="C800" t="s">
        <v>8221</v>
      </c>
      <c r="D800">
        <v>3</v>
      </c>
    </row>
    <row r="801" spans="1:4">
      <c r="A801" t="s">
        <v>8219</v>
      </c>
      <c r="B801">
        <v>102</v>
      </c>
      <c r="C801" t="s">
        <v>8221</v>
      </c>
      <c r="D801">
        <v>0</v>
      </c>
    </row>
    <row r="802" spans="1:4">
      <c r="A802" t="s">
        <v>8219</v>
      </c>
      <c r="B802">
        <v>3</v>
      </c>
      <c r="C802" t="s">
        <v>8221</v>
      </c>
      <c r="D802">
        <v>0</v>
      </c>
    </row>
    <row r="803" spans="1:4">
      <c r="A803" t="s">
        <v>8219</v>
      </c>
      <c r="B803">
        <v>25</v>
      </c>
      <c r="C803" t="s">
        <v>8221</v>
      </c>
      <c r="D803">
        <v>0</v>
      </c>
    </row>
    <row r="804" spans="1:4">
      <c r="A804" t="s">
        <v>8219</v>
      </c>
      <c r="B804">
        <v>118</v>
      </c>
      <c r="C804" t="s">
        <v>8221</v>
      </c>
      <c r="D804">
        <v>2</v>
      </c>
    </row>
    <row r="805" spans="1:4">
      <c r="A805" t="s">
        <v>8219</v>
      </c>
      <c r="B805">
        <v>57</v>
      </c>
      <c r="C805" t="s">
        <v>8221</v>
      </c>
      <c r="D805">
        <v>24</v>
      </c>
    </row>
    <row r="806" spans="1:4">
      <c r="A806" t="s">
        <v>8219</v>
      </c>
      <c r="B806">
        <v>11</v>
      </c>
      <c r="C806" t="s">
        <v>8221</v>
      </c>
      <c r="D806">
        <v>25</v>
      </c>
    </row>
    <row r="807" spans="1:4">
      <c r="A807" t="s">
        <v>8219</v>
      </c>
      <c r="B807">
        <v>33</v>
      </c>
      <c r="C807" t="s">
        <v>8221</v>
      </c>
      <c r="D807">
        <v>3</v>
      </c>
    </row>
    <row r="808" spans="1:4">
      <c r="A808" t="s">
        <v>8219</v>
      </c>
      <c r="B808">
        <v>40</v>
      </c>
      <c r="C808" t="s">
        <v>8221</v>
      </c>
      <c r="D808">
        <v>41</v>
      </c>
    </row>
    <row r="809" spans="1:4">
      <c r="A809" t="s">
        <v>8219</v>
      </c>
      <c r="B809">
        <v>50</v>
      </c>
      <c r="C809" t="s">
        <v>8221</v>
      </c>
      <c r="D809">
        <v>2</v>
      </c>
    </row>
    <row r="810" spans="1:4">
      <c r="A810" t="s">
        <v>8219</v>
      </c>
      <c r="B810">
        <v>38</v>
      </c>
      <c r="C810" t="s">
        <v>8221</v>
      </c>
      <c r="D810">
        <v>4</v>
      </c>
    </row>
    <row r="811" spans="1:4">
      <c r="A811" t="s">
        <v>8219</v>
      </c>
      <c r="B811">
        <v>96</v>
      </c>
      <c r="C811" t="s">
        <v>8221</v>
      </c>
      <c r="D811">
        <v>99</v>
      </c>
    </row>
    <row r="812" spans="1:4">
      <c r="A812" t="s">
        <v>8219</v>
      </c>
      <c r="B812">
        <v>48</v>
      </c>
      <c r="C812" t="s">
        <v>8221</v>
      </c>
      <c r="D812">
        <v>4</v>
      </c>
    </row>
    <row r="813" spans="1:4">
      <c r="A813" t="s">
        <v>8219</v>
      </c>
      <c r="B813">
        <v>33</v>
      </c>
      <c r="C813" t="s">
        <v>8221</v>
      </c>
      <c r="D813">
        <v>4</v>
      </c>
    </row>
    <row r="814" spans="1:4">
      <c r="A814" t="s">
        <v>8219</v>
      </c>
      <c r="B814">
        <v>226</v>
      </c>
      <c r="C814" t="s">
        <v>8221</v>
      </c>
      <c r="D814">
        <v>38</v>
      </c>
    </row>
    <row r="815" spans="1:4">
      <c r="A815" t="s">
        <v>8219</v>
      </c>
      <c r="B815">
        <v>14</v>
      </c>
      <c r="C815" t="s">
        <v>8221</v>
      </c>
      <c r="D815">
        <v>285</v>
      </c>
    </row>
    <row r="816" spans="1:4">
      <c r="A816" t="s">
        <v>8219</v>
      </c>
      <c r="B816">
        <v>20</v>
      </c>
      <c r="C816" t="s">
        <v>8221</v>
      </c>
      <c r="D816">
        <v>1</v>
      </c>
    </row>
    <row r="817" spans="1:4">
      <c r="A817" t="s">
        <v>8219</v>
      </c>
      <c r="B817">
        <v>25</v>
      </c>
      <c r="C817" t="s">
        <v>8221</v>
      </c>
      <c r="D817">
        <v>42</v>
      </c>
    </row>
    <row r="818" spans="1:4">
      <c r="A818" t="s">
        <v>8219</v>
      </c>
      <c r="B818">
        <v>90</v>
      </c>
      <c r="C818" t="s">
        <v>8221</v>
      </c>
      <c r="D818">
        <v>26</v>
      </c>
    </row>
    <row r="819" spans="1:4">
      <c r="A819" t="s">
        <v>8219</v>
      </c>
      <c r="B819">
        <v>11</v>
      </c>
      <c r="C819" t="s">
        <v>8221</v>
      </c>
      <c r="D819">
        <v>2</v>
      </c>
    </row>
    <row r="820" spans="1:4">
      <c r="A820" t="s">
        <v>8219</v>
      </c>
      <c r="B820">
        <v>55</v>
      </c>
      <c r="C820" t="s">
        <v>8221</v>
      </c>
      <c r="D820">
        <v>4</v>
      </c>
    </row>
    <row r="821" spans="1:4">
      <c r="A821" t="s">
        <v>8219</v>
      </c>
      <c r="B821">
        <v>30</v>
      </c>
      <c r="C821" t="s">
        <v>8221</v>
      </c>
      <c r="D821">
        <v>6</v>
      </c>
    </row>
    <row r="822" spans="1:4">
      <c r="A822" t="s">
        <v>8219</v>
      </c>
      <c r="B822">
        <v>28</v>
      </c>
      <c r="C822" t="s">
        <v>8221</v>
      </c>
      <c r="D822">
        <v>70</v>
      </c>
    </row>
    <row r="823" spans="1:4">
      <c r="A823" t="s">
        <v>8219</v>
      </c>
      <c r="B823">
        <v>45</v>
      </c>
      <c r="C823" t="s">
        <v>8221</v>
      </c>
      <c r="D823">
        <v>9</v>
      </c>
    </row>
    <row r="824" spans="1:4">
      <c r="A824" t="s">
        <v>8219</v>
      </c>
      <c r="B824">
        <v>13</v>
      </c>
      <c r="C824" t="s">
        <v>8221</v>
      </c>
      <c r="D824">
        <v>8</v>
      </c>
    </row>
    <row r="825" spans="1:4">
      <c r="A825" t="s">
        <v>8219</v>
      </c>
      <c r="B825">
        <v>40</v>
      </c>
      <c r="C825" t="s">
        <v>8221</v>
      </c>
      <c r="D825">
        <v>105</v>
      </c>
    </row>
    <row r="826" spans="1:4">
      <c r="A826" t="s">
        <v>8219</v>
      </c>
      <c r="B826">
        <v>21</v>
      </c>
      <c r="C826" t="s">
        <v>8221</v>
      </c>
      <c r="D826">
        <v>12</v>
      </c>
    </row>
    <row r="827" spans="1:4">
      <c r="A827" t="s">
        <v>8219</v>
      </c>
      <c r="B827">
        <v>134</v>
      </c>
      <c r="C827" t="s">
        <v>8221</v>
      </c>
      <c r="D827">
        <v>0</v>
      </c>
    </row>
    <row r="828" spans="1:4">
      <c r="A828" t="s">
        <v>8219</v>
      </c>
      <c r="B828">
        <v>20</v>
      </c>
      <c r="C828" t="s">
        <v>8221</v>
      </c>
      <c r="D828">
        <v>16</v>
      </c>
    </row>
    <row r="829" spans="1:4">
      <c r="A829" t="s">
        <v>8219</v>
      </c>
      <c r="B829">
        <v>19</v>
      </c>
      <c r="C829" t="s">
        <v>8221</v>
      </c>
      <c r="D829">
        <v>7</v>
      </c>
    </row>
    <row r="830" spans="1:4">
      <c r="A830" t="s">
        <v>8219</v>
      </c>
      <c r="B830">
        <v>209</v>
      </c>
      <c r="C830" t="s">
        <v>8221</v>
      </c>
      <c r="D830">
        <v>4</v>
      </c>
    </row>
    <row r="831" spans="1:4">
      <c r="A831" t="s">
        <v>8219</v>
      </c>
      <c r="B831">
        <v>38</v>
      </c>
      <c r="C831" t="s">
        <v>8221</v>
      </c>
      <c r="D831">
        <v>1</v>
      </c>
    </row>
    <row r="832" spans="1:4">
      <c r="A832" t="s">
        <v>8219</v>
      </c>
      <c r="B832">
        <v>24</v>
      </c>
      <c r="C832" t="s">
        <v>8221</v>
      </c>
      <c r="D832">
        <v>28</v>
      </c>
    </row>
    <row r="833" spans="1:4">
      <c r="A833" t="s">
        <v>8219</v>
      </c>
      <c r="B833">
        <v>8</v>
      </c>
      <c r="C833" t="s">
        <v>8221</v>
      </c>
      <c r="D833">
        <v>1</v>
      </c>
    </row>
    <row r="834" spans="1:4">
      <c r="A834" t="s">
        <v>8219</v>
      </c>
      <c r="B834">
        <v>179</v>
      </c>
      <c r="C834" t="s">
        <v>8221</v>
      </c>
      <c r="D834">
        <v>1</v>
      </c>
    </row>
    <row r="835" spans="1:4">
      <c r="A835" t="s">
        <v>8219</v>
      </c>
      <c r="B835">
        <v>26</v>
      </c>
      <c r="C835" t="s">
        <v>8221</v>
      </c>
      <c r="D835">
        <v>5</v>
      </c>
    </row>
    <row r="836" spans="1:4">
      <c r="A836" t="s">
        <v>8219</v>
      </c>
      <c r="B836">
        <v>131</v>
      </c>
      <c r="C836" t="s">
        <v>8221</v>
      </c>
      <c r="D836">
        <v>3</v>
      </c>
    </row>
    <row r="837" spans="1:4">
      <c r="A837" t="s">
        <v>8219</v>
      </c>
      <c r="B837">
        <v>14</v>
      </c>
      <c r="C837" t="s">
        <v>8221</v>
      </c>
      <c r="D837">
        <v>2</v>
      </c>
    </row>
    <row r="838" spans="1:4">
      <c r="A838" t="s">
        <v>8219</v>
      </c>
      <c r="B838">
        <v>174</v>
      </c>
      <c r="C838" t="s">
        <v>8221</v>
      </c>
      <c r="D838">
        <v>0</v>
      </c>
    </row>
    <row r="839" spans="1:4">
      <c r="A839" t="s">
        <v>8219</v>
      </c>
      <c r="B839">
        <v>191</v>
      </c>
      <c r="C839" t="s">
        <v>8221</v>
      </c>
      <c r="D839">
        <v>0</v>
      </c>
    </row>
    <row r="840" spans="1:4">
      <c r="A840" t="s">
        <v>8219</v>
      </c>
      <c r="B840">
        <v>38</v>
      </c>
      <c r="C840" t="s">
        <v>8221</v>
      </c>
      <c r="D840">
        <v>3</v>
      </c>
    </row>
    <row r="841" spans="1:4">
      <c r="A841" t="s">
        <v>8219</v>
      </c>
      <c r="B841">
        <v>22</v>
      </c>
      <c r="C841" t="s">
        <v>8221</v>
      </c>
      <c r="D841">
        <v>0</v>
      </c>
    </row>
    <row r="842" spans="1:4">
      <c r="A842" t="s">
        <v>8219</v>
      </c>
      <c r="B842">
        <v>149</v>
      </c>
      <c r="C842" t="s">
        <v>8221</v>
      </c>
      <c r="D842">
        <v>0</v>
      </c>
    </row>
    <row r="843" spans="1:4">
      <c r="A843" t="s">
        <v>8219</v>
      </c>
      <c r="B843">
        <v>56</v>
      </c>
      <c r="C843" t="s">
        <v>8221</v>
      </c>
      <c r="D843">
        <v>3</v>
      </c>
    </row>
    <row r="844" spans="1:4">
      <c r="A844" t="s">
        <v>8219</v>
      </c>
      <c r="B844">
        <v>19</v>
      </c>
      <c r="C844" t="s">
        <v>8221</v>
      </c>
      <c r="D844">
        <v>7</v>
      </c>
    </row>
    <row r="845" spans="1:4">
      <c r="A845" t="s">
        <v>8219</v>
      </c>
      <c r="B845">
        <v>70</v>
      </c>
      <c r="C845" t="s">
        <v>8221</v>
      </c>
      <c r="D845">
        <v>25</v>
      </c>
    </row>
    <row r="846" spans="1:4">
      <c r="A846" t="s">
        <v>8219</v>
      </c>
      <c r="B846">
        <v>81</v>
      </c>
      <c r="C846" t="s">
        <v>8221</v>
      </c>
      <c r="D846">
        <v>10</v>
      </c>
    </row>
    <row r="847" spans="1:4">
      <c r="A847" t="s">
        <v>8219</v>
      </c>
      <c r="B847">
        <v>32</v>
      </c>
      <c r="C847" t="s">
        <v>8221</v>
      </c>
      <c r="D847">
        <v>3</v>
      </c>
    </row>
    <row r="848" spans="1:4">
      <c r="A848" t="s">
        <v>8219</v>
      </c>
      <c r="B848">
        <v>26</v>
      </c>
      <c r="C848" t="s">
        <v>8221</v>
      </c>
      <c r="D848">
        <v>5</v>
      </c>
    </row>
    <row r="849" spans="1:4">
      <c r="A849" t="s">
        <v>8219</v>
      </c>
      <c r="B849">
        <v>105</v>
      </c>
      <c r="C849" t="s">
        <v>8221</v>
      </c>
      <c r="D849">
        <v>5</v>
      </c>
    </row>
    <row r="850" spans="1:4">
      <c r="A850" t="s">
        <v>8219</v>
      </c>
      <c r="B850">
        <v>29</v>
      </c>
      <c r="C850" t="s">
        <v>8221</v>
      </c>
      <c r="D850">
        <v>27</v>
      </c>
    </row>
    <row r="851" spans="1:4">
      <c r="A851" t="s">
        <v>8219</v>
      </c>
      <c r="B851">
        <v>8</v>
      </c>
      <c r="C851" t="s">
        <v>8221</v>
      </c>
      <c r="D851">
        <v>2</v>
      </c>
    </row>
    <row r="852" spans="1:4">
      <c r="A852" t="s">
        <v>8219</v>
      </c>
      <c r="B852">
        <v>89</v>
      </c>
      <c r="C852" t="s">
        <v>8221</v>
      </c>
      <c r="D852">
        <v>236</v>
      </c>
    </row>
    <row r="853" spans="1:4">
      <c r="A853" t="s">
        <v>8219</v>
      </c>
      <c r="B853">
        <v>44</v>
      </c>
      <c r="C853" t="s">
        <v>8221</v>
      </c>
      <c r="D853">
        <v>1</v>
      </c>
    </row>
    <row r="854" spans="1:4">
      <c r="A854" t="s">
        <v>8219</v>
      </c>
      <c r="B854">
        <v>246</v>
      </c>
      <c r="C854" t="s">
        <v>8221</v>
      </c>
      <c r="D854">
        <v>12</v>
      </c>
    </row>
    <row r="855" spans="1:4">
      <c r="A855" t="s">
        <v>8219</v>
      </c>
      <c r="B855">
        <v>120</v>
      </c>
      <c r="C855" t="s">
        <v>8221</v>
      </c>
      <c r="D855">
        <v>4</v>
      </c>
    </row>
    <row r="856" spans="1:4">
      <c r="A856" t="s">
        <v>8219</v>
      </c>
      <c r="B856">
        <v>26</v>
      </c>
      <c r="C856" t="s">
        <v>8221</v>
      </c>
      <c r="D856">
        <v>3</v>
      </c>
    </row>
    <row r="857" spans="1:4">
      <c r="A857" t="s">
        <v>8219</v>
      </c>
      <c r="B857">
        <v>45</v>
      </c>
      <c r="C857" t="s">
        <v>8221</v>
      </c>
      <c r="D857">
        <v>99</v>
      </c>
    </row>
    <row r="858" spans="1:4">
      <c r="A858" t="s">
        <v>8219</v>
      </c>
      <c r="B858">
        <v>20</v>
      </c>
      <c r="C858" t="s">
        <v>8221</v>
      </c>
      <c r="D858">
        <v>3</v>
      </c>
    </row>
    <row r="859" spans="1:4">
      <c r="A859" t="s">
        <v>8219</v>
      </c>
      <c r="B859">
        <v>47</v>
      </c>
      <c r="C859" t="s">
        <v>8221</v>
      </c>
      <c r="D859">
        <v>3</v>
      </c>
    </row>
    <row r="860" spans="1:4">
      <c r="A860" t="s">
        <v>8219</v>
      </c>
      <c r="B860">
        <v>13</v>
      </c>
      <c r="C860" t="s">
        <v>8221</v>
      </c>
      <c r="D860">
        <v>22</v>
      </c>
    </row>
    <row r="861" spans="1:4">
      <c r="A861" t="s">
        <v>8219</v>
      </c>
      <c r="B861">
        <v>183</v>
      </c>
      <c r="C861" t="s">
        <v>8221</v>
      </c>
      <c r="D861">
        <v>4</v>
      </c>
    </row>
    <row r="862" spans="1:4">
      <c r="A862" t="s">
        <v>8219</v>
      </c>
      <c r="B862">
        <v>21</v>
      </c>
      <c r="C862" t="s">
        <v>8221</v>
      </c>
      <c r="D862">
        <v>534</v>
      </c>
    </row>
    <row r="863" spans="1:4">
      <c r="A863" t="s">
        <v>8219</v>
      </c>
      <c r="B863">
        <v>42</v>
      </c>
      <c r="C863" t="s">
        <v>8221</v>
      </c>
      <c r="D863">
        <v>12</v>
      </c>
    </row>
    <row r="864" spans="1:4">
      <c r="A864" t="s">
        <v>8219</v>
      </c>
      <c r="B864">
        <v>54</v>
      </c>
      <c r="C864" t="s">
        <v>8221</v>
      </c>
      <c r="D864">
        <v>56</v>
      </c>
    </row>
    <row r="865" spans="1:4">
      <c r="A865" t="s">
        <v>8219</v>
      </c>
      <c r="B865">
        <v>38</v>
      </c>
      <c r="C865" t="s">
        <v>8221</v>
      </c>
      <c r="D865">
        <v>11</v>
      </c>
    </row>
    <row r="866" spans="1:4">
      <c r="A866" t="s">
        <v>8219</v>
      </c>
      <c r="B866">
        <v>64</v>
      </c>
      <c r="C866" t="s">
        <v>8221</v>
      </c>
      <c r="D866">
        <v>0</v>
      </c>
    </row>
    <row r="867" spans="1:4">
      <c r="A867" t="s">
        <v>8219</v>
      </c>
      <c r="B867">
        <v>13</v>
      </c>
      <c r="C867" t="s">
        <v>8221</v>
      </c>
      <c r="D867">
        <v>12</v>
      </c>
    </row>
    <row r="868" spans="1:4">
      <c r="A868" t="s">
        <v>8219</v>
      </c>
      <c r="B868">
        <v>33</v>
      </c>
      <c r="C868" t="s">
        <v>8221</v>
      </c>
      <c r="D868">
        <v>5</v>
      </c>
    </row>
    <row r="869" spans="1:4">
      <c r="A869" t="s">
        <v>8219</v>
      </c>
      <c r="B869">
        <v>52</v>
      </c>
      <c r="C869" t="s">
        <v>8221</v>
      </c>
      <c r="D869">
        <v>24</v>
      </c>
    </row>
    <row r="870" spans="1:4">
      <c r="A870" t="s">
        <v>8219</v>
      </c>
      <c r="B870">
        <v>107</v>
      </c>
      <c r="C870" t="s">
        <v>8221</v>
      </c>
      <c r="D870">
        <v>89</v>
      </c>
    </row>
    <row r="871" spans="1:4">
      <c r="A871" t="s">
        <v>8219</v>
      </c>
      <c r="B871">
        <v>11</v>
      </c>
      <c r="C871" t="s">
        <v>8221</v>
      </c>
      <c r="D871">
        <v>1</v>
      </c>
    </row>
    <row r="872" spans="1:4">
      <c r="A872" t="s">
        <v>8219</v>
      </c>
      <c r="B872">
        <v>34</v>
      </c>
      <c r="C872" t="s">
        <v>8221</v>
      </c>
      <c r="D872">
        <v>55</v>
      </c>
    </row>
    <row r="873" spans="1:4">
      <c r="A873" t="s">
        <v>8219</v>
      </c>
      <c r="B873">
        <v>75</v>
      </c>
      <c r="C873" t="s">
        <v>8221</v>
      </c>
      <c r="D873">
        <v>2</v>
      </c>
    </row>
    <row r="874" spans="1:4">
      <c r="A874" t="s">
        <v>8219</v>
      </c>
      <c r="B874">
        <v>26</v>
      </c>
      <c r="C874" t="s">
        <v>8221</v>
      </c>
      <c r="D874">
        <v>0</v>
      </c>
    </row>
    <row r="875" spans="1:4">
      <c r="A875" t="s">
        <v>8219</v>
      </c>
      <c r="B875">
        <v>50</v>
      </c>
      <c r="C875" t="s">
        <v>8221</v>
      </c>
      <c r="D875">
        <v>4</v>
      </c>
    </row>
    <row r="876" spans="1:4">
      <c r="A876" t="s">
        <v>8219</v>
      </c>
      <c r="B876">
        <v>80</v>
      </c>
      <c r="C876" t="s">
        <v>8221</v>
      </c>
      <c r="D876">
        <v>6</v>
      </c>
    </row>
    <row r="877" spans="1:4">
      <c r="A877" t="s">
        <v>8219</v>
      </c>
      <c r="B877">
        <v>110</v>
      </c>
      <c r="C877" t="s">
        <v>8221</v>
      </c>
      <c r="D877">
        <v>4</v>
      </c>
    </row>
    <row r="878" spans="1:4">
      <c r="A878" t="s">
        <v>8219</v>
      </c>
      <c r="B878">
        <v>77</v>
      </c>
      <c r="C878" t="s">
        <v>8221</v>
      </c>
      <c r="D878">
        <v>4</v>
      </c>
    </row>
    <row r="879" spans="1:4">
      <c r="A879" t="s">
        <v>8219</v>
      </c>
      <c r="B879">
        <v>50</v>
      </c>
      <c r="C879" t="s">
        <v>8221</v>
      </c>
      <c r="D879">
        <v>2</v>
      </c>
    </row>
    <row r="880" spans="1:4">
      <c r="A880" t="s">
        <v>8219</v>
      </c>
      <c r="B880">
        <v>145</v>
      </c>
      <c r="C880" t="s">
        <v>8221</v>
      </c>
      <c r="D880">
        <v>5</v>
      </c>
    </row>
    <row r="881" spans="1:4">
      <c r="A881" t="s">
        <v>8219</v>
      </c>
      <c r="B881">
        <v>29</v>
      </c>
      <c r="C881" t="s">
        <v>8221</v>
      </c>
      <c r="D881">
        <v>83</v>
      </c>
    </row>
    <row r="882" spans="1:4">
      <c r="A882" t="s">
        <v>8219</v>
      </c>
      <c r="B882">
        <v>114</v>
      </c>
      <c r="C882" t="s">
        <v>8221</v>
      </c>
      <c r="D882">
        <v>57</v>
      </c>
    </row>
    <row r="883" spans="1:4">
      <c r="A883" t="s">
        <v>8219</v>
      </c>
      <c r="B883">
        <v>96</v>
      </c>
      <c r="C883" t="s">
        <v>8221</v>
      </c>
      <c r="D883">
        <v>311</v>
      </c>
    </row>
    <row r="884" spans="1:4">
      <c r="A884" t="s">
        <v>8219</v>
      </c>
      <c r="B884">
        <v>31</v>
      </c>
      <c r="C884" t="s">
        <v>8221</v>
      </c>
      <c r="D884">
        <v>2</v>
      </c>
    </row>
    <row r="885" spans="1:4">
      <c r="A885" t="s">
        <v>8219</v>
      </c>
      <c r="B885">
        <v>4883</v>
      </c>
      <c r="C885" t="s">
        <v>8221</v>
      </c>
      <c r="D885">
        <v>16</v>
      </c>
    </row>
    <row r="886" spans="1:4">
      <c r="A886" t="s">
        <v>8219</v>
      </c>
      <c r="B886">
        <v>95</v>
      </c>
      <c r="C886" t="s">
        <v>8221</v>
      </c>
      <c r="D886">
        <v>9</v>
      </c>
    </row>
    <row r="887" spans="1:4">
      <c r="A887" t="s">
        <v>8219</v>
      </c>
      <c r="B887">
        <v>2478</v>
      </c>
      <c r="C887" t="s">
        <v>8221</v>
      </c>
      <c r="D887">
        <v>1</v>
      </c>
    </row>
    <row r="888" spans="1:4">
      <c r="A888" t="s">
        <v>8219</v>
      </c>
      <c r="B888">
        <v>1789</v>
      </c>
      <c r="C888" t="s">
        <v>8221</v>
      </c>
      <c r="D888">
        <v>12</v>
      </c>
    </row>
    <row r="889" spans="1:4">
      <c r="A889" t="s">
        <v>8219</v>
      </c>
      <c r="B889">
        <v>680</v>
      </c>
      <c r="C889" t="s">
        <v>8221</v>
      </c>
      <c r="D889">
        <v>0</v>
      </c>
    </row>
    <row r="890" spans="1:4">
      <c r="A890" t="s">
        <v>8219</v>
      </c>
      <c r="B890">
        <v>70</v>
      </c>
      <c r="C890" t="s">
        <v>8221</v>
      </c>
      <c r="D890">
        <v>20</v>
      </c>
    </row>
    <row r="891" spans="1:4">
      <c r="A891" t="s">
        <v>8219</v>
      </c>
      <c r="B891">
        <v>23</v>
      </c>
      <c r="C891" t="s">
        <v>8221</v>
      </c>
      <c r="D891">
        <v>16</v>
      </c>
    </row>
    <row r="892" spans="1:4">
      <c r="A892" t="s">
        <v>8219</v>
      </c>
      <c r="B892">
        <v>4245</v>
      </c>
      <c r="C892" t="s">
        <v>8221</v>
      </c>
      <c r="D892">
        <v>33</v>
      </c>
    </row>
    <row r="893" spans="1:4">
      <c r="A893" t="s">
        <v>8219</v>
      </c>
      <c r="B893">
        <v>943</v>
      </c>
      <c r="C893" t="s">
        <v>8221</v>
      </c>
      <c r="D893">
        <v>2</v>
      </c>
    </row>
    <row r="894" spans="1:4">
      <c r="A894" t="s">
        <v>8219</v>
      </c>
      <c r="B894">
        <v>1876</v>
      </c>
      <c r="C894" t="s">
        <v>8221</v>
      </c>
      <c r="D894">
        <v>6</v>
      </c>
    </row>
    <row r="895" spans="1:4">
      <c r="A895" t="s">
        <v>8219</v>
      </c>
      <c r="B895">
        <v>834</v>
      </c>
      <c r="C895" t="s">
        <v>8221</v>
      </c>
      <c r="D895">
        <v>0</v>
      </c>
    </row>
    <row r="896" spans="1:4">
      <c r="A896" t="s">
        <v>8219</v>
      </c>
      <c r="B896">
        <v>682</v>
      </c>
      <c r="C896" t="s">
        <v>8221</v>
      </c>
      <c r="D896">
        <v>3</v>
      </c>
    </row>
    <row r="897" spans="1:4">
      <c r="A897" t="s">
        <v>8219</v>
      </c>
      <c r="B897">
        <v>147</v>
      </c>
      <c r="C897" t="s">
        <v>8221</v>
      </c>
      <c r="D897">
        <v>0</v>
      </c>
    </row>
    <row r="898" spans="1:4">
      <c r="A898" t="s">
        <v>8219</v>
      </c>
      <c r="B898">
        <v>415</v>
      </c>
      <c r="C898" t="s">
        <v>8221</v>
      </c>
      <c r="D898">
        <v>3</v>
      </c>
    </row>
    <row r="899" spans="1:4">
      <c r="A899" t="s">
        <v>8219</v>
      </c>
      <c r="B899">
        <v>290</v>
      </c>
      <c r="C899" t="s">
        <v>8221</v>
      </c>
      <c r="D899">
        <v>13</v>
      </c>
    </row>
    <row r="900" spans="1:4">
      <c r="A900" t="s">
        <v>8219</v>
      </c>
      <c r="B900">
        <v>365</v>
      </c>
      <c r="C900" t="s">
        <v>8221</v>
      </c>
      <c r="D900">
        <v>6</v>
      </c>
    </row>
    <row r="901" spans="1:4">
      <c r="A901" t="s">
        <v>8219</v>
      </c>
      <c r="B901">
        <v>660</v>
      </c>
      <c r="C901" t="s">
        <v>8221</v>
      </c>
      <c r="D901">
        <v>1</v>
      </c>
    </row>
    <row r="902" spans="1:4">
      <c r="A902" t="s">
        <v>8219</v>
      </c>
      <c r="B902">
        <v>1356</v>
      </c>
      <c r="C902" t="s">
        <v>8221</v>
      </c>
      <c r="D902">
        <v>0</v>
      </c>
    </row>
    <row r="903" spans="1:4">
      <c r="A903" t="s">
        <v>8219</v>
      </c>
      <c r="B903">
        <v>424</v>
      </c>
      <c r="C903" t="s">
        <v>8221</v>
      </c>
      <c r="D903">
        <v>5</v>
      </c>
    </row>
    <row r="904" spans="1:4">
      <c r="A904" t="s">
        <v>8219</v>
      </c>
      <c r="B904">
        <v>33</v>
      </c>
      <c r="C904" t="s">
        <v>8221</v>
      </c>
      <c r="D904">
        <v>0</v>
      </c>
    </row>
    <row r="905" spans="1:4">
      <c r="A905" t="s">
        <v>8219</v>
      </c>
      <c r="B905">
        <v>1633</v>
      </c>
      <c r="C905" t="s">
        <v>8221</v>
      </c>
      <c r="D905">
        <v>36</v>
      </c>
    </row>
    <row r="906" spans="1:4">
      <c r="A906" t="s">
        <v>8219</v>
      </c>
      <c r="B906">
        <v>306</v>
      </c>
      <c r="C906" t="s">
        <v>8221</v>
      </c>
      <c r="D906">
        <v>1</v>
      </c>
    </row>
    <row r="907" spans="1:4">
      <c r="A907" t="s">
        <v>8219</v>
      </c>
      <c r="B907">
        <v>205</v>
      </c>
      <c r="C907" t="s">
        <v>8221</v>
      </c>
      <c r="D907">
        <v>1</v>
      </c>
    </row>
    <row r="908" spans="1:4">
      <c r="A908" t="s">
        <v>8219</v>
      </c>
      <c r="B908">
        <v>1281</v>
      </c>
      <c r="C908" t="s">
        <v>8221</v>
      </c>
      <c r="D908">
        <v>1</v>
      </c>
    </row>
    <row r="909" spans="1:4">
      <c r="A909" t="s">
        <v>8219</v>
      </c>
      <c r="B909">
        <v>103</v>
      </c>
      <c r="C909" t="s">
        <v>8221</v>
      </c>
      <c r="D909">
        <v>9</v>
      </c>
    </row>
    <row r="910" spans="1:4">
      <c r="A910" t="s">
        <v>8219</v>
      </c>
      <c r="B910">
        <v>1513</v>
      </c>
      <c r="C910" t="s">
        <v>8221</v>
      </c>
      <c r="D910">
        <v>1</v>
      </c>
    </row>
    <row r="911" spans="1:4">
      <c r="A911" t="s">
        <v>8219</v>
      </c>
      <c r="B911">
        <v>405</v>
      </c>
      <c r="C911" t="s">
        <v>8221</v>
      </c>
      <c r="D911">
        <v>0</v>
      </c>
    </row>
    <row r="912" spans="1:4">
      <c r="A912" t="s">
        <v>8219</v>
      </c>
      <c r="B912">
        <v>510</v>
      </c>
      <c r="C912" t="s">
        <v>8221</v>
      </c>
      <c r="D912">
        <v>1</v>
      </c>
    </row>
    <row r="913" spans="1:4">
      <c r="A913" t="s">
        <v>8219</v>
      </c>
      <c r="B913">
        <v>1887</v>
      </c>
      <c r="C913" t="s">
        <v>8221</v>
      </c>
      <c r="D913">
        <v>1</v>
      </c>
    </row>
    <row r="914" spans="1:4">
      <c r="A914" t="s">
        <v>8219</v>
      </c>
      <c r="B914">
        <v>701</v>
      </c>
      <c r="C914" t="s">
        <v>8221</v>
      </c>
      <c r="D914">
        <v>4</v>
      </c>
    </row>
    <row r="915" spans="1:4">
      <c r="A915" t="s">
        <v>8219</v>
      </c>
      <c r="B915">
        <v>3863</v>
      </c>
      <c r="C915" t="s">
        <v>8221</v>
      </c>
      <c r="D915">
        <v>2</v>
      </c>
    </row>
    <row r="916" spans="1:4">
      <c r="A916" t="s">
        <v>8219</v>
      </c>
      <c r="B916">
        <v>238</v>
      </c>
      <c r="C916" t="s">
        <v>8221</v>
      </c>
      <c r="D916">
        <v>2</v>
      </c>
    </row>
    <row r="917" spans="1:4">
      <c r="A917" t="s">
        <v>8219</v>
      </c>
      <c r="B917">
        <v>2051</v>
      </c>
      <c r="C917" t="s">
        <v>8221</v>
      </c>
      <c r="D917">
        <v>2</v>
      </c>
    </row>
    <row r="918" spans="1:4">
      <c r="A918" t="s">
        <v>8219</v>
      </c>
      <c r="B918">
        <v>402</v>
      </c>
      <c r="C918" t="s">
        <v>8221</v>
      </c>
      <c r="D918">
        <v>0</v>
      </c>
    </row>
    <row r="919" spans="1:4">
      <c r="A919" t="s">
        <v>8219</v>
      </c>
      <c r="B919">
        <v>253</v>
      </c>
      <c r="C919" t="s">
        <v>8221</v>
      </c>
      <c r="D919">
        <v>2</v>
      </c>
    </row>
    <row r="920" spans="1:4">
      <c r="A920" t="s">
        <v>8219</v>
      </c>
      <c r="B920">
        <v>473</v>
      </c>
      <c r="C920" t="s">
        <v>8221</v>
      </c>
      <c r="D920">
        <v>4</v>
      </c>
    </row>
    <row r="921" spans="1:4">
      <c r="A921" t="s">
        <v>8219</v>
      </c>
      <c r="B921">
        <v>821</v>
      </c>
      <c r="C921" t="s">
        <v>8221</v>
      </c>
      <c r="D921">
        <v>2</v>
      </c>
    </row>
    <row r="922" spans="1:4">
      <c r="A922" t="s">
        <v>8219</v>
      </c>
      <c r="B922">
        <v>388</v>
      </c>
      <c r="C922" t="s">
        <v>8221</v>
      </c>
      <c r="D922">
        <v>0</v>
      </c>
    </row>
    <row r="923" spans="1:4">
      <c r="A923" t="s">
        <v>8219</v>
      </c>
      <c r="B923">
        <v>813</v>
      </c>
      <c r="C923" t="s">
        <v>8221</v>
      </c>
      <c r="D923">
        <v>1</v>
      </c>
    </row>
    <row r="924" spans="1:4">
      <c r="A924" t="s">
        <v>8219</v>
      </c>
      <c r="B924">
        <v>1945</v>
      </c>
      <c r="C924" t="s">
        <v>8221</v>
      </c>
      <c r="D924">
        <v>0</v>
      </c>
    </row>
    <row r="925" spans="1:4">
      <c r="A925" t="s">
        <v>8219</v>
      </c>
      <c r="B925">
        <v>1637</v>
      </c>
      <c r="C925" t="s">
        <v>8221</v>
      </c>
      <c r="D925">
        <v>2</v>
      </c>
    </row>
    <row r="926" spans="1:4">
      <c r="A926" t="s">
        <v>8219</v>
      </c>
      <c r="B926">
        <v>1375</v>
      </c>
      <c r="C926" t="s">
        <v>8221</v>
      </c>
      <c r="D926">
        <v>7</v>
      </c>
    </row>
    <row r="927" spans="1:4">
      <c r="A927" t="s">
        <v>8219</v>
      </c>
      <c r="B927">
        <v>17</v>
      </c>
      <c r="C927" t="s">
        <v>8221</v>
      </c>
      <c r="D927">
        <v>5</v>
      </c>
    </row>
    <row r="928" spans="1:4">
      <c r="A928" t="s">
        <v>8219</v>
      </c>
      <c r="B928">
        <v>354</v>
      </c>
      <c r="C928" t="s">
        <v>8221</v>
      </c>
      <c r="D928">
        <v>0</v>
      </c>
    </row>
    <row r="929" spans="1:4">
      <c r="A929" t="s">
        <v>8219</v>
      </c>
      <c r="B929">
        <v>191</v>
      </c>
      <c r="C929" t="s">
        <v>8221</v>
      </c>
      <c r="D929">
        <v>0</v>
      </c>
    </row>
    <row r="930" spans="1:4">
      <c r="A930" t="s">
        <v>8219</v>
      </c>
      <c r="B930">
        <v>303</v>
      </c>
      <c r="C930" t="s">
        <v>8221</v>
      </c>
      <c r="D930">
        <v>0</v>
      </c>
    </row>
    <row r="931" spans="1:4">
      <c r="A931" t="s">
        <v>8219</v>
      </c>
      <c r="B931">
        <v>137</v>
      </c>
      <c r="C931" t="s">
        <v>8221</v>
      </c>
      <c r="D931">
        <v>2</v>
      </c>
    </row>
    <row r="932" spans="1:4">
      <c r="A932" t="s">
        <v>8219</v>
      </c>
      <c r="B932">
        <v>41</v>
      </c>
      <c r="C932" t="s">
        <v>8221</v>
      </c>
      <c r="D932">
        <v>0</v>
      </c>
    </row>
    <row r="933" spans="1:4">
      <c r="A933" t="s">
        <v>8219</v>
      </c>
      <c r="B933">
        <v>398</v>
      </c>
      <c r="C933" t="s">
        <v>8221</v>
      </c>
      <c r="D933">
        <v>0</v>
      </c>
    </row>
    <row r="934" spans="1:4">
      <c r="A934" t="s">
        <v>8219</v>
      </c>
      <c r="B934">
        <v>1737</v>
      </c>
      <c r="C934" t="s">
        <v>8221</v>
      </c>
      <c r="D934">
        <v>28</v>
      </c>
    </row>
    <row r="935" spans="1:4">
      <c r="A935" t="s">
        <v>8219</v>
      </c>
      <c r="B935">
        <v>971</v>
      </c>
      <c r="C935" t="s">
        <v>8221</v>
      </c>
      <c r="D935">
        <v>2</v>
      </c>
    </row>
    <row r="936" spans="1:4">
      <c r="A936" t="s">
        <v>8219</v>
      </c>
      <c r="B936">
        <v>183</v>
      </c>
      <c r="C936" t="s">
        <v>8221</v>
      </c>
      <c r="D936">
        <v>0</v>
      </c>
    </row>
    <row r="937" spans="1:4">
      <c r="A937" t="s">
        <v>8219</v>
      </c>
      <c r="B937">
        <v>4562</v>
      </c>
      <c r="C937" t="s">
        <v>8221</v>
      </c>
      <c r="D937">
        <v>0</v>
      </c>
    </row>
    <row r="938" spans="1:4">
      <c r="A938" t="s">
        <v>8219</v>
      </c>
      <c r="B938">
        <v>26457</v>
      </c>
      <c r="C938" t="s">
        <v>8221</v>
      </c>
      <c r="D938">
        <v>0</v>
      </c>
    </row>
    <row r="939" spans="1:4">
      <c r="A939" t="s">
        <v>8219</v>
      </c>
      <c r="B939">
        <v>162</v>
      </c>
      <c r="C939" t="s">
        <v>8221</v>
      </c>
      <c r="D939">
        <v>4</v>
      </c>
    </row>
    <row r="940" spans="1:4">
      <c r="A940" t="s">
        <v>8219</v>
      </c>
      <c r="B940">
        <v>479</v>
      </c>
      <c r="C940" t="s">
        <v>8221</v>
      </c>
      <c r="D940">
        <v>12</v>
      </c>
    </row>
    <row r="941" spans="1:4">
      <c r="A941" t="s">
        <v>8219</v>
      </c>
      <c r="B941">
        <v>426</v>
      </c>
      <c r="C941" t="s">
        <v>8221</v>
      </c>
      <c r="D941">
        <v>0</v>
      </c>
    </row>
    <row r="942" spans="1:4">
      <c r="A942" t="s">
        <v>8219</v>
      </c>
      <c r="B942">
        <v>450</v>
      </c>
      <c r="C942" t="s">
        <v>8221</v>
      </c>
      <c r="D942">
        <v>33</v>
      </c>
    </row>
    <row r="943" spans="1:4">
      <c r="A943" t="s">
        <v>8219</v>
      </c>
      <c r="B943">
        <v>1780</v>
      </c>
      <c r="C943" t="s">
        <v>8221</v>
      </c>
      <c r="D943">
        <v>0</v>
      </c>
    </row>
    <row r="944" spans="1:4">
      <c r="A944" t="s">
        <v>8219</v>
      </c>
      <c r="B944">
        <v>122</v>
      </c>
      <c r="C944" t="s">
        <v>8221</v>
      </c>
      <c r="D944">
        <v>4</v>
      </c>
    </row>
    <row r="945" spans="1:4">
      <c r="A945" t="s">
        <v>8219</v>
      </c>
      <c r="B945">
        <v>95</v>
      </c>
      <c r="C945" t="s">
        <v>8221</v>
      </c>
      <c r="D945">
        <v>0</v>
      </c>
    </row>
    <row r="946" spans="1:4">
      <c r="A946" t="s">
        <v>8219</v>
      </c>
      <c r="B946">
        <v>325</v>
      </c>
      <c r="C946" t="s">
        <v>8221</v>
      </c>
      <c r="D946">
        <v>11</v>
      </c>
    </row>
    <row r="947" spans="1:4">
      <c r="A947" t="s">
        <v>8219</v>
      </c>
      <c r="B947">
        <v>353</v>
      </c>
      <c r="C947" t="s">
        <v>8221</v>
      </c>
      <c r="D947">
        <v>1</v>
      </c>
    </row>
    <row r="948" spans="1:4">
      <c r="A948" t="s">
        <v>8219</v>
      </c>
      <c r="B948">
        <v>105</v>
      </c>
      <c r="C948" t="s">
        <v>8221</v>
      </c>
      <c r="D948">
        <v>5</v>
      </c>
    </row>
    <row r="949" spans="1:4">
      <c r="A949" t="s">
        <v>8219</v>
      </c>
      <c r="B949">
        <v>729</v>
      </c>
      <c r="C949" t="s">
        <v>8221</v>
      </c>
      <c r="D949">
        <v>0</v>
      </c>
    </row>
    <row r="950" spans="1:4">
      <c r="A950" t="s">
        <v>8219</v>
      </c>
      <c r="B950">
        <v>454</v>
      </c>
      <c r="C950" t="s">
        <v>8221</v>
      </c>
      <c r="D950">
        <v>1</v>
      </c>
    </row>
    <row r="951" spans="1:4">
      <c r="A951" t="s">
        <v>8219</v>
      </c>
      <c r="B951">
        <v>539</v>
      </c>
      <c r="C951" t="s">
        <v>8221</v>
      </c>
      <c r="D951">
        <v>1</v>
      </c>
    </row>
    <row r="952" spans="1:4">
      <c r="A952" t="s">
        <v>8219</v>
      </c>
      <c r="B952">
        <v>79</v>
      </c>
      <c r="C952" t="s">
        <v>8221</v>
      </c>
      <c r="D952">
        <v>6</v>
      </c>
    </row>
    <row r="953" spans="1:4">
      <c r="A953" t="s">
        <v>8219</v>
      </c>
      <c r="B953">
        <v>94</v>
      </c>
      <c r="C953" t="s">
        <v>8221</v>
      </c>
      <c r="D953">
        <v>8</v>
      </c>
    </row>
    <row r="954" spans="1:4">
      <c r="A954" t="s">
        <v>8219</v>
      </c>
      <c r="B954">
        <v>625</v>
      </c>
      <c r="C954" t="s">
        <v>8221</v>
      </c>
      <c r="D954">
        <v>1</v>
      </c>
    </row>
    <row r="955" spans="1:4">
      <c r="A955" t="s">
        <v>8219</v>
      </c>
      <c r="B955">
        <v>508</v>
      </c>
      <c r="C955" t="s">
        <v>8221</v>
      </c>
      <c r="D955">
        <v>0</v>
      </c>
    </row>
    <row r="956" spans="1:4">
      <c r="A956" t="s">
        <v>8219</v>
      </c>
      <c r="B956">
        <v>531</v>
      </c>
      <c r="C956" t="s">
        <v>8221</v>
      </c>
      <c r="D956">
        <v>2</v>
      </c>
    </row>
    <row r="957" spans="1:4">
      <c r="A957" t="s">
        <v>8219</v>
      </c>
      <c r="B957">
        <v>158</v>
      </c>
      <c r="C957" t="s">
        <v>8221</v>
      </c>
      <c r="D957">
        <v>1</v>
      </c>
    </row>
    <row r="958" spans="1:4">
      <c r="A958" t="s">
        <v>8219</v>
      </c>
      <c r="B958">
        <v>508</v>
      </c>
      <c r="C958" t="s">
        <v>8221</v>
      </c>
      <c r="D958">
        <v>0</v>
      </c>
    </row>
    <row r="959" spans="1:4">
      <c r="A959" t="s">
        <v>8219</v>
      </c>
      <c r="B959">
        <v>644</v>
      </c>
      <c r="C959" t="s">
        <v>8221</v>
      </c>
      <c r="D959">
        <v>1</v>
      </c>
    </row>
    <row r="960" spans="1:4">
      <c r="A960" t="s">
        <v>8219</v>
      </c>
      <c r="B960">
        <v>848</v>
      </c>
      <c r="C960" t="s">
        <v>8221</v>
      </c>
      <c r="D960">
        <v>19</v>
      </c>
    </row>
    <row r="961" spans="1:4">
      <c r="A961" t="s">
        <v>8219</v>
      </c>
      <c r="B961">
        <v>429</v>
      </c>
      <c r="C961" t="s">
        <v>8221</v>
      </c>
      <c r="D961">
        <v>27</v>
      </c>
    </row>
    <row r="962" spans="1:4">
      <c r="A962" t="s">
        <v>8219</v>
      </c>
      <c r="B962">
        <v>204</v>
      </c>
      <c r="C962" t="s">
        <v>8221</v>
      </c>
      <c r="D962">
        <v>7</v>
      </c>
    </row>
    <row r="963" spans="1:4">
      <c r="A963" t="s">
        <v>8219</v>
      </c>
      <c r="B963">
        <v>379</v>
      </c>
      <c r="C963" t="s">
        <v>8221</v>
      </c>
      <c r="D963">
        <v>14</v>
      </c>
    </row>
    <row r="964" spans="1:4">
      <c r="A964" t="s">
        <v>8219</v>
      </c>
      <c r="B964">
        <v>271</v>
      </c>
      <c r="C964" t="s">
        <v>8221</v>
      </c>
      <c r="D964">
        <v>5</v>
      </c>
    </row>
    <row r="965" spans="1:4">
      <c r="A965" t="s">
        <v>8219</v>
      </c>
      <c r="B965">
        <v>120</v>
      </c>
      <c r="C965" t="s">
        <v>8221</v>
      </c>
      <c r="D965">
        <v>30</v>
      </c>
    </row>
    <row r="966" spans="1:4">
      <c r="A966" t="s">
        <v>8219</v>
      </c>
      <c r="B966">
        <v>140</v>
      </c>
      <c r="C966" t="s">
        <v>8221</v>
      </c>
      <c r="D966">
        <v>1</v>
      </c>
    </row>
    <row r="967" spans="1:4">
      <c r="A967" t="s">
        <v>8219</v>
      </c>
      <c r="B967">
        <v>193</v>
      </c>
      <c r="C967" t="s">
        <v>8221</v>
      </c>
      <c r="D967">
        <v>0</v>
      </c>
    </row>
    <row r="968" spans="1:4">
      <c r="A968" t="s">
        <v>8219</v>
      </c>
      <c r="B968">
        <v>180</v>
      </c>
      <c r="C968" t="s">
        <v>8221</v>
      </c>
      <c r="D968">
        <v>60</v>
      </c>
    </row>
    <row r="969" spans="1:4">
      <c r="A969" t="s">
        <v>8219</v>
      </c>
      <c r="B969">
        <v>263</v>
      </c>
      <c r="C969" t="s">
        <v>8221</v>
      </c>
      <c r="D969">
        <v>84</v>
      </c>
    </row>
    <row r="970" spans="1:4">
      <c r="A970" t="s">
        <v>8219</v>
      </c>
      <c r="B970">
        <v>217</v>
      </c>
      <c r="C970" t="s">
        <v>8221</v>
      </c>
      <c r="D970">
        <v>47</v>
      </c>
    </row>
    <row r="971" spans="1:4">
      <c r="A971" t="s">
        <v>8219</v>
      </c>
      <c r="B971">
        <v>443</v>
      </c>
      <c r="C971" t="s">
        <v>8221</v>
      </c>
      <c r="D971">
        <v>66</v>
      </c>
    </row>
    <row r="972" spans="1:4">
      <c r="A972" t="s">
        <v>8219</v>
      </c>
      <c r="B972">
        <v>1373</v>
      </c>
      <c r="C972" t="s">
        <v>8221</v>
      </c>
      <c r="D972">
        <v>171</v>
      </c>
    </row>
    <row r="973" spans="1:4">
      <c r="A973" t="s">
        <v>8219</v>
      </c>
      <c r="B973">
        <v>742</v>
      </c>
      <c r="C973" t="s">
        <v>8221</v>
      </c>
      <c r="D973">
        <v>29</v>
      </c>
    </row>
    <row r="974" spans="1:4">
      <c r="A974" t="s">
        <v>8219</v>
      </c>
      <c r="B974">
        <v>170</v>
      </c>
      <c r="C974" t="s">
        <v>8221</v>
      </c>
      <c r="D974">
        <v>9</v>
      </c>
    </row>
    <row r="975" spans="1:4">
      <c r="A975" t="s">
        <v>8219</v>
      </c>
      <c r="B975">
        <v>242</v>
      </c>
      <c r="C975" t="s">
        <v>8221</v>
      </c>
      <c r="D975">
        <v>27</v>
      </c>
    </row>
    <row r="976" spans="1:4">
      <c r="A976" t="s">
        <v>8219</v>
      </c>
      <c r="B976">
        <v>541</v>
      </c>
      <c r="C976" t="s">
        <v>8221</v>
      </c>
      <c r="D976">
        <v>2</v>
      </c>
    </row>
    <row r="977" spans="1:4">
      <c r="A977" t="s">
        <v>8219</v>
      </c>
      <c r="B977">
        <v>121</v>
      </c>
      <c r="C977" t="s">
        <v>8221</v>
      </c>
      <c r="D977">
        <v>3</v>
      </c>
    </row>
    <row r="978" spans="1:4">
      <c r="A978" t="s">
        <v>8219</v>
      </c>
      <c r="B978">
        <v>621</v>
      </c>
      <c r="C978" t="s">
        <v>8221</v>
      </c>
      <c r="D978">
        <v>4</v>
      </c>
    </row>
    <row r="979" spans="1:4">
      <c r="A979" t="s">
        <v>8219</v>
      </c>
      <c r="B979">
        <v>101</v>
      </c>
      <c r="C979" t="s">
        <v>8221</v>
      </c>
      <c r="D979">
        <v>2</v>
      </c>
    </row>
    <row r="980" spans="1:4">
      <c r="A980" t="s">
        <v>8219</v>
      </c>
      <c r="B980">
        <v>554</v>
      </c>
      <c r="C980" t="s">
        <v>8221</v>
      </c>
      <c r="D980">
        <v>20</v>
      </c>
    </row>
    <row r="981" spans="1:4">
      <c r="A981" t="s">
        <v>8219</v>
      </c>
      <c r="B981">
        <v>666</v>
      </c>
      <c r="C981" t="s">
        <v>8221</v>
      </c>
      <c r="D981">
        <v>3</v>
      </c>
    </row>
    <row r="982" spans="1:4">
      <c r="A982" t="s">
        <v>8219</v>
      </c>
      <c r="B982">
        <v>410</v>
      </c>
      <c r="C982" t="s">
        <v>8221</v>
      </c>
      <c r="D982">
        <v>4</v>
      </c>
    </row>
    <row r="983" spans="1:4">
      <c r="A983" t="s">
        <v>8219</v>
      </c>
      <c r="B983">
        <v>375</v>
      </c>
      <c r="C983" t="s">
        <v>8221</v>
      </c>
      <c r="D983">
        <v>1</v>
      </c>
    </row>
    <row r="984" spans="1:4">
      <c r="A984" t="s">
        <v>8219</v>
      </c>
      <c r="B984">
        <v>1364</v>
      </c>
      <c r="C984" t="s">
        <v>8221</v>
      </c>
      <c r="D984">
        <v>0</v>
      </c>
    </row>
    <row r="985" spans="1:4">
      <c r="A985" t="s">
        <v>8219</v>
      </c>
      <c r="B985">
        <v>35</v>
      </c>
      <c r="C985" t="s">
        <v>8221</v>
      </c>
      <c r="D985">
        <v>0</v>
      </c>
    </row>
    <row r="986" spans="1:4">
      <c r="A986" t="s">
        <v>8219</v>
      </c>
      <c r="B986">
        <v>203</v>
      </c>
      <c r="C986" t="s">
        <v>8221</v>
      </c>
      <c r="D986">
        <v>14</v>
      </c>
    </row>
    <row r="987" spans="1:4">
      <c r="A987" t="s">
        <v>8219</v>
      </c>
      <c r="B987">
        <v>49</v>
      </c>
      <c r="C987" t="s">
        <v>8221</v>
      </c>
      <c r="D987">
        <v>1</v>
      </c>
    </row>
    <row r="988" spans="1:4">
      <c r="A988" t="s">
        <v>8219</v>
      </c>
      <c r="B988">
        <v>5812</v>
      </c>
      <c r="C988" t="s">
        <v>8221</v>
      </c>
      <c r="D988">
        <v>118</v>
      </c>
    </row>
    <row r="989" spans="1:4">
      <c r="A989" t="s">
        <v>8219</v>
      </c>
      <c r="B989">
        <v>1556</v>
      </c>
      <c r="C989" t="s">
        <v>8221</v>
      </c>
      <c r="D989">
        <v>2</v>
      </c>
    </row>
    <row r="990" spans="1:4">
      <c r="A990" t="s">
        <v>8219</v>
      </c>
      <c r="B990">
        <v>65</v>
      </c>
      <c r="C990" t="s">
        <v>8221</v>
      </c>
      <c r="D990">
        <v>1</v>
      </c>
    </row>
    <row r="991" spans="1:4">
      <c r="A991" t="s">
        <v>8219</v>
      </c>
      <c r="B991">
        <v>10</v>
      </c>
      <c r="C991" t="s">
        <v>8221</v>
      </c>
      <c r="D991">
        <v>3</v>
      </c>
    </row>
    <row r="992" spans="1:4">
      <c r="A992" t="s">
        <v>8219</v>
      </c>
      <c r="B992">
        <v>76</v>
      </c>
      <c r="C992" t="s">
        <v>8221</v>
      </c>
      <c r="D992">
        <v>1</v>
      </c>
    </row>
    <row r="993" spans="1:4">
      <c r="A993" t="s">
        <v>8219</v>
      </c>
      <c r="B993">
        <v>263</v>
      </c>
      <c r="C993" t="s">
        <v>8221</v>
      </c>
      <c r="D993">
        <v>3</v>
      </c>
    </row>
    <row r="994" spans="1:4">
      <c r="A994" t="s">
        <v>8219</v>
      </c>
      <c r="B994">
        <v>1530</v>
      </c>
      <c r="C994" t="s">
        <v>8221</v>
      </c>
      <c r="D994">
        <v>38</v>
      </c>
    </row>
    <row r="995" spans="1:4">
      <c r="A995" t="s">
        <v>8219</v>
      </c>
      <c r="B995">
        <v>278</v>
      </c>
      <c r="C995" t="s">
        <v>8221</v>
      </c>
      <c r="D995">
        <v>52</v>
      </c>
    </row>
    <row r="996" spans="1:4">
      <c r="A996" t="s">
        <v>8219</v>
      </c>
      <c r="B996">
        <v>350</v>
      </c>
      <c r="C996" t="s">
        <v>8221</v>
      </c>
      <c r="D996">
        <v>2</v>
      </c>
    </row>
    <row r="997" spans="1:4">
      <c r="A997" t="s">
        <v>8219</v>
      </c>
      <c r="B997">
        <v>470</v>
      </c>
      <c r="C997" t="s">
        <v>8221</v>
      </c>
      <c r="D997">
        <v>0</v>
      </c>
    </row>
    <row r="998" spans="1:4">
      <c r="A998" t="s">
        <v>8219</v>
      </c>
      <c r="B998">
        <v>3</v>
      </c>
      <c r="C998" t="s">
        <v>8221</v>
      </c>
      <c r="D998">
        <v>4</v>
      </c>
    </row>
    <row r="999" spans="1:4">
      <c r="A999" t="s">
        <v>8219</v>
      </c>
      <c r="B999">
        <v>8200</v>
      </c>
      <c r="C999" t="s">
        <v>8221</v>
      </c>
      <c r="D999">
        <v>4</v>
      </c>
    </row>
    <row r="1000" spans="1:4">
      <c r="A1000" t="s">
        <v>8219</v>
      </c>
      <c r="B1000">
        <v>8359</v>
      </c>
      <c r="C1000" t="s">
        <v>8221</v>
      </c>
      <c r="D1000">
        <v>18</v>
      </c>
    </row>
    <row r="1001" spans="1:4">
      <c r="A1001" t="s">
        <v>8219</v>
      </c>
      <c r="B1001">
        <v>188</v>
      </c>
      <c r="C1001" t="s">
        <v>8221</v>
      </c>
      <c r="D1001">
        <v>0</v>
      </c>
    </row>
    <row r="1002" spans="1:4">
      <c r="A1002" t="s">
        <v>8219</v>
      </c>
      <c r="B1002">
        <v>48</v>
      </c>
      <c r="C1002" t="s">
        <v>8221</v>
      </c>
      <c r="D1002">
        <v>22</v>
      </c>
    </row>
    <row r="1003" spans="1:4">
      <c r="A1003" t="s">
        <v>8219</v>
      </c>
      <c r="B1003">
        <v>607</v>
      </c>
      <c r="C1003" t="s">
        <v>8221</v>
      </c>
      <c r="D1003">
        <v>49</v>
      </c>
    </row>
    <row r="1004" spans="1:4">
      <c r="A1004" t="s">
        <v>8219</v>
      </c>
      <c r="B1004">
        <v>50</v>
      </c>
      <c r="C1004" t="s">
        <v>8221</v>
      </c>
      <c r="D1004">
        <v>19</v>
      </c>
    </row>
    <row r="1005" spans="1:4">
      <c r="A1005" t="s">
        <v>8219</v>
      </c>
      <c r="B1005">
        <v>55</v>
      </c>
      <c r="C1005" t="s">
        <v>8221</v>
      </c>
      <c r="D1005">
        <v>4</v>
      </c>
    </row>
    <row r="1006" spans="1:4">
      <c r="A1006" t="s">
        <v>8219</v>
      </c>
      <c r="B1006">
        <v>38</v>
      </c>
      <c r="C1006" t="s">
        <v>8221</v>
      </c>
      <c r="D1006">
        <v>4</v>
      </c>
    </row>
    <row r="1007" spans="1:4">
      <c r="A1007" t="s">
        <v>8219</v>
      </c>
      <c r="B1007">
        <v>25</v>
      </c>
      <c r="C1007" t="s">
        <v>8221</v>
      </c>
      <c r="D1007">
        <v>2</v>
      </c>
    </row>
    <row r="1008" spans="1:4">
      <c r="A1008" t="s">
        <v>8219</v>
      </c>
      <c r="B1008">
        <v>46</v>
      </c>
      <c r="C1008" t="s">
        <v>8221</v>
      </c>
      <c r="D1008">
        <v>0</v>
      </c>
    </row>
    <row r="1009" spans="1:4">
      <c r="A1009" t="s">
        <v>8219</v>
      </c>
      <c r="B1009">
        <v>83</v>
      </c>
      <c r="C1009" t="s">
        <v>8221</v>
      </c>
      <c r="D1009">
        <v>0</v>
      </c>
    </row>
    <row r="1010" spans="1:4">
      <c r="A1010" t="s">
        <v>8219</v>
      </c>
      <c r="B1010">
        <v>35</v>
      </c>
      <c r="C1010" t="s">
        <v>8221</v>
      </c>
      <c r="D1010">
        <v>14</v>
      </c>
    </row>
    <row r="1011" spans="1:4">
      <c r="A1011" t="s">
        <v>8219</v>
      </c>
      <c r="B1011">
        <v>25</v>
      </c>
      <c r="C1011" t="s">
        <v>8221</v>
      </c>
      <c r="D1011">
        <v>8</v>
      </c>
    </row>
    <row r="1012" spans="1:4">
      <c r="A1012" t="s">
        <v>8219</v>
      </c>
      <c r="B1012">
        <v>75</v>
      </c>
      <c r="C1012" t="s">
        <v>8221</v>
      </c>
      <c r="D1012">
        <v>0</v>
      </c>
    </row>
    <row r="1013" spans="1:4">
      <c r="A1013" t="s">
        <v>8219</v>
      </c>
      <c r="B1013">
        <v>62</v>
      </c>
      <c r="C1013" t="s">
        <v>8221</v>
      </c>
      <c r="D1013">
        <v>15</v>
      </c>
    </row>
    <row r="1014" spans="1:4">
      <c r="A1014" t="s">
        <v>8219</v>
      </c>
      <c r="B1014">
        <v>160</v>
      </c>
      <c r="C1014" t="s">
        <v>8221</v>
      </c>
      <c r="D1014">
        <v>33</v>
      </c>
    </row>
    <row r="1015" spans="1:4">
      <c r="A1015" t="s">
        <v>8219</v>
      </c>
      <c r="B1015">
        <v>246</v>
      </c>
      <c r="C1015" t="s">
        <v>8221</v>
      </c>
      <c r="D1015">
        <v>2</v>
      </c>
    </row>
    <row r="1016" spans="1:4">
      <c r="A1016" t="s">
        <v>8219</v>
      </c>
      <c r="B1016">
        <v>55</v>
      </c>
      <c r="C1016" t="s">
        <v>8221</v>
      </c>
      <c r="D1016">
        <v>6</v>
      </c>
    </row>
    <row r="1017" spans="1:4">
      <c r="A1017" t="s">
        <v>8219</v>
      </c>
      <c r="B1017">
        <v>23</v>
      </c>
      <c r="C1017" t="s">
        <v>8221</v>
      </c>
      <c r="D1017">
        <v>2</v>
      </c>
    </row>
    <row r="1018" spans="1:4">
      <c r="A1018" t="s">
        <v>8219</v>
      </c>
      <c r="B1018">
        <v>72</v>
      </c>
      <c r="C1018" t="s">
        <v>8221</v>
      </c>
      <c r="D1018">
        <v>0</v>
      </c>
    </row>
    <row r="1019" spans="1:4">
      <c r="A1019" t="s">
        <v>8219</v>
      </c>
      <c r="B1019">
        <v>22</v>
      </c>
      <c r="C1019" t="s">
        <v>8221</v>
      </c>
      <c r="D1019">
        <v>4</v>
      </c>
    </row>
    <row r="1020" spans="1:4">
      <c r="A1020" t="s">
        <v>8219</v>
      </c>
      <c r="B1020">
        <v>14</v>
      </c>
      <c r="C1020" t="s">
        <v>8221</v>
      </c>
      <c r="D1020">
        <v>1</v>
      </c>
    </row>
    <row r="1021" spans="1:4">
      <c r="A1021" t="s">
        <v>8219</v>
      </c>
      <c r="B1021">
        <v>38</v>
      </c>
      <c r="C1021" t="s">
        <v>8221</v>
      </c>
      <c r="D1021">
        <v>3</v>
      </c>
    </row>
    <row r="1022" spans="1:4">
      <c r="A1022" t="s">
        <v>8219</v>
      </c>
      <c r="B1022">
        <v>32</v>
      </c>
      <c r="C1022" t="s">
        <v>8221</v>
      </c>
      <c r="D1022">
        <v>4</v>
      </c>
    </row>
    <row r="1023" spans="1:4">
      <c r="A1023" t="s">
        <v>8219</v>
      </c>
      <c r="B1023">
        <v>63</v>
      </c>
      <c r="C1023" t="s">
        <v>8221</v>
      </c>
      <c r="D1023">
        <v>0</v>
      </c>
    </row>
    <row r="1024" spans="1:4">
      <c r="A1024" t="s">
        <v>8219</v>
      </c>
      <c r="B1024">
        <v>27</v>
      </c>
      <c r="C1024" t="s">
        <v>8221</v>
      </c>
      <c r="D1024">
        <v>4</v>
      </c>
    </row>
    <row r="1025" spans="1:4">
      <c r="A1025" t="s">
        <v>8219</v>
      </c>
      <c r="B1025">
        <v>44</v>
      </c>
      <c r="C1025" t="s">
        <v>8221</v>
      </c>
      <c r="D1025">
        <v>3</v>
      </c>
    </row>
    <row r="1026" spans="1:4">
      <c r="A1026" t="s">
        <v>8219</v>
      </c>
      <c r="B1026">
        <v>38</v>
      </c>
      <c r="C1026" t="s">
        <v>8221</v>
      </c>
      <c r="D1026">
        <v>34</v>
      </c>
    </row>
    <row r="1027" spans="1:4">
      <c r="A1027" t="s">
        <v>8219</v>
      </c>
      <c r="B1027">
        <v>115</v>
      </c>
      <c r="C1027" t="s">
        <v>8221</v>
      </c>
      <c r="D1027">
        <v>2</v>
      </c>
    </row>
    <row r="1028" spans="1:4">
      <c r="A1028" t="s">
        <v>8219</v>
      </c>
      <c r="B1028">
        <v>37</v>
      </c>
      <c r="C1028" t="s">
        <v>8221</v>
      </c>
      <c r="D1028">
        <v>33</v>
      </c>
    </row>
    <row r="1029" spans="1:4">
      <c r="A1029" t="s">
        <v>8219</v>
      </c>
      <c r="B1029">
        <v>99</v>
      </c>
      <c r="C1029" t="s">
        <v>8221</v>
      </c>
      <c r="D1029">
        <v>0</v>
      </c>
    </row>
    <row r="1030" spans="1:4">
      <c r="A1030" t="s">
        <v>8219</v>
      </c>
      <c r="B1030">
        <v>44</v>
      </c>
      <c r="C1030" t="s">
        <v>8221</v>
      </c>
      <c r="D1030">
        <v>0</v>
      </c>
    </row>
    <row r="1031" spans="1:4">
      <c r="A1031" t="s">
        <v>8219</v>
      </c>
      <c r="B1031">
        <v>58</v>
      </c>
      <c r="C1031" t="s">
        <v>8221</v>
      </c>
      <c r="D1031">
        <v>1</v>
      </c>
    </row>
    <row r="1032" spans="1:4">
      <c r="A1032" t="s">
        <v>8219</v>
      </c>
      <c r="B1032">
        <v>191</v>
      </c>
      <c r="C1032" t="s">
        <v>8221</v>
      </c>
      <c r="D1032">
        <v>13</v>
      </c>
    </row>
    <row r="1033" spans="1:4">
      <c r="A1033" t="s">
        <v>8219</v>
      </c>
      <c r="B1033">
        <v>40</v>
      </c>
      <c r="C1033" t="s">
        <v>8221</v>
      </c>
      <c r="D1033">
        <v>2</v>
      </c>
    </row>
    <row r="1034" spans="1:4">
      <c r="A1034" t="s">
        <v>8219</v>
      </c>
      <c r="B1034">
        <v>38</v>
      </c>
      <c r="C1034" t="s">
        <v>8221</v>
      </c>
      <c r="D1034">
        <v>36</v>
      </c>
    </row>
    <row r="1035" spans="1:4">
      <c r="A1035" t="s">
        <v>8219</v>
      </c>
      <c r="B1035">
        <v>39</v>
      </c>
      <c r="C1035" t="s">
        <v>8221</v>
      </c>
      <c r="D1035">
        <v>1</v>
      </c>
    </row>
    <row r="1036" spans="1:4">
      <c r="A1036" t="s">
        <v>8219</v>
      </c>
      <c r="B1036">
        <v>11</v>
      </c>
      <c r="C1036" t="s">
        <v>8221</v>
      </c>
      <c r="D1036">
        <v>15</v>
      </c>
    </row>
    <row r="1037" spans="1:4">
      <c r="A1037" t="s">
        <v>8219</v>
      </c>
      <c r="B1037">
        <v>107</v>
      </c>
      <c r="C1037" t="s">
        <v>8221</v>
      </c>
      <c r="D1037">
        <v>1</v>
      </c>
    </row>
    <row r="1038" spans="1:4">
      <c r="A1038" t="s">
        <v>8219</v>
      </c>
      <c r="B1038">
        <v>147</v>
      </c>
      <c r="C1038" t="s">
        <v>8221</v>
      </c>
      <c r="D1038">
        <v>0</v>
      </c>
    </row>
    <row r="1039" spans="1:4">
      <c r="A1039" t="s">
        <v>8219</v>
      </c>
      <c r="B1039">
        <v>36</v>
      </c>
      <c r="C1039" t="s">
        <v>8221</v>
      </c>
      <c r="D1039">
        <v>1</v>
      </c>
    </row>
    <row r="1040" spans="1:4">
      <c r="A1040" t="s">
        <v>8219</v>
      </c>
      <c r="B1040">
        <v>92</v>
      </c>
      <c r="C1040" t="s">
        <v>8221</v>
      </c>
      <c r="D1040">
        <v>0</v>
      </c>
    </row>
    <row r="1041" spans="1:4">
      <c r="A1041" t="s">
        <v>8219</v>
      </c>
      <c r="B1041">
        <v>35</v>
      </c>
      <c r="C1041" t="s">
        <v>8221</v>
      </c>
      <c r="D1041">
        <v>0</v>
      </c>
    </row>
    <row r="1042" spans="1:4">
      <c r="A1042" t="s">
        <v>8219</v>
      </c>
      <c r="B1042">
        <v>17</v>
      </c>
      <c r="C1042" t="s">
        <v>8221</v>
      </c>
      <c r="D1042">
        <v>1</v>
      </c>
    </row>
    <row r="1043" spans="1:4">
      <c r="A1043" t="s">
        <v>8219</v>
      </c>
      <c r="B1043">
        <v>22</v>
      </c>
      <c r="C1043" t="s">
        <v>8221</v>
      </c>
      <c r="D1043">
        <v>39</v>
      </c>
    </row>
    <row r="1044" spans="1:4">
      <c r="A1044" t="s">
        <v>8219</v>
      </c>
      <c r="B1044">
        <v>69</v>
      </c>
      <c r="C1044" t="s">
        <v>8221</v>
      </c>
      <c r="D1044">
        <v>0</v>
      </c>
    </row>
    <row r="1045" spans="1:4">
      <c r="A1045" t="s">
        <v>8219</v>
      </c>
      <c r="B1045">
        <v>13</v>
      </c>
      <c r="C1045" t="s">
        <v>8221</v>
      </c>
      <c r="D1045">
        <v>0</v>
      </c>
    </row>
    <row r="1046" spans="1:4">
      <c r="A1046" t="s">
        <v>8219</v>
      </c>
      <c r="B1046">
        <v>58</v>
      </c>
      <c r="C1046" t="s">
        <v>8221</v>
      </c>
      <c r="D1046">
        <v>3</v>
      </c>
    </row>
    <row r="1047" spans="1:4">
      <c r="A1047" t="s">
        <v>8219</v>
      </c>
      <c r="B1047">
        <v>44</v>
      </c>
      <c r="C1047" t="s">
        <v>8221</v>
      </c>
      <c r="D1047">
        <v>1</v>
      </c>
    </row>
    <row r="1048" spans="1:4">
      <c r="A1048" t="s">
        <v>8219</v>
      </c>
      <c r="B1048">
        <v>83</v>
      </c>
      <c r="C1048" t="s">
        <v>8221</v>
      </c>
      <c r="D1048">
        <v>13</v>
      </c>
    </row>
    <row r="1049" spans="1:4">
      <c r="A1049" t="s">
        <v>8219</v>
      </c>
      <c r="B1049">
        <v>117</v>
      </c>
      <c r="C1049" t="s">
        <v>8221</v>
      </c>
      <c r="D1049">
        <v>0</v>
      </c>
    </row>
    <row r="1050" spans="1:4">
      <c r="A1050" t="s">
        <v>8219</v>
      </c>
      <c r="B1050">
        <v>32</v>
      </c>
      <c r="C1050" t="s">
        <v>8221</v>
      </c>
      <c r="D1050">
        <v>6</v>
      </c>
    </row>
    <row r="1051" spans="1:4">
      <c r="A1051" t="s">
        <v>8219</v>
      </c>
      <c r="B1051">
        <v>8</v>
      </c>
      <c r="C1051" t="s">
        <v>8221</v>
      </c>
      <c r="D1051">
        <v>0</v>
      </c>
    </row>
    <row r="1052" spans="1:4">
      <c r="A1052" t="s">
        <v>8219</v>
      </c>
      <c r="B1052">
        <v>340</v>
      </c>
      <c r="C1052" t="s">
        <v>8221</v>
      </c>
      <c r="D1052">
        <v>14</v>
      </c>
    </row>
    <row r="1053" spans="1:4">
      <c r="A1053" t="s">
        <v>8219</v>
      </c>
      <c r="B1053">
        <v>7</v>
      </c>
      <c r="C1053" t="s">
        <v>8221</v>
      </c>
      <c r="D1053">
        <v>5</v>
      </c>
    </row>
    <row r="1054" spans="1:4">
      <c r="A1054" t="s">
        <v>8219</v>
      </c>
      <c r="B1054">
        <v>19</v>
      </c>
      <c r="C1054" t="s">
        <v>8221</v>
      </c>
      <c r="D1054">
        <v>6</v>
      </c>
    </row>
    <row r="1055" spans="1:4">
      <c r="A1055" t="s">
        <v>8219</v>
      </c>
      <c r="B1055">
        <v>47</v>
      </c>
      <c r="C1055" t="s">
        <v>8221</v>
      </c>
      <c r="D1055">
        <v>15</v>
      </c>
    </row>
    <row r="1056" spans="1:4">
      <c r="A1056" t="s">
        <v>8219</v>
      </c>
      <c r="B1056">
        <v>13</v>
      </c>
      <c r="C1056" t="s">
        <v>8221</v>
      </c>
      <c r="D1056">
        <v>0</v>
      </c>
    </row>
    <row r="1057" spans="1:4">
      <c r="A1057" t="s">
        <v>8219</v>
      </c>
      <c r="B1057">
        <v>90</v>
      </c>
      <c r="C1057" t="s">
        <v>8221</v>
      </c>
      <c r="D1057">
        <v>1</v>
      </c>
    </row>
    <row r="1058" spans="1:4">
      <c r="A1058" t="s">
        <v>8219</v>
      </c>
      <c r="B1058">
        <v>63</v>
      </c>
      <c r="C1058" t="s">
        <v>8221</v>
      </c>
      <c r="D1058">
        <v>9</v>
      </c>
    </row>
    <row r="1059" spans="1:4">
      <c r="A1059" t="s">
        <v>8219</v>
      </c>
      <c r="B1059">
        <v>26</v>
      </c>
      <c r="C1059" t="s">
        <v>8221</v>
      </c>
      <c r="D1059">
        <v>3</v>
      </c>
    </row>
    <row r="1060" spans="1:4">
      <c r="A1060" t="s">
        <v>8219</v>
      </c>
      <c r="B1060">
        <v>71</v>
      </c>
      <c r="C1060" t="s">
        <v>8221</v>
      </c>
      <c r="D1060">
        <v>3</v>
      </c>
    </row>
    <row r="1061" spans="1:4">
      <c r="A1061" t="s">
        <v>8219</v>
      </c>
      <c r="B1061">
        <v>38</v>
      </c>
      <c r="C1061" t="s">
        <v>8221</v>
      </c>
      <c r="D1061">
        <v>1</v>
      </c>
    </row>
    <row r="1062" spans="1:4">
      <c r="A1062" t="s">
        <v>8219</v>
      </c>
      <c r="B1062">
        <v>859</v>
      </c>
      <c r="C1062" t="s">
        <v>8221</v>
      </c>
      <c r="D1062">
        <v>3</v>
      </c>
    </row>
    <row r="1063" spans="1:4">
      <c r="A1063" t="s">
        <v>8219</v>
      </c>
      <c r="B1063">
        <v>21</v>
      </c>
      <c r="C1063" t="s">
        <v>8221</v>
      </c>
      <c r="D1063">
        <v>0</v>
      </c>
    </row>
    <row r="1064" spans="1:4">
      <c r="A1064" t="s">
        <v>8219</v>
      </c>
      <c r="B1064">
        <v>78</v>
      </c>
      <c r="C1064" t="s">
        <v>8221</v>
      </c>
      <c r="D1064">
        <v>2</v>
      </c>
    </row>
    <row r="1065" spans="1:4">
      <c r="A1065" t="s">
        <v>8219</v>
      </c>
      <c r="B1065">
        <v>53</v>
      </c>
      <c r="C1065" t="s">
        <v>8221</v>
      </c>
      <c r="D1065">
        <v>10</v>
      </c>
    </row>
    <row r="1066" spans="1:4">
      <c r="A1066" t="s">
        <v>8219</v>
      </c>
      <c r="B1066">
        <v>356</v>
      </c>
      <c r="C1066" t="s">
        <v>8221</v>
      </c>
      <c r="D1066">
        <v>60</v>
      </c>
    </row>
    <row r="1067" spans="1:4">
      <c r="A1067" t="s">
        <v>8219</v>
      </c>
      <c r="B1067">
        <v>279</v>
      </c>
      <c r="C1067" t="s">
        <v>8221</v>
      </c>
      <c r="D1067">
        <v>5</v>
      </c>
    </row>
    <row r="1068" spans="1:4">
      <c r="A1068" t="s">
        <v>8219</v>
      </c>
      <c r="B1068">
        <v>266</v>
      </c>
      <c r="C1068" t="s">
        <v>8221</v>
      </c>
      <c r="D1068">
        <v>9</v>
      </c>
    </row>
    <row r="1069" spans="1:4">
      <c r="A1069" t="s">
        <v>8219</v>
      </c>
      <c r="B1069">
        <v>623</v>
      </c>
      <c r="C1069" t="s">
        <v>8221</v>
      </c>
      <c r="D1069">
        <v>13</v>
      </c>
    </row>
    <row r="1070" spans="1:4">
      <c r="A1070" t="s">
        <v>8219</v>
      </c>
      <c r="B1070">
        <v>392</v>
      </c>
      <c r="C1070" t="s">
        <v>8221</v>
      </c>
      <c r="D1070">
        <v>0</v>
      </c>
    </row>
    <row r="1071" spans="1:4">
      <c r="A1071" t="s">
        <v>8219</v>
      </c>
      <c r="B1071">
        <v>3562</v>
      </c>
      <c r="C1071" t="s">
        <v>8221</v>
      </c>
      <c r="D1071">
        <v>8</v>
      </c>
    </row>
    <row r="1072" spans="1:4">
      <c r="A1072" t="s">
        <v>8219</v>
      </c>
      <c r="B1072">
        <v>514</v>
      </c>
      <c r="C1072" t="s">
        <v>8221</v>
      </c>
      <c r="D1072">
        <v>3</v>
      </c>
    </row>
    <row r="1073" spans="1:4">
      <c r="A1073" t="s">
        <v>8219</v>
      </c>
      <c r="B1073">
        <v>88</v>
      </c>
      <c r="C1073" t="s">
        <v>8221</v>
      </c>
      <c r="D1073">
        <v>3</v>
      </c>
    </row>
    <row r="1074" spans="1:4">
      <c r="A1074" t="s">
        <v>8219</v>
      </c>
      <c r="B1074">
        <v>537</v>
      </c>
      <c r="C1074" t="s">
        <v>8221</v>
      </c>
      <c r="D1074">
        <v>0</v>
      </c>
    </row>
    <row r="1075" spans="1:4">
      <c r="A1075" t="s">
        <v>8219</v>
      </c>
      <c r="B1075">
        <v>25</v>
      </c>
      <c r="C1075" t="s">
        <v>8221</v>
      </c>
      <c r="D1075">
        <v>6</v>
      </c>
    </row>
    <row r="1076" spans="1:4">
      <c r="A1076" t="s">
        <v>8219</v>
      </c>
      <c r="B1076">
        <v>3238</v>
      </c>
      <c r="C1076" t="s">
        <v>8221</v>
      </c>
      <c r="D1076">
        <v>4</v>
      </c>
    </row>
    <row r="1077" spans="1:4">
      <c r="A1077" t="s">
        <v>8219</v>
      </c>
      <c r="B1077">
        <v>897</v>
      </c>
      <c r="C1077" t="s">
        <v>8221</v>
      </c>
      <c r="D1077">
        <v>1</v>
      </c>
    </row>
    <row r="1078" spans="1:4">
      <c r="A1078" t="s">
        <v>8219</v>
      </c>
      <c r="B1078">
        <v>878</v>
      </c>
      <c r="C1078" t="s">
        <v>8221</v>
      </c>
      <c r="D1078">
        <v>29</v>
      </c>
    </row>
    <row r="1079" spans="1:4">
      <c r="A1079" t="s">
        <v>8219</v>
      </c>
      <c r="B1079">
        <v>115</v>
      </c>
      <c r="C1079" t="s">
        <v>8221</v>
      </c>
      <c r="D1079">
        <v>0</v>
      </c>
    </row>
    <row r="1080" spans="1:4">
      <c r="A1080" t="s">
        <v>8219</v>
      </c>
      <c r="B1080">
        <v>234</v>
      </c>
      <c r="C1080" t="s">
        <v>8221</v>
      </c>
      <c r="D1080">
        <v>4</v>
      </c>
    </row>
    <row r="1081" spans="1:4">
      <c r="A1081" t="s">
        <v>8219</v>
      </c>
      <c r="B1081">
        <v>4330</v>
      </c>
      <c r="C1081" t="s">
        <v>8221</v>
      </c>
      <c r="D1081">
        <v>5</v>
      </c>
    </row>
    <row r="1082" spans="1:4">
      <c r="A1082" t="s">
        <v>8219</v>
      </c>
      <c r="B1082">
        <v>651</v>
      </c>
      <c r="C1082" t="s">
        <v>8221</v>
      </c>
      <c r="D1082">
        <v>4</v>
      </c>
    </row>
    <row r="1083" spans="1:4">
      <c r="A1083" t="s">
        <v>8219</v>
      </c>
      <c r="B1083">
        <v>251</v>
      </c>
      <c r="C1083" t="s">
        <v>8221</v>
      </c>
      <c r="D1083">
        <v>5</v>
      </c>
    </row>
    <row r="1084" spans="1:4">
      <c r="A1084" t="s">
        <v>8219</v>
      </c>
      <c r="B1084">
        <v>263</v>
      </c>
      <c r="C1084" t="s">
        <v>8221</v>
      </c>
      <c r="D1084">
        <v>1</v>
      </c>
    </row>
    <row r="1085" spans="1:4">
      <c r="A1085" t="s">
        <v>8219</v>
      </c>
      <c r="B1085">
        <v>28</v>
      </c>
      <c r="C1085" t="s">
        <v>8221</v>
      </c>
      <c r="D1085">
        <v>1</v>
      </c>
    </row>
    <row r="1086" spans="1:4">
      <c r="A1086" t="s">
        <v>8219</v>
      </c>
      <c r="B1086">
        <v>721</v>
      </c>
      <c r="C1086" t="s">
        <v>8221</v>
      </c>
      <c r="D1086">
        <v>0</v>
      </c>
    </row>
    <row r="1087" spans="1:4">
      <c r="A1087" t="s">
        <v>8219</v>
      </c>
      <c r="B1087">
        <v>50</v>
      </c>
      <c r="C1087" t="s">
        <v>8221</v>
      </c>
      <c r="D1087">
        <v>14</v>
      </c>
    </row>
    <row r="1088" spans="1:4">
      <c r="A1088" t="s">
        <v>8219</v>
      </c>
      <c r="B1088">
        <v>73</v>
      </c>
      <c r="C1088" t="s">
        <v>8221</v>
      </c>
      <c r="D1088">
        <v>3</v>
      </c>
    </row>
    <row r="1089" spans="1:4">
      <c r="A1089" t="s">
        <v>8219</v>
      </c>
      <c r="B1089">
        <v>27</v>
      </c>
      <c r="C1089" t="s">
        <v>8221</v>
      </c>
      <c r="D1089">
        <v>10</v>
      </c>
    </row>
    <row r="1090" spans="1:4">
      <c r="A1090" t="s">
        <v>8219</v>
      </c>
      <c r="B1090">
        <v>34</v>
      </c>
      <c r="C1090" t="s">
        <v>8221</v>
      </c>
      <c r="D1090">
        <v>17</v>
      </c>
    </row>
    <row r="1091" spans="1:4">
      <c r="A1091" t="s">
        <v>8219</v>
      </c>
      <c r="B1091">
        <v>7</v>
      </c>
      <c r="C1091" t="s">
        <v>8221</v>
      </c>
      <c r="D1091">
        <v>2</v>
      </c>
    </row>
    <row r="1092" spans="1:4">
      <c r="A1092" t="s">
        <v>8219</v>
      </c>
      <c r="B1092">
        <v>24</v>
      </c>
      <c r="C1092" t="s">
        <v>8221</v>
      </c>
      <c r="D1092">
        <v>0</v>
      </c>
    </row>
    <row r="1093" spans="1:4">
      <c r="A1093" t="s">
        <v>8219</v>
      </c>
      <c r="B1093">
        <v>15</v>
      </c>
      <c r="C1093" t="s">
        <v>8221</v>
      </c>
      <c r="D1093">
        <v>4</v>
      </c>
    </row>
    <row r="1094" spans="1:4">
      <c r="A1094" t="s">
        <v>8219</v>
      </c>
      <c r="B1094">
        <v>72</v>
      </c>
      <c r="C1094" t="s">
        <v>8221</v>
      </c>
      <c r="D1094">
        <v>12</v>
      </c>
    </row>
    <row r="1095" spans="1:4">
      <c r="A1095" t="s">
        <v>8219</v>
      </c>
      <c r="B1095">
        <v>120</v>
      </c>
      <c r="C1095" t="s">
        <v>8221</v>
      </c>
      <c r="D1095">
        <v>3</v>
      </c>
    </row>
    <row r="1096" spans="1:4">
      <c r="A1096" t="s">
        <v>8219</v>
      </c>
      <c r="B1096">
        <v>123</v>
      </c>
      <c r="C1096" t="s">
        <v>8221</v>
      </c>
      <c r="D1096">
        <v>12</v>
      </c>
    </row>
    <row r="1097" spans="1:4">
      <c r="A1097" t="s">
        <v>8219</v>
      </c>
      <c r="B1097">
        <v>1</v>
      </c>
      <c r="C1097" t="s">
        <v>8221</v>
      </c>
      <c r="D1097">
        <v>0</v>
      </c>
    </row>
    <row r="1098" spans="1:4">
      <c r="A1098" t="s">
        <v>8219</v>
      </c>
      <c r="B1098">
        <v>24</v>
      </c>
      <c r="C1098" t="s">
        <v>8221</v>
      </c>
      <c r="D1098">
        <v>7</v>
      </c>
    </row>
    <row r="1099" spans="1:4">
      <c r="A1099" t="s">
        <v>8219</v>
      </c>
      <c r="B1099">
        <v>33</v>
      </c>
      <c r="C1099" t="s">
        <v>8221</v>
      </c>
      <c r="D1099">
        <v>2</v>
      </c>
    </row>
    <row r="1100" spans="1:4">
      <c r="A1100" t="s">
        <v>8219</v>
      </c>
      <c r="B1100">
        <v>14</v>
      </c>
      <c r="C1100" t="s">
        <v>8221</v>
      </c>
      <c r="D1100">
        <v>1</v>
      </c>
    </row>
    <row r="1101" spans="1:4">
      <c r="A1101" t="s">
        <v>8219</v>
      </c>
      <c r="B1101">
        <v>9</v>
      </c>
      <c r="C1101" t="s">
        <v>8221</v>
      </c>
      <c r="D1101">
        <v>4</v>
      </c>
    </row>
    <row r="1102" spans="1:4">
      <c r="A1102" t="s">
        <v>8219</v>
      </c>
      <c r="B1102">
        <v>76</v>
      </c>
      <c r="C1102" t="s">
        <v>8221</v>
      </c>
      <c r="D1102">
        <v>4</v>
      </c>
    </row>
    <row r="1103" spans="1:4">
      <c r="A1103" t="s">
        <v>8219</v>
      </c>
      <c r="B1103">
        <v>19</v>
      </c>
      <c r="C1103" t="s">
        <v>8221</v>
      </c>
      <c r="D1103">
        <v>17</v>
      </c>
    </row>
    <row r="1104" spans="1:4">
      <c r="A1104" t="s">
        <v>8219</v>
      </c>
      <c r="B1104">
        <v>69</v>
      </c>
      <c r="C1104" t="s">
        <v>8221</v>
      </c>
      <c r="D1104">
        <v>7</v>
      </c>
    </row>
    <row r="1105" spans="1:4">
      <c r="A1105" t="s">
        <v>8219</v>
      </c>
      <c r="B1105">
        <v>218</v>
      </c>
      <c r="C1105" t="s">
        <v>8221</v>
      </c>
      <c r="D1105">
        <v>2</v>
      </c>
    </row>
    <row r="1106" spans="1:4">
      <c r="A1106" t="s">
        <v>8219</v>
      </c>
      <c r="B1106">
        <v>30</v>
      </c>
      <c r="C1106" t="s">
        <v>8221</v>
      </c>
      <c r="D1106">
        <v>5</v>
      </c>
    </row>
    <row r="1107" spans="1:4">
      <c r="A1107" t="s">
        <v>8219</v>
      </c>
      <c r="B1107">
        <v>100</v>
      </c>
      <c r="C1107" t="s">
        <v>8221</v>
      </c>
      <c r="D1107">
        <v>1</v>
      </c>
    </row>
    <row r="1108" spans="1:4">
      <c r="A1108" t="s">
        <v>8219</v>
      </c>
      <c r="B1108">
        <v>296</v>
      </c>
      <c r="C1108" t="s">
        <v>8221</v>
      </c>
      <c r="D1108">
        <v>1</v>
      </c>
    </row>
    <row r="1109" spans="1:4">
      <c r="A1109" t="s">
        <v>8219</v>
      </c>
      <c r="B1109">
        <v>1204</v>
      </c>
      <c r="C1109" t="s">
        <v>8221</v>
      </c>
      <c r="D1109">
        <v>14</v>
      </c>
    </row>
    <row r="1110" spans="1:4">
      <c r="A1110" t="s">
        <v>8219</v>
      </c>
      <c r="B1110">
        <v>321</v>
      </c>
      <c r="C1110" t="s">
        <v>8221</v>
      </c>
      <c r="D1110">
        <v>26</v>
      </c>
    </row>
    <row r="1111" spans="1:4">
      <c r="A1111" t="s">
        <v>8219</v>
      </c>
      <c r="B1111">
        <v>301</v>
      </c>
      <c r="C1111" t="s">
        <v>8221</v>
      </c>
      <c r="D1111">
        <v>2</v>
      </c>
    </row>
    <row r="1112" spans="1:4">
      <c r="A1112" t="s">
        <v>8219</v>
      </c>
      <c r="B1112">
        <v>144</v>
      </c>
      <c r="C1112" t="s">
        <v>8221</v>
      </c>
      <c r="D1112">
        <v>1</v>
      </c>
    </row>
    <row r="1113" spans="1:4">
      <c r="A1113" t="s">
        <v>8219</v>
      </c>
      <c r="B1113">
        <v>539</v>
      </c>
      <c r="C1113" t="s">
        <v>8221</v>
      </c>
      <c r="D1113">
        <v>3</v>
      </c>
    </row>
    <row r="1114" spans="1:4">
      <c r="A1114" t="s">
        <v>8219</v>
      </c>
      <c r="B1114">
        <v>498</v>
      </c>
      <c r="C1114" t="s">
        <v>8221</v>
      </c>
      <c r="D1114">
        <v>7</v>
      </c>
    </row>
    <row r="1115" spans="1:4">
      <c r="A1115" t="s">
        <v>8219</v>
      </c>
      <c r="B1115">
        <v>1113</v>
      </c>
      <c r="C1115" t="s">
        <v>8221</v>
      </c>
      <c r="D1115">
        <v>9</v>
      </c>
    </row>
    <row r="1116" spans="1:4">
      <c r="A1116" t="s">
        <v>8219</v>
      </c>
      <c r="B1116">
        <v>988</v>
      </c>
      <c r="C1116" t="s">
        <v>8221</v>
      </c>
      <c r="D1116">
        <v>20</v>
      </c>
    </row>
    <row r="1117" spans="1:4">
      <c r="A1117" t="s">
        <v>8219</v>
      </c>
      <c r="B1117">
        <v>391</v>
      </c>
      <c r="C1117" t="s">
        <v>8221</v>
      </c>
      <c r="D1117">
        <v>6</v>
      </c>
    </row>
    <row r="1118" spans="1:4">
      <c r="A1118" t="s">
        <v>8219</v>
      </c>
      <c r="B1118">
        <v>28</v>
      </c>
      <c r="C1118" t="s">
        <v>8221</v>
      </c>
      <c r="D1118">
        <v>13</v>
      </c>
    </row>
    <row r="1119" spans="1:4">
      <c r="A1119" t="s">
        <v>8219</v>
      </c>
      <c r="B1119">
        <v>147</v>
      </c>
      <c r="C1119" t="s">
        <v>8221</v>
      </c>
      <c r="D1119">
        <v>1</v>
      </c>
    </row>
    <row r="1120" spans="1:4">
      <c r="A1120" t="s">
        <v>8219</v>
      </c>
      <c r="B1120">
        <v>680</v>
      </c>
      <c r="C1120" t="s">
        <v>8221</v>
      </c>
      <c r="D1120">
        <v>202</v>
      </c>
    </row>
    <row r="1121" spans="1:4">
      <c r="A1121" t="s">
        <v>8219</v>
      </c>
      <c r="B1121">
        <v>983</v>
      </c>
      <c r="C1121" t="s">
        <v>8221</v>
      </c>
      <c r="D1121">
        <v>0</v>
      </c>
    </row>
    <row r="1122" spans="1:4">
      <c r="A1122" t="s">
        <v>8219</v>
      </c>
      <c r="B1122">
        <v>79</v>
      </c>
      <c r="C1122" t="s">
        <v>8221</v>
      </c>
      <c r="D1122">
        <v>1</v>
      </c>
    </row>
    <row r="1123" spans="1:4">
      <c r="A1123" t="s">
        <v>8219</v>
      </c>
      <c r="B1123">
        <v>426</v>
      </c>
      <c r="C1123" t="s">
        <v>8221</v>
      </c>
      <c r="D1123">
        <v>0</v>
      </c>
    </row>
    <row r="1124" spans="1:4">
      <c r="A1124" t="s">
        <v>8219</v>
      </c>
      <c r="B1124">
        <v>96</v>
      </c>
      <c r="C1124" t="s">
        <v>8221</v>
      </c>
      <c r="D1124">
        <v>2</v>
      </c>
    </row>
    <row r="1125" spans="1:4">
      <c r="A1125" t="s">
        <v>8219</v>
      </c>
      <c r="B1125">
        <v>163</v>
      </c>
      <c r="C1125" t="s">
        <v>8221</v>
      </c>
      <c r="D1125">
        <v>13</v>
      </c>
    </row>
    <row r="1126" spans="1:4">
      <c r="A1126" t="s">
        <v>8219</v>
      </c>
      <c r="B1126">
        <v>2525</v>
      </c>
      <c r="C1126" t="s">
        <v>8221</v>
      </c>
      <c r="D1126">
        <v>9</v>
      </c>
    </row>
    <row r="1127" spans="1:4">
      <c r="A1127" t="s">
        <v>8219</v>
      </c>
      <c r="B1127">
        <v>2035</v>
      </c>
      <c r="C1127" t="s">
        <v>8221</v>
      </c>
      <c r="D1127">
        <v>2</v>
      </c>
    </row>
    <row r="1128" spans="1:4">
      <c r="A1128" t="s">
        <v>8219</v>
      </c>
      <c r="B1128">
        <v>290</v>
      </c>
      <c r="C1128" t="s">
        <v>8221</v>
      </c>
      <c r="D1128">
        <v>0</v>
      </c>
    </row>
    <row r="1129" spans="1:4">
      <c r="A1129" t="s">
        <v>8219</v>
      </c>
      <c r="B1129">
        <v>1980</v>
      </c>
      <c r="C1129" t="s">
        <v>8221</v>
      </c>
      <c r="D1129">
        <v>35</v>
      </c>
    </row>
    <row r="1130" spans="1:4">
      <c r="A1130" t="s">
        <v>8219</v>
      </c>
      <c r="B1130">
        <v>57</v>
      </c>
      <c r="C1130" t="s">
        <v>8221</v>
      </c>
      <c r="D1130">
        <v>2</v>
      </c>
    </row>
    <row r="1131" spans="1:4">
      <c r="A1131" t="s">
        <v>8219</v>
      </c>
      <c r="B1131">
        <v>380</v>
      </c>
      <c r="C1131" t="s">
        <v>8221</v>
      </c>
      <c r="D1131">
        <v>3</v>
      </c>
    </row>
    <row r="1132" spans="1:4">
      <c r="A1132" t="s">
        <v>8219</v>
      </c>
      <c r="B1132">
        <v>128</v>
      </c>
      <c r="C1132" t="s">
        <v>8221</v>
      </c>
      <c r="D1132">
        <v>0</v>
      </c>
    </row>
    <row r="1133" spans="1:4">
      <c r="A1133" t="s">
        <v>8219</v>
      </c>
      <c r="B1133">
        <v>180</v>
      </c>
      <c r="C1133" t="s">
        <v>8221</v>
      </c>
      <c r="D1133">
        <v>1</v>
      </c>
    </row>
    <row r="1134" spans="1:4">
      <c r="A1134" t="s">
        <v>8219</v>
      </c>
      <c r="B1134">
        <v>571</v>
      </c>
      <c r="C1134" t="s">
        <v>8221</v>
      </c>
      <c r="D1134">
        <v>0</v>
      </c>
    </row>
    <row r="1135" spans="1:4">
      <c r="A1135" t="s">
        <v>8219</v>
      </c>
      <c r="B1135">
        <v>480</v>
      </c>
      <c r="C1135" t="s">
        <v>8221</v>
      </c>
      <c r="D1135">
        <v>0</v>
      </c>
    </row>
    <row r="1136" spans="1:4">
      <c r="A1136" t="s">
        <v>8219</v>
      </c>
      <c r="B1136">
        <v>249</v>
      </c>
      <c r="C1136" t="s">
        <v>8221</v>
      </c>
      <c r="D1136">
        <v>3</v>
      </c>
    </row>
    <row r="1137" spans="1:4">
      <c r="A1137" t="s">
        <v>8219</v>
      </c>
      <c r="B1137">
        <v>84</v>
      </c>
      <c r="C1137" t="s">
        <v>8221</v>
      </c>
      <c r="D1137">
        <v>11</v>
      </c>
    </row>
    <row r="1138" spans="1:4">
      <c r="A1138" t="s">
        <v>8219</v>
      </c>
      <c r="B1138">
        <v>197</v>
      </c>
      <c r="C1138" t="s">
        <v>8221</v>
      </c>
      <c r="D1138">
        <v>6</v>
      </c>
    </row>
    <row r="1139" spans="1:4">
      <c r="A1139" t="s">
        <v>8219</v>
      </c>
      <c r="B1139">
        <v>271</v>
      </c>
      <c r="C1139" t="s">
        <v>8221</v>
      </c>
      <c r="D1139">
        <v>0</v>
      </c>
    </row>
    <row r="1140" spans="1:4">
      <c r="A1140" t="s">
        <v>8219</v>
      </c>
      <c r="B1140">
        <v>50</v>
      </c>
      <c r="C1140" t="s">
        <v>8221</v>
      </c>
      <c r="D1140">
        <v>67</v>
      </c>
    </row>
    <row r="1141" spans="1:4">
      <c r="A1141" t="s">
        <v>8219</v>
      </c>
      <c r="B1141">
        <v>169</v>
      </c>
      <c r="C1141" t="s">
        <v>8221</v>
      </c>
      <c r="D1141">
        <v>23</v>
      </c>
    </row>
    <row r="1142" spans="1:4">
      <c r="A1142" t="s">
        <v>8219</v>
      </c>
      <c r="B1142">
        <v>205</v>
      </c>
      <c r="C1142" t="s">
        <v>8221</v>
      </c>
      <c r="D1142">
        <v>72</v>
      </c>
    </row>
    <row r="1143" spans="1:4">
      <c r="A1143" t="s">
        <v>8219</v>
      </c>
      <c r="B1143">
        <v>206</v>
      </c>
      <c r="C1143" t="s">
        <v>8221</v>
      </c>
      <c r="D1143">
        <v>2</v>
      </c>
    </row>
    <row r="1144" spans="1:4">
      <c r="A1144" t="s">
        <v>8219</v>
      </c>
      <c r="B1144">
        <v>84</v>
      </c>
      <c r="C1144" t="s">
        <v>8221</v>
      </c>
      <c r="D1144">
        <v>15</v>
      </c>
    </row>
    <row r="1145" spans="1:4">
      <c r="A1145" t="s">
        <v>8219</v>
      </c>
      <c r="B1145">
        <v>210</v>
      </c>
      <c r="C1145" t="s">
        <v>8221</v>
      </c>
      <c r="D1145">
        <v>1</v>
      </c>
    </row>
    <row r="1146" spans="1:4">
      <c r="A1146" t="s">
        <v>8219</v>
      </c>
      <c r="B1146">
        <v>181</v>
      </c>
      <c r="C1146" t="s">
        <v>8221</v>
      </c>
      <c r="D1146">
        <v>2</v>
      </c>
    </row>
    <row r="1147" spans="1:4">
      <c r="A1147" t="s">
        <v>8219</v>
      </c>
      <c r="B1147">
        <v>60</v>
      </c>
      <c r="C1147" t="s">
        <v>8221</v>
      </c>
      <c r="D1147">
        <v>7</v>
      </c>
    </row>
    <row r="1148" spans="1:4">
      <c r="A1148" t="s">
        <v>8219</v>
      </c>
      <c r="B1148">
        <v>445</v>
      </c>
      <c r="C1148" t="s">
        <v>8221</v>
      </c>
      <c r="D1148">
        <v>16</v>
      </c>
    </row>
    <row r="1149" spans="1:4">
      <c r="A1149" t="s">
        <v>8219</v>
      </c>
      <c r="B1149">
        <v>17</v>
      </c>
      <c r="C1149" t="s">
        <v>8221</v>
      </c>
      <c r="D1149">
        <v>117</v>
      </c>
    </row>
    <row r="1150" spans="1:4">
      <c r="A1150" t="s">
        <v>8219</v>
      </c>
      <c r="B1150">
        <v>194</v>
      </c>
      <c r="C1150" t="s">
        <v>8221</v>
      </c>
      <c r="D1150">
        <v>2</v>
      </c>
    </row>
    <row r="1151" spans="1:4">
      <c r="A1151" t="s">
        <v>8219</v>
      </c>
      <c r="B1151">
        <v>404</v>
      </c>
      <c r="C1151" t="s">
        <v>8221</v>
      </c>
      <c r="D1151">
        <v>7</v>
      </c>
    </row>
    <row r="1152" spans="1:4">
      <c r="A1152" t="s">
        <v>8219</v>
      </c>
      <c r="B1152">
        <v>194</v>
      </c>
      <c r="C1152" t="s">
        <v>8221</v>
      </c>
      <c r="D1152">
        <v>3</v>
      </c>
    </row>
    <row r="1153" spans="1:4">
      <c r="A1153" t="s">
        <v>8219</v>
      </c>
      <c r="B1153">
        <v>902</v>
      </c>
      <c r="C1153" t="s">
        <v>8221</v>
      </c>
      <c r="D1153">
        <v>20</v>
      </c>
    </row>
    <row r="1154" spans="1:4">
      <c r="A1154" t="s">
        <v>8219</v>
      </c>
      <c r="B1154">
        <v>1670</v>
      </c>
      <c r="C1154" t="s">
        <v>8221</v>
      </c>
      <c r="D1154">
        <v>50</v>
      </c>
    </row>
    <row r="1155" spans="1:4">
      <c r="A1155" t="s">
        <v>8219</v>
      </c>
      <c r="B1155">
        <v>1328</v>
      </c>
      <c r="C1155" t="s">
        <v>8221</v>
      </c>
      <c r="D1155">
        <v>2</v>
      </c>
    </row>
    <row r="1156" spans="1:4">
      <c r="A1156" t="s">
        <v>8219</v>
      </c>
      <c r="B1156">
        <v>944</v>
      </c>
      <c r="C1156" t="s">
        <v>8221</v>
      </c>
      <c r="D1156">
        <v>3</v>
      </c>
    </row>
    <row r="1157" spans="1:4">
      <c r="A1157" t="s">
        <v>8219</v>
      </c>
      <c r="B1157">
        <v>147</v>
      </c>
      <c r="C1157" t="s">
        <v>8221</v>
      </c>
      <c r="D1157">
        <v>27</v>
      </c>
    </row>
    <row r="1158" spans="1:4">
      <c r="A1158" t="s">
        <v>8219</v>
      </c>
      <c r="B1158">
        <v>99</v>
      </c>
      <c r="C1158" t="s">
        <v>8221</v>
      </c>
      <c r="D1158">
        <v>7</v>
      </c>
    </row>
    <row r="1159" spans="1:4">
      <c r="A1159" t="s">
        <v>8219</v>
      </c>
      <c r="B1159">
        <v>79</v>
      </c>
      <c r="C1159" t="s">
        <v>8221</v>
      </c>
      <c r="D1159">
        <v>5</v>
      </c>
    </row>
    <row r="1160" spans="1:4">
      <c r="A1160" t="s">
        <v>8219</v>
      </c>
      <c r="B1160">
        <v>75</v>
      </c>
      <c r="C1160" t="s">
        <v>8221</v>
      </c>
      <c r="D1160">
        <v>0</v>
      </c>
    </row>
    <row r="1161" spans="1:4">
      <c r="A1161" t="s">
        <v>8219</v>
      </c>
      <c r="B1161">
        <v>207</v>
      </c>
      <c r="C1161" t="s">
        <v>8221</v>
      </c>
      <c r="D1161">
        <v>3</v>
      </c>
    </row>
    <row r="1162" spans="1:4">
      <c r="A1162" t="s">
        <v>8219</v>
      </c>
      <c r="B1162">
        <v>102</v>
      </c>
      <c r="C1162" t="s">
        <v>8221</v>
      </c>
      <c r="D1162">
        <v>6</v>
      </c>
    </row>
    <row r="1163" spans="1:4">
      <c r="A1163" t="s">
        <v>8219</v>
      </c>
      <c r="B1163">
        <v>32</v>
      </c>
      <c r="C1163" t="s">
        <v>8221</v>
      </c>
      <c r="D1163">
        <v>9</v>
      </c>
    </row>
    <row r="1164" spans="1:4">
      <c r="A1164" t="s">
        <v>8219</v>
      </c>
      <c r="B1164">
        <v>480</v>
      </c>
      <c r="C1164" t="s">
        <v>8221</v>
      </c>
      <c r="D1164">
        <v>3</v>
      </c>
    </row>
    <row r="1165" spans="1:4">
      <c r="A1165" t="s">
        <v>8219</v>
      </c>
      <c r="B1165">
        <v>11</v>
      </c>
      <c r="C1165" t="s">
        <v>8221</v>
      </c>
      <c r="D1165">
        <v>2</v>
      </c>
    </row>
    <row r="1166" spans="1:4">
      <c r="A1166" t="s">
        <v>8219</v>
      </c>
      <c r="B1166">
        <v>12</v>
      </c>
      <c r="C1166" t="s">
        <v>8221</v>
      </c>
      <c r="D1166">
        <v>3</v>
      </c>
    </row>
    <row r="1167" spans="1:4">
      <c r="A1167" t="s">
        <v>8219</v>
      </c>
      <c r="B1167">
        <v>48</v>
      </c>
      <c r="C1167" t="s">
        <v>8221</v>
      </c>
      <c r="D1167">
        <v>45</v>
      </c>
    </row>
    <row r="1168" spans="1:4">
      <c r="A1168" t="s">
        <v>8219</v>
      </c>
      <c r="B1168">
        <v>59</v>
      </c>
      <c r="C1168" t="s">
        <v>8221</v>
      </c>
      <c r="D1168">
        <v>9</v>
      </c>
    </row>
    <row r="1169" spans="1:4">
      <c r="A1169" t="s">
        <v>8219</v>
      </c>
      <c r="B1169">
        <v>79</v>
      </c>
      <c r="C1169" t="s">
        <v>8221</v>
      </c>
      <c r="D1169">
        <v>9</v>
      </c>
    </row>
    <row r="1170" spans="1:4">
      <c r="A1170" t="s">
        <v>8219</v>
      </c>
      <c r="B1170">
        <v>14</v>
      </c>
      <c r="C1170" t="s">
        <v>8221</v>
      </c>
      <c r="D1170">
        <v>21</v>
      </c>
    </row>
    <row r="1171" spans="1:4">
      <c r="A1171" t="s">
        <v>8219</v>
      </c>
      <c r="B1171">
        <v>106</v>
      </c>
      <c r="C1171" t="s">
        <v>8221</v>
      </c>
      <c r="D1171">
        <v>17</v>
      </c>
    </row>
    <row r="1172" spans="1:4">
      <c r="A1172" t="s">
        <v>8219</v>
      </c>
      <c r="B1172">
        <v>25</v>
      </c>
      <c r="C1172" t="s">
        <v>8221</v>
      </c>
      <c r="D1172">
        <v>1</v>
      </c>
    </row>
    <row r="1173" spans="1:4">
      <c r="A1173" t="s">
        <v>8219</v>
      </c>
      <c r="B1173">
        <v>25</v>
      </c>
      <c r="C1173" t="s">
        <v>8221</v>
      </c>
      <c r="D1173">
        <v>1</v>
      </c>
    </row>
    <row r="1174" spans="1:4">
      <c r="A1174" t="s">
        <v>8219</v>
      </c>
      <c r="B1174">
        <v>29</v>
      </c>
      <c r="C1174" t="s">
        <v>8221</v>
      </c>
      <c r="D1174">
        <v>14</v>
      </c>
    </row>
    <row r="1175" spans="1:4">
      <c r="A1175" t="s">
        <v>8219</v>
      </c>
      <c r="B1175">
        <v>43</v>
      </c>
      <c r="C1175" t="s">
        <v>8221</v>
      </c>
      <c r="D1175">
        <v>42</v>
      </c>
    </row>
    <row r="1176" spans="1:4">
      <c r="A1176" t="s">
        <v>8219</v>
      </c>
      <c r="B1176">
        <v>46</v>
      </c>
      <c r="C1176" t="s">
        <v>8221</v>
      </c>
      <c r="D1176">
        <v>27</v>
      </c>
    </row>
    <row r="1177" spans="1:4">
      <c r="A1177" t="s">
        <v>8219</v>
      </c>
      <c r="B1177">
        <v>27</v>
      </c>
      <c r="C1177" t="s">
        <v>8221</v>
      </c>
      <c r="D1177">
        <v>5</v>
      </c>
    </row>
    <row r="1178" spans="1:4">
      <c r="A1178" t="s">
        <v>8219</v>
      </c>
      <c r="B1178">
        <v>112</v>
      </c>
      <c r="C1178" t="s">
        <v>8221</v>
      </c>
      <c r="D1178">
        <v>13</v>
      </c>
    </row>
    <row r="1179" spans="1:4">
      <c r="A1179" t="s">
        <v>8219</v>
      </c>
      <c r="B1179">
        <v>34</v>
      </c>
      <c r="C1179" t="s">
        <v>8221</v>
      </c>
      <c r="D1179">
        <v>12</v>
      </c>
    </row>
    <row r="1180" spans="1:4">
      <c r="A1180" t="s">
        <v>8219</v>
      </c>
      <c r="B1180">
        <v>145</v>
      </c>
      <c r="C1180" t="s">
        <v>8221</v>
      </c>
      <c r="D1180">
        <v>90</v>
      </c>
    </row>
    <row r="1181" spans="1:4">
      <c r="A1181" t="s">
        <v>8219</v>
      </c>
      <c r="B1181">
        <v>19</v>
      </c>
      <c r="C1181" t="s">
        <v>8221</v>
      </c>
      <c r="D1181">
        <v>2</v>
      </c>
    </row>
    <row r="1182" spans="1:4">
      <c r="A1182" t="s">
        <v>8219</v>
      </c>
      <c r="B1182">
        <v>288</v>
      </c>
      <c r="C1182" t="s">
        <v>8221</v>
      </c>
      <c r="D1182">
        <v>5</v>
      </c>
    </row>
    <row r="1183" spans="1:4">
      <c r="A1183" t="s">
        <v>8219</v>
      </c>
      <c r="B1183">
        <v>14</v>
      </c>
      <c r="C1183" t="s">
        <v>8221</v>
      </c>
      <c r="D1183">
        <v>31</v>
      </c>
    </row>
    <row r="1184" spans="1:4">
      <c r="A1184" t="s">
        <v>8219</v>
      </c>
      <c r="B1184">
        <v>7</v>
      </c>
      <c r="C1184" t="s">
        <v>8221</v>
      </c>
      <c r="D1184">
        <v>4</v>
      </c>
    </row>
    <row r="1185" spans="1:4">
      <c r="A1185" t="s">
        <v>8219</v>
      </c>
      <c r="B1185">
        <v>211</v>
      </c>
      <c r="C1185" t="s">
        <v>8221</v>
      </c>
      <c r="D1185">
        <v>29</v>
      </c>
    </row>
    <row r="1186" spans="1:4">
      <c r="A1186" t="s">
        <v>8219</v>
      </c>
      <c r="B1186">
        <v>85</v>
      </c>
      <c r="C1186" t="s">
        <v>8221</v>
      </c>
      <c r="D1186">
        <v>2</v>
      </c>
    </row>
    <row r="1187" spans="1:4">
      <c r="A1187" t="s">
        <v>8219</v>
      </c>
      <c r="B1187">
        <v>103</v>
      </c>
      <c r="C1187" t="s">
        <v>8221</v>
      </c>
      <c r="D1187">
        <v>114</v>
      </c>
    </row>
    <row r="1188" spans="1:4">
      <c r="A1188" t="s">
        <v>8219</v>
      </c>
      <c r="B1188">
        <v>113</v>
      </c>
      <c r="C1188" t="s">
        <v>8221</v>
      </c>
      <c r="D1188">
        <v>1</v>
      </c>
    </row>
    <row r="1189" spans="1:4">
      <c r="A1189" t="s">
        <v>8219</v>
      </c>
      <c r="B1189">
        <v>167</v>
      </c>
      <c r="C1189" t="s">
        <v>8221</v>
      </c>
      <c r="D1189">
        <v>76</v>
      </c>
    </row>
    <row r="1190" spans="1:4">
      <c r="A1190" t="s">
        <v>8219</v>
      </c>
      <c r="B1190">
        <v>73</v>
      </c>
      <c r="C1190" t="s">
        <v>8221</v>
      </c>
      <c r="D1190">
        <v>9</v>
      </c>
    </row>
    <row r="1191" spans="1:4">
      <c r="A1191" t="s">
        <v>8219</v>
      </c>
      <c r="B1191">
        <v>75</v>
      </c>
      <c r="C1191" t="s">
        <v>8221</v>
      </c>
      <c r="D1191">
        <v>37</v>
      </c>
    </row>
    <row r="1192" spans="1:4">
      <c r="A1192" t="s">
        <v>8219</v>
      </c>
      <c r="B1192">
        <v>614</v>
      </c>
      <c r="C1192" t="s">
        <v>8221</v>
      </c>
      <c r="D1192">
        <v>0</v>
      </c>
    </row>
    <row r="1193" spans="1:4">
      <c r="A1193" t="s">
        <v>8219</v>
      </c>
      <c r="B1193">
        <v>107</v>
      </c>
      <c r="C1193" t="s">
        <v>8221</v>
      </c>
      <c r="D1193">
        <v>1</v>
      </c>
    </row>
    <row r="1194" spans="1:4">
      <c r="A1194" t="s">
        <v>8219</v>
      </c>
      <c r="B1194">
        <v>1224</v>
      </c>
      <c r="C1194" t="s">
        <v>8221</v>
      </c>
      <c r="D1194">
        <v>10</v>
      </c>
    </row>
    <row r="1195" spans="1:4">
      <c r="A1195" t="s">
        <v>8219</v>
      </c>
      <c r="B1195">
        <v>104</v>
      </c>
      <c r="C1195" t="s">
        <v>8221</v>
      </c>
      <c r="D1195">
        <v>1</v>
      </c>
    </row>
    <row r="1196" spans="1:4">
      <c r="A1196" t="s">
        <v>8219</v>
      </c>
      <c r="B1196">
        <v>79</v>
      </c>
      <c r="C1196" t="s">
        <v>8221</v>
      </c>
      <c r="D1196">
        <v>2</v>
      </c>
    </row>
    <row r="1197" spans="1:4">
      <c r="A1197" t="s">
        <v>8219</v>
      </c>
      <c r="B1197">
        <v>157</v>
      </c>
      <c r="C1197" t="s">
        <v>8221</v>
      </c>
      <c r="D1197">
        <v>1</v>
      </c>
    </row>
    <row r="1198" spans="1:4">
      <c r="A1198" t="s">
        <v>8219</v>
      </c>
      <c r="B1198">
        <v>50</v>
      </c>
      <c r="C1198" t="s">
        <v>8221</v>
      </c>
      <c r="D1198">
        <v>10</v>
      </c>
    </row>
    <row r="1199" spans="1:4">
      <c r="A1199" t="s">
        <v>8219</v>
      </c>
      <c r="B1199">
        <v>64</v>
      </c>
      <c r="C1199" t="s">
        <v>8221</v>
      </c>
      <c r="D1199">
        <v>9</v>
      </c>
    </row>
    <row r="1200" spans="1:4">
      <c r="A1200" t="s">
        <v>8219</v>
      </c>
      <c r="B1200">
        <v>200</v>
      </c>
      <c r="C1200" t="s">
        <v>8221</v>
      </c>
      <c r="D1200">
        <v>19</v>
      </c>
    </row>
    <row r="1201" spans="1:4">
      <c r="A1201" t="s">
        <v>8219</v>
      </c>
      <c r="B1201">
        <v>22</v>
      </c>
      <c r="C1201" t="s">
        <v>8221</v>
      </c>
      <c r="D1201">
        <v>0</v>
      </c>
    </row>
    <row r="1202" spans="1:4">
      <c r="A1202" t="s">
        <v>8219</v>
      </c>
      <c r="B1202">
        <v>163</v>
      </c>
      <c r="C1202" t="s">
        <v>8221</v>
      </c>
      <c r="D1202">
        <v>4</v>
      </c>
    </row>
    <row r="1203" spans="1:4">
      <c r="A1203" t="s">
        <v>8219</v>
      </c>
      <c r="B1203">
        <v>77</v>
      </c>
      <c r="C1203" t="s">
        <v>8221</v>
      </c>
      <c r="D1203">
        <v>8</v>
      </c>
    </row>
    <row r="1204" spans="1:4">
      <c r="A1204" t="s">
        <v>8219</v>
      </c>
      <c r="B1204">
        <v>89</v>
      </c>
      <c r="C1204" t="s">
        <v>8221</v>
      </c>
      <c r="D1204">
        <v>24</v>
      </c>
    </row>
    <row r="1205" spans="1:4">
      <c r="A1205" t="s">
        <v>8219</v>
      </c>
      <c r="B1205">
        <v>3355</v>
      </c>
      <c r="C1205" t="s">
        <v>8221</v>
      </c>
      <c r="D1205">
        <v>0</v>
      </c>
    </row>
    <row r="1206" spans="1:4">
      <c r="A1206" t="s">
        <v>8219</v>
      </c>
      <c r="B1206">
        <v>537</v>
      </c>
      <c r="C1206" t="s">
        <v>8221</v>
      </c>
      <c r="D1206">
        <v>39</v>
      </c>
    </row>
    <row r="1207" spans="1:4">
      <c r="A1207" t="s">
        <v>8219</v>
      </c>
      <c r="B1207">
        <v>125</v>
      </c>
      <c r="C1207" t="s">
        <v>8221</v>
      </c>
      <c r="D1207">
        <v>6</v>
      </c>
    </row>
    <row r="1208" spans="1:4">
      <c r="A1208" t="s">
        <v>8219</v>
      </c>
      <c r="B1208">
        <v>163</v>
      </c>
      <c r="C1208" t="s">
        <v>8221</v>
      </c>
      <c r="D1208">
        <v>4</v>
      </c>
    </row>
    <row r="1209" spans="1:4">
      <c r="A1209" t="s">
        <v>8219</v>
      </c>
      <c r="B1209">
        <v>283</v>
      </c>
      <c r="C1209" t="s">
        <v>8221</v>
      </c>
      <c r="D1209">
        <v>3</v>
      </c>
    </row>
    <row r="1210" spans="1:4">
      <c r="A1210" t="s">
        <v>8219</v>
      </c>
      <c r="B1210">
        <v>352</v>
      </c>
      <c r="C1210" t="s">
        <v>8221</v>
      </c>
      <c r="D1210">
        <v>53</v>
      </c>
    </row>
    <row r="1211" spans="1:4">
      <c r="A1211" t="s">
        <v>8219</v>
      </c>
      <c r="B1211">
        <v>94</v>
      </c>
      <c r="C1211" t="s">
        <v>8221</v>
      </c>
      <c r="D1211">
        <v>1</v>
      </c>
    </row>
    <row r="1212" spans="1:4">
      <c r="A1212" t="s">
        <v>8219</v>
      </c>
      <c r="B1212">
        <v>67</v>
      </c>
      <c r="C1212" t="s">
        <v>8221</v>
      </c>
      <c r="D1212">
        <v>2</v>
      </c>
    </row>
    <row r="1213" spans="1:4">
      <c r="A1213" t="s">
        <v>8219</v>
      </c>
      <c r="B1213">
        <v>221</v>
      </c>
      <c r="C1213" t="s">
        <v>8221</v>
      </c>
      <c r="D1213">
        <v>25</v>
      </c>
    </row>
    <row r="1214" spans="1:4">
      <c r="A1214" t="s">
        <v>8219</v>
      </c>
      <c r="B1214">
        <v>2165</v>
      </c>
      <c r="C1214" t="s">
        <v>8221</v>
      </c>
      <c r="D1214">
        <v>6</v>
      </c>
    </row>
    <row r="1215" spans="1:4">
      <c r="A1215" t="s">
        <v>8219</v>
      </c>
      <c r="B1215">
        <v>179</v>
      </c>
      <c r="C1215" t="s">
        <v>8221</v>
      </c>
      <c r="D1215">
        <v>0</v>
      </c>
    </row>
    <row r="1216" spans="1:4">
      <c r="A1216" t="s">
        <v>8219</v>
      </c>
      <c r="B1216">
        <v>123</v>
      </c>
      <c r="C1216" t="s">
        <v>8221</v>
      </c>
      <c r="D1216">
        <v>12</v>
      </c>
    </row>
    <row r="1217" spans="1:4">
      <c r="A1217" t="s">
        <v>8219</v>
      </c>
      <c r="B1217">
        <v>1104</v>
      </c>
      <c r="C1217" t="s">
        <v>8221</v>
      </c>
      <c r="D1217">
        <v>0</v>
      </c>
    </row>
    <row r="1218" spans="1:4">
      <c r="A1218" t="s">
        <v>8219</v>
      </c>
      <c r="B1218">
        <v>403</v>
      </c>
      <c r="C1218" t="s">
        <v>8221</v>
      </c>
      <c r="D1218">
        <v>36</v>
      </c>
    </row>
    <row r="1219" spans="1:4">
      <c r="A1219" t="s">
        <v>8219</v>
      </c>
      <c r="B1219">
        <v>109</v>
      </c>
      <c r="C1219" t="s">
        <v>8221</v>
      </c>
      <c r="D1219">
        <v>0</v>
      </c>
    </row>
    <row r="1220" spans="1:4">
      <c r="A1220" t="s">
        <v>8219</v>
      </c>
      <c r="B1220">
        <v>372</v>
      </c>
      <c r="C1220" t="s">
        <v>8221</v>
      </c>
      <c r="D1220">
        <v>2</v>
      </c>
    </row>
    <row r="1221" spans="1:4">
      <c r="A1221" t="s">
        <v>8219</v>
      </c>
      <c r="B1221">
        <v>311</v>
      </c>
      <c r="C1221" t="s">
        <v>8221</v>
      </c>
      <c r="D1221">
        <v>1</v>
      </c>
    </row>
    <row r="1222" spans="1:4">
      <c r="A1222" t="s">
        <v>8219</v>
      </c>
      <c r="B1222">
        <v>61</v>
      </c>
      <c r="C1222" t="s">
        <v>8221</v>
      </c>
      <c r="D1222">
        <v>59</v>
      </c>
    </row>
    <row r="1223" spans="1:4">
      <c r="A1223" t="s">
        <v>8219</v>
      </c>
      <c r="B1223">
        <v>115</v>
      </c>
      <c r="C1223" t="s">
        <v>8221</v>
      </c>
      <c r="D1223">
        <v>1</v>
      </c>
    </row>
    <row r="1224" spans="1:4">
      <c r="A1224" t="s">
        <v>8219</v>
      </c>
      <c r="B1224">
        <v>111</v>
      </c>
      <c r="C1224" t="s">
        <v>8221</v>
      </c>
      <c r="D1224">
        <v>31</v>
      </c>
    </row>
    <row r="1225" spans="1:4">
      <c r="A1225" t="s">
        <v>8219</v>
      </c>
      <c r="B1225">
        <v>337</v>
      </c>
      <c r="C1225" t="s">
        <v>8221</v>
      </c>
      <c r="D1225">
        <v>18</v>
      </c>
    </row>
    <row r="1226" spans="1:4">
      <c r="A1226" t="s">
        <v>8219</v>
      </c>
      <c r="B1226">
        <v>9</v>
      </c>
      <c r="C1226" t="s">
        <v>8221</v>
      </c>
      <c r="D1226">
        <v>10</v>
      </c>
    </row>
    <row r="1227" spans="1:4">
      <c r="A1227" t="s">
        <v>8219</v>
      </c>
      <c r="B1227">
        <v>120</v>
      </c>
      <c r="C1227" t="s">
        <v>8221</v>
      </c>
      <c r="D1227">
        <v>0</v>
      </c>
    </row>
    <row r="1228" spans="1:4">
      <c r="A1228" t="s">
        <v>8219</v>
      </c>
      <c r="B1228">
        <v>102</v>
      </c>
      <c r="C1228" t="s">
        <v>8221</v>
      </c>
      <c r="D1228">
        <v>14</v>
      </c>
    </row>
    <row r="1229" spans="1:4">
      <c r="A1229" t="s">
        <v>8219</v>
      </c>
      <c r="B1229">
        <v>186</v>
      </c>
      <c r="C1229" t="s">
        <v>8221</v>
      </c>
      <c r="D1229">
        <v>2</v>
      </c>
    </row>
    <row r="1230" spans="1:4">
      <c r="A1230" t="s">
        <v>8219</v>
      </c>
      <c r="B1230">
        <v>15</v>
      </c>
      <c r="C1230" t="s">
        <v>8221</v>
      </c>
      <c r="D1230">
        <v>1</v>
      </c>
    </row>
    <row r="1231" spans="1:4">
      <c r="A1231" t="s">
        <v>8219</v>
      </c>
      <c r="B1231">
        <v>67</v>
      </c>
      <c r="C1231" t="s">
        <v>8221</v>
      </c>
      <c r="D1231">
        <v>3</v>
      </c>
    </row>
    <row r="1232" spans="1:4">
      <c r="A1232" t="s">
        <v>8219</v>
      </c>
      <c r="B1232">
        <v>130</v>
      </c>
      <c r="C1232" t="s">
        <v>8221</v>
      </c>
      <c r="D1232">
        <v>0</v>
      </c>
    </row>
    <row r="1233" spans="1:4">
      <c r="A1233" t="s">
        <v>8219</v>
      </c>
      <c r="B1233">
        <v>16</v>
      </c>
      <c r="C1233" t="s">
        <v>8221</v>
      </c>
      <c r="D1233">
        <v>2</v>
      </c>
    </row>
    <row r="1234" spans="1:4">
      <c r="A1234" t="s">
        <v>8219</v>
      </c>
      <c r="B1234">
        <v>67</v>
      </c>
      <c r="C1234" t="s">
        <v>8221</v>
      </c>
      <c r="D1234">
        <v>0</v>
      </c>
    </row>
    <row r="1235" spans="1:4">
      <c r="A1235" t="s">
        <v>8219</v>
      </c>
      <c r="B1235">
        <v>124</v>
      </c>
      <c r="C1235" t="s">
        <v>8221</v>
      </c>
      <c r="D1235">
        <v>12</v>
      </c>
    </row>
    <row r="1236" spans="1:4">
      <c r="A1236" t="s">
        <v>8219</v>
      </c>
      <c r="B1236">
        <v>80</v>
      </c>
      <c r="C1236" t="s">
        <v>8221</v>
      </c>
      <c r="D1236">
        <v>1</v>
      </c>
    </row>
    <row r="1237" spans="1:4">
      <c r="A1237" t="s">
        <v>8219</v>
      </c>
      <c r="B1237">
        <v>282</v>
      </c>
      <c r="C1237" t="s">
        <v>8221</v>
      </c>
      <c r="D1237">
        <v>8</v>
      </c>
    </row>
    <row r="1238" spans="1:4">
      <c r="A1238" t="s">
        <v>8219</v>
      </c>
      <c r="B1238">
        <v>68</v>
      </c>
      <c r="C1238" t="s">
        <v>8221</v>
      </c>
      <c r="D1238">
        <v>2</v>
      </c>
    </row>
    <row r="1239" spans="1:4">
      <c r="A1239" t="s">
        <v>8219</v>
      </c>
      <c r="B1239">
        <v>86</v>
      </c>
      <c r="C1239" t="s">
        <v>8221</v>
      </c>
      <c r="D1239">
        <v>31</v>
      </c>
    </row>
    <row r="1240" spans="1:4">
      <c r="A1240" t="s">
        <v>8219</v>
      </c>
      <c r="B1240">
        <v>115</v>
      </c>
      <c r="C1240" t="s">
        <v>8221</v>
      </c>
      <c r="D1240">
        <v>5</v>
      </c>
    </row>
    <row r="1241" spans="1:4">
      <c r="A1241" t="s">
        <v>8219</v>
      </c>
      <c r="B1241">
        <v>75</v>
      </c>
      <c r="C1241" t="s">
        <v>8221</v>
      </c>
      <c r="D1241">
        <v>1</v>
      </c>
    </row>
    <row r="1242" spans="1:4">
      <c r="A1242" t="s">
        <v>8219</v>
      </c>
      <c r="B1242">
        <v>43</v>
      </c>
      <c r="C1242" t="s">
        <v>8221</v>
      </c>
      <c r="D1242">
        <v>12</v>
      </c>
    </row>
    <row r="1243" spans="1:4">
      <c r="A1243" t="s">
        <v>8219</v>
      </c>
      <c r="B1243">
        <v>48</v>
      </c>
      <c r="C1243" t="s">
        <v>8221</v>
      </c>
      <c r="D1243">
        <v>4</v>
      </c>
    </row>
    <row r="1244" spans="1:4">
      <c r="A1244" t="s">
        <v>8219</v>
      </c>
      <c r="B1244">
        <v>52</v>
      </c>
      <c r="C1244" t="s">
        <v>8221</v>
      </c>
      <c r="D1244">
        <v>0</v>
      </c>
    </row>
    <row r="1245" spans="1:4">
      <c r="A1245" t="s">
        <v>8219</v>
      </c>
      <c r="B1245">
        <v>43</v>
      </c>
      <c r="C1245" t="s">
        <v>8221</v>
      </c>
      <c r="D1245">
        <v>7</v>
      </c>
    </row>
    <row r="1246" spans="1:4">
      <c r="A1246" t="s">
        <v>8219</v>
      </c>
      <c r="B1246">
        <v>58</v>
      </c>
      <c r="C1246" t="s">
        <v>8221</v>
      </c>
      <c r="D1246">
        <v>2</v>
      </c>
    </row>
    <row r="1247" spans="1:4">
      <c r="A1247" t="s">
        <v>8219</v>
      </c>
      <c r="B1247">
        <v>47</v>
      </c>
      <c r="C1247" t="s">
        <v>8221</v>
      </c>
      <c r="D1247">
        <v>1</v>
      </c>
    </row>
    <row r="1248" spans="1:4">
      <c r="A1248" t="s">
        <v>8219</v>
      </c>
      <c r="B1248">
        <v>36</v>
      </c>
      <c r="C1248" t="s">
        <v>8221</v>
      </c>
      <c r="D1248">
        <v>4</v>
      </c>
    </row>
    <row r="1249" spans="1:4">
      <c r="A1249" t="s">
        <v>8219</v>
      </c>
      <c r="B1249">
        <v>17</v>
      </c>
      <c r="C1249" t="s">
        <v>8221</v>
      </c>
      <c r="D1249">
        <v>6</v>
      </c>
    </row>
    <row r="1250" spans="1:4">
      <c r="A1250" t="s">
        <v>8219</v>
      </c>
      <c r="B1250">
        <v>104</v>
      </c>
      <c r="C1250" t="s">
        <v>8221</v>
      </c>
      <c r="D1250">
        <v>8</v>
      </c>
    </row>
    <row r="1251" spans="1:4">
      <c r="A1251" t="s">
        <v>8219</v>
      </c>
      <c r="B1251">
        <v>47</v>
      </c>
      <c r="C1251" t="s">
        <v>8221</v>
      </c>
      <c r="D1251">
        <v>14</v>
      </c>
    </row>
    <row r="1252" spans="1:4">
      <c r="A1252" t="s">
        <v>8219</v>
      </c>
      <c r="B1252">
        <v>38</v>
      </c>
      <c r="C1252" t="s">
        <v>8221</v>
      </c>
      <c r="D1252">
        <v>0</v>
      </c>
    </row>
    <row r="1253" spans="1:4">
      <c r="A1253" t="s">
        <v>8219</v>
      </c>
      <c r="B1253">
        <v>81</v>
      </c>
      <c r="C1253" t="s">
        <v>8221</v>
      </c>
      <c r="D1253">
        <v>4</v>
      </c>
    </row>
    <row r="1254" spans="1:4">
      <c r="A1254" t="s">
        <v>8219</v>
      </c>
      <c r="B1254">
        <v>55</v>
      </c>
      <c r="C1254" t="s">
        <v>8221</v>
      </c>
      <c r="D1254">
        <v>0</v>
      </c>
    </row>
    <row r="1255" spans="1:4">
      <c r="A1255" t="s">
        <v>8219</v>
      </c>
      <c r="B1255">
        <v>41</v>
      </c>
      <c r="C1255" t="s">
        <v>8221</v>
      </c>
      <c r="D1255">
        <v>0</v>
      </c>
    </row>
    <row r="1256" spans="1:4">
      <c r="A1256" t="s">
        <v>8219</v>
      </c>
      <c r="B1256">
        <v>79</v>
      </c>
      <c r="C1256" t="s">
        <v>8221</v>
      </c>
      <c r="D1256">
        <v>1</v>
      </c>
    </row>
    <row r="1257" spans="1:4">
      <c r="A1257" t="s">
        <v>8219</v>
      </c>
      <c r="B1257">
        <v>16</v>
      </c>
      <c r="C1257" t="s">
        <v>8221</v>
      </c>
      <c r="D1257">
        <v>1</v>
      </c>
    </row>
    <row r="1258" spans="1:4">
      <c r="A1258" t="s">
        <v>8219</v>
      </c>
      <c r="B1258">
        <v>8</v>
      </c>
      <c r="C1258" t="s">
        <v>8221</v>
      </c>
      <c r="D1258">
        <v>1</v>
      </c>
    </row>
    <row r="1259" spans="1:4">
      <c r="A1259" t="s">
        <v>8219</v>
      </c>
      <c r="B1259">
        <v>95</v>
      </c>
      <c r="C1259" t="s">
        <v>8221</v>
      </c>
      <c r="D1259">
        <v>1</v>
      </c>
    </row>
    <row r="1260" spans="1:4">
      <c r="A1260" t="s">
        <v>8219</v>
      </c>
      <c r="B1260">
        <v>25</v>
      </c>
      <c r="C1260" t="s">
        <v>8221</v>
      </c>
      <c r="D1260">
        <v>4</v>
      </c>
    </row>
    <row r="1261" spans="1:4">
      <c r="A1261" t="s">
        <v>8219</v>
      </c>
      <c r="B1261">
        <v>19</v>
      </c>
      <c r="C1261" t="s">
        <v>8221</v>
      </c>
      <c r="D1261">
        <v>0</v>
      </c>
    </row>
    <row r="1262" spans="1:4">
      <c r="A1262" t="s">
        <v>8219</v>
      </c>
      <c r="B1262">
        <v>90</v>
      </c>
      <c r="C1262" t="s">
        <v>8221</v>
      </c>
      <c r="D1262">
        <v>0</v>
      </c>
    </row>
    <row r="1263" spans="1:4">
      <c r="A1263" t="s">
        <v>8219</v>
      </c>
      <c r="B1263">
        <v>41</v>
      </c>
      <c r="C1263" t="s">
        <v>8221</v>
      </c>
      <c r="D1263">
        <v>2</v>
      </c>
    </row>
    <row r="1264" spans="1:4">
      <c r="A1264" t="s">
        <v>8219</v>
      </c>
      <c r="B1264">
        <v>30</v>
      </c>
      <c r="C1264" t="s">
        <v>8221</v>
      </c>
      <c r="D1264">
        <v>24</v>
      </c>
    </row>
    <row r="1265" spans="1:4">
      <c r="A1265" t="s">
        <v>8219</v>
      </c>
      <c r="B1265">
        <v>38</v>
      </c>
      <c r="C1265" t="s">
        <v>8221</v>
      </c>
      <c r="D1265">
        <v>1</v>
      </c>
    </row>
    <row r="1266" spans="1:4">
      <c r="A1266" t="s">
        <v>8219</v>
      </c>
      <c r="B1266">
        <v>65</v>
      </c>
      <c r="C1266" t="s">
        <v>8221</v>
      </c>
      <c r="D1266">
        <v>2</v>
      </c>
    </row>
    <row r="1267" spans="1:4">
      <c r="A1267" t="s">
        <v>8219</v>
      </c>
      <c r="B1267">
        <v>75</v>
      </c>
      <c r="C1267" t="s">
        <v>8221</v>
      </c>
      <c r="D1267">
        <v>1</v>
      </c>
    </row>
    <row r="1268" spans="1:4">
      <c r="A1268" t="s">
        <v>8219</v>
      </c>
      <c r="B1268">
        <v>16</v>
      </c>
      <c r="C1268" t="s">
        <v>8221</v>
      </c>
      <c r="D1268">
        <v>37</v>
      </c>
    </row>
    <row r="1269" spans="1:4">
      <c r="A1269" t="s">
        <v>8219</v>
      </c>
      <c r="B1269">
        <v>10</v>
      </c>
      <c r="C1269" t="s">
        <v>8221</v>
      </c>
      <c r="D1269">
        <v>5</v>
      </c>
    </row>
    <row r="1270" spans="1:4">
      <c r="A1270" t="s">
        <v>8219</v>
      </c>
      <c r="B1270">
        <v>27</v>
      </c>
      <c r="C1270" t="s">
        <v>8221</v>
      </c>
      <c r="D1270">
        <v>4</v>
      </c>
    </row>
    <row r="1271" spans="1:4">
      <c r="A1271" t="s">
        <v>8219</v>
      </c>
      <c r="B1271">
        <v>259</v>
      </c>
      <c r="C1271" t="s">
        <v>8221</v>
      </c>
      <c r="D1271">
        <v>16</v>
      </c>
    </row>
    <row r="1272" spans="1:4">
      <c r="A1272" t="s">
        <v>8219</v>
      </c>
      <c r="B1272">
        <v>39</v>
      </c>
      <c r="C1272" t="s">
        <v>8221</v>
      </c>
      <c r="D1272">
        <v>9</v>
      </c>
    </row>
    <row r="1273" spans="1:4">
      <c r="A1273" t="s">
        <v>8219</v>
      </c>
      <c r="B1273">
        <v>42</v>
      </c>
      <c r="C1273" t="s">
        <v>8221</v>
      </c>
      <c r="D1273">
        <v>0</v>
      </c>
    </row>
    <row r="1274" spans="1:4">
      <c r="A1274" t="s">
        <v>8219</v>
      </c>
      <c r="B1274">
        <v>10</v>
      </c>
      <c r="C1274" t="s">
        <v>8221</v>
      </c>
      <c r="D1274">
        <v>40</v>
      </c>
    </row>
    <row r="1275" spans="1:4">
      <c r="A1275" t="s">
        <v>8219</v>
      </c>
      <c r="B1275">
        <v>56</v>
      </c>
      <c r="C1275" t="s">
        <v>8221</v>
      </c>
      <c r="D1275">
        <v>0</v>
      </c>
    </row>
    <row r="1276" spans="1:4">
      <c r="A1276" t="s">
        <v>8219</v>
      </c>
      <c r="B1276">
        <v>20</v>
      </c>
      <c r="C1276" t="s">
        <v>8221</v>
      </c>
      <c r="D1276">
        <v>2</v>
      </c>
    </row>
    <row r="1277" spans="1:4">
      <c r="A1277" t="s">
        <v>8219</v>
      </c>
      <c r="B1277">
        <v>170</v>
      </c>
      <c r="C1277" t="s">
        <v>8221</v>
      </c>
      <c r="D1277">
        <v>1</v>
      </c>
    </row>
    <row r="1278" spans="1:4">
      <c r="A1278" t="s">
        <v>8219</v>
      </c>
      <c r="B1278">
        <v>29</v>
      </c>
      <c r="C1278" t="s">
        <v>8221</v>
      </c>
      <c r="D1278">
        <v>9</v>
      </c>
    </row>
    <row r="1279" spans="1:4">
      <c r="A1279" t="s">
        <v>8219</v>
      </c>
      <c r="B1279">
        <v>132</v>
      </c>
      <c r="C1279" t="s">
        <v>8221</v>
      </c>
      <c r="D1279">
        <v>34</v>
      </c>
    </row>
    <row r="1280" spans="1:4">
      <c r="A1280" t="s">
        <v>8219</v>
      </c>
      <c r="B1280">
        <v>27</v>
      </c>
      <c r="C1280" t="s">
        <v>8221</v>
      </c>
      <c r="D1280">
        <v>23</v>
      </c>
    </row>
    <row r="1281" spans="1:4">
      <c r="A1281" t="s">
        <v>8219</v>
      </c>
      <c r="B1281">
        <v>26</v>
      </c>
      <c r="C1281" t="s">
        <v>8221</v>
      </c>
      <c r="D1281">
        <v>19</v>
      </c>
    </row>
    <row r="1282" spans="1:4">
      <c r="A1282" t="s">
        <v>8219</v>
      </c>
      <c r="B1282">
        <v>43</v>
      </c>
      <c r="C1282" t="s">
        <v>8221</v>
      </c>
      <c r="D1282">
        <v>50</v>
      </c>
    </row>
    <row r="1283" spans="1:4">
      <c r="A1283" t="s">
        <v>8219</v>
      </c>
      <c r="B1283">
        <v>80</v>
      </c>
      <c r="C1283" t="s">
        <v>8221</v>
      </c>
      <c r="D1283">
        <v>12</v>
      </c>
    </row>
    <row r="1284" spans="1:4">
      <c r="A1284" t="s">
        <v>8219</v>
      </c>
      <c r="B1284">
        <v>33</v>
      </c>
      <c r="C1284" t="s">
        <v>8221</v>
      </c>
      <c r="D1284">
        <v>8</v>
      </c>
    </row>
    <row r="1285" spans="1:4">
      <c r="A1285" t="s">
        <v>8219</v>
      </c>
      <c r="B1285">
        <v>71</v>
      </c>
      <c r="C1285" t="s">
        <v>8221</v>
      </c>
      <c r="D1285">
        <v>9</v>
      </c>
    </row>
    <row r="1286" spans="1:4">
      <c r="A1286" t="s">
        <v>8219</v>
      </c>
      <c r="B1286">
        <v>81</v>
      </c>
      <c r="C1286" t="s">
        <v>8221</v>
      </c>
      <c r="D1286">
        <v>43</v>
      </c>
    </row>
    <row r="1287" spans="1:4">
      <c r="A1287" t="s">
        <v>8219</v>
      </c>
      <c r="B1287">
        <v>76</v>
      </c>
      <c r="C1287" t="s">
        <v>8221</v>
      </c>
      <c r="D1287">
        <v>28</v>
      </c>
    </row>
    <row r="1288" spans="1:4">
      <c r="A1288" t="s">
        <v>8219</v>
      </c>
      <c r="B1288">
        <v>48</v>
      </c>
      <c r="C1288" t="s">
        <v>8221</v>
      </c>
      <c r="D1288">
        <v>4</v>
      </c>
    </row>
    <row r="1289" spans="1:4">
      <c r="A1289" t="s">
        <v>8219</v>
      </c>
      <c r="B1289">
        <v>61</v>
      </c>
      <c r="C1289" t="s">
        <v>8221</v>
      </c>
      <c r="D1289">
        <v>24</v>
      </c>
    </row>
    <row r="1290" spans="1:4">
      <c r="A1290" t="s">
        <v>8219</v>
      </c>
      <c r="B1290">
        <v>60</v>
      </c>
      <c r="C1290" t="s">
        <v>8221</v>
      </c>
      <c r="D1290">
        <v>2</v>
      </c>
    </row>
    <row r="1291" spans="1:4">
      <c r="A1291" t="s">
        <v>8219</v>
      </c>
      <c r="B1291">
        <v>136</v>
      </c>
      <c r="C1291" t="s">
        <v>8221</v>
      </c>
      <c r="D1291">
        <v>2</v>
      </c>
    </row>
    <row r="1292" spans="1:4">
      <c r="A1292" t="s">
        <v>8219</v>
      </c>
      <c r="B1292">
        <v>14</v>
      </c>
      <c r="C1292" t="s">
        <v>8221</v>
      </c>
      <c r="D1292">
        <v>20</v>
      </c>
    </row>
    <row r="1293" spans="1:4">
      <c r="A1293" t="s">
        <v>8219</v>
      </c>
      <c r="B1293">
        <v>78</v>
      </c>
      <c r="C1293" t="s">
        <v>8221</v>
      </c>
      <c r="D1293">
        <v>1</v>
      </c>
    </row>
    <row r="1294" spans="1:4">
      <c r="A1294" t="s">
        <v>8219</v>
      </c>
      <c r="B1294">
        <v>4</v>
      </c>
      <c r="C1294" t="s">
        <v>8221</v>
      </c>
      <c r="D1294">
        <v>1</v>
      </c>
    </row>
    <row r="1295" spans="1:4">
      <c r="A1295" t="s">
        <v>8219</v>
      </c>
      <c r="B1295">
        <v>11</v>
      </c>
      <c r="C1295" t="s">
        <v>8221</v>
      </c>
      <c r="D1295">
        <v>4</v>
      </c>
    </row>
    <row r="1296" spans="1:4">
      <c r="A1296" t="s">
        <v>8219</v>
      </c>
      <c r="B1296">
        <v>185</v>
      </c>
      <c r="C1296" t="s">
        <v>8221</v>
      </c>
      <c r="D1296">
        <v>1</v>
      </c>
    </row>
    <row r="1297" spans="1:4">
      <c r="A1297" t="s">
        <v>8219</v>
      </c>
      <c r="B1297">
        <v>59</v>
      </c>
      <c r="C1297" t="s">
        <v>8221</v>
      </c>
      <c r="D1297">
        <v>1</v>
      </c>
    </row>
    <row r="1298" spans="1:4">
      <c r="A1298" t="s">
        <v>8219</v>
      </c>
      <c r="B1298">
        <v>27</v>
      </c>
      <c r="C1298" t="s">
        <v>8221</v>
      </c>
      <c r="D1298">
        <v>13</v>
      </c>
    </row>
    <row r="1299" spans="1:4">
      <c r="A1299" t="s">
        <v>8219</v>
      </c>
      <c r="B1299">
        <v>63</v>
      </c>
      <c r="C1299" t="s">
        <v>8221</v>
      </c>
      <c r="D1299">
        <v>1</v>
      </c>
    </row>
    <row r="1300" spans="1:4">
      <c r="A1300" t="s">
        <v>8219</v>
      </c>
      <c r="B1300">
        <v>13</v>
      </c>
      <c r="C1300" t="s">
        <v>8221</v>
      </c>
      <c r="D1300">
        <v>1</v>
      </c>
    </row>
    <row r="1301" spans="1:4">
      <c r="A1301" t="s">
        <v>8219</v>
      </c>
      <c r="B1301">
        <v>13</v>
      </c>
      <c r="C1301" t="s">
        <v>8221</v>
      </c>
      <c r="D1301">
        <v>0</v>
      </c>
    </row>
    <row r="1302" spans="1:4">
      <c r="A1302" t="s">
        <v>8219</v>
      </c>
      <c r="B1302">
        <v>57</v>
      </c>
      <c r="C1302" t="s">
        <v>8221</v>
      </c>
      <c r="D1302">
        <v>3</v>
      </c>
    </row>
    <row r="1303" spans="1:4">
      <c r="A1303" t="s">
        <v>8219</v>
      </c>
      <c r="B1303">
        <v>61</v>
      </c>
      <c r="C1303" t="s">
        <v>8221</v>
      </c>
      <c r="D1303">
        <v>14</v>
      </c>
    </row>
    <row r="1304" spans="1:4">
      <c r="A1304" t="s">
        <v>8219</v>
      </c>
      <c r="B1304">
        <v>65</v>
      </c>
      <c r="C1304" t="s">
        <v>8221</v>
      </c>
      <c r="D1304">
        <v>2</v>
      </c>
    </row>
    <row r="1305" spans="1:4">
      <c r="A1305" t="s">
        <v>8219</v>
      </c>
      <c r="B1305">
        <v>134</v>
      </c>
      <c r="C1305" t="s">
        <v>8221</v>
      </c>
      <c r="D1305">
        <v>5</v>
      </c>
    </row>
    <row r="1306" spans="1:4">
      <c r="A1306" t="s">
        <v>8219</v>
      </c>
      <c r="B1306">
        <v>37</v>
      </c>
      <c r="C1306" t="s">
        <v>8221</v>
      </c>
      <c r="D1306">
        <v>14</v>
      </c>
    </row>
    <row r="1307" spans="1:4">
      <c r="A1307" t="s">
        <v>8219</v>
      </c>
      <c r="B1307">
        <v>37</v>
      </c>
      <c r="C1307" t="s">
        <v>8221</v>
      </c>
      <c r="D1307">
        <v>9</v>
      </c>
    </row>
    <row r="1308" spans="1:4">
      <c r="A1308" t="s">
        <v>8219</v>
      </c>
      <c r="B1308">
        <v>150</v>
      </c>
      <c r="C1308" t="s">
        <v>8221</v>
      </c>
      <c r="D1308">
        <v>8</v>
      </c>
    </row>
    <row r="1309" spans="1:4">
      <c r="A1309" t="s">
        <v>8219</v>
      </c>
      <c r="B1309">
        <v>56</v>
      </c>
      <c r="C1309" t="s">
        <v>8221</v>
      </c>
      <c r="D1309">
        <v>7</v>
      </c>
    </row>
    <row r="1310" spans="1:4">
      <c r="A1310" t="s">
        <v>8219</v>
      </c>
      <c r="B1310">
        <v>18</v>
      </c>
      <c r="C1310" t="s">
        <v>8221</v>
      </c>
      <c r="D1310">
        <v>0</v>
      </c>
    </row>
    <row r="1311" spans="1:4">
      <c r="A1311" t="s">
        <v>8219</v>
      </c>
      <c r="B1311">
        <v>60</v>
      </c>
      <c r="C1311" t="s">
        <v>8221</v>
      </c>
      <c r="D1311">
        <v>84</v>
      </c>
    </row>
    <row r="1312" spans="1:4">
      <c r="A1312" t="s">
        <v>8219</v>
      </c>
      <c r="B1312">
        <v>67</v>
      </c>
      <c r="C1312" t="s">
        <v>8221</v>
      </c>
      <c r="D1312">
        <v>11</v>
      </c>
    </row>
    <row r="1313" spans="1:4">
      <c r="A1313" t="s">
        <v>8219</v>
      </c>
      <c r="B1313">
        <v>35</v>
      </c>
      <c r="C1313" t="s">
        <v>8221</v>
      </c>
      <c r="D1313">
        <v>1</v>
      </c>
    </row>
    <row r="1314" spans="1:4">
      <c r="A1314" t="s">
        <v>8219</v>
      </c>
      <c r="B1314">
        <v>34</v>
      </c>
      <c r="C1314" t="s">
        <v>8221</v>
      </c>
      <c r="D1314">
        <v>4</v>
      </c>
    </row>
    <row r="1315" spans="1:4">
      <c r="A1315" t="s">
        <v>8219</v>
      </c>
      <c r="B1315">
        <v>36</v>
      </c>
      <c r="C1315" t="s">
        <v>8221</v>
      </c>
      <c r="D1315">
        <v>10</v>
      </c>
    </row>
    <row r="1316" spans="1:4">
      <c r="A1316" t="s">
        <v>8219</v>
      </c>
      <c r="B1316">
        <v>18</v>
      </c>
      <c r="C1316" t="s">
        <v>8221</v>
      </c>
      <c r="D1316">
        <v>16</v>
      </c>
    </row>
    <row r="1317" spans="1:4">
      <c r="A1317" t="s">
        <v>8219</v>
      </c>
      <c r="B1317">
        <v>25</v>
      </c>
      <c r="C1317" t="s">
        <v>8221</v>
      </c>
      <c r="D1317">
        <v>2</v>
      </c>
    </row>
    <row r="1318" spans="1:4">
      <c r="A1318" t="s">
        <v>8219</v>
      </c>
      <c r="B1318">
        <v>21</v>
      </c>
      <c r="C1318" t="s">
        <v>8221</v>
      </c>
      <c r="D1318">
        <v>5</v>
      </c>
    </row>
    <row r="1319" spans="1:4">
      <c r="A1319" t="s">
        <v>8219</v>
      </c>
      <c r="B1319">
        <v>151</v>
      </c>
      <c r="C1319" t="s">
        <v>8221</v>
      </c>
      <c r="D1319">
        <v>1</v>
      </c>
    </row>
    <row r="1320" spans="1:4">
      <c r="A1320" t="s">
        <v>8219</v>
      </c>
      <c r="B1320">
        <v>489</v>
      </c>
      <c r="C1320" t="s">
        <v>8221</v>
      </c>
      <c r="D1320">
        <v>31</v>
      </c>
    </row>
    <row r="1321" spans="1:4">
      <c r="A1321" t="s">
        <v>8219</v>
      </c>
      <c r="B1321">
        <v>50</v>
      </c>
      <c r="C1321" t="s">
        <v>8221</v>
      </c>
      <c r="D1321">
        <v>0</v>
      </c>
    </row>
    <row r="1322" spans="1:4">
      <c r="A1322" t="s">
        <v>8219</v>
      </c>
      <c r="B1322">
        <v>321</v>
      </c>
      <c r="C1322" t="s">
        <v>8221</v>
      </c>
      <c r="D1322">
        <v>2</v>
      </c>
    </row>
    <row r="1323" spans="1:4">
      <c r="A1323" t="s">
        <v>8219</v>
      </c>
      <c r="B1323">
        <v>1762</v>
      </c>
      <c r="C1323" t="s">
        <v>8221</v>
      </c>
      <c r="D1323">
        <v>7</v>
      </c>
    </row>
    <row r="1324" spans="1:4">
      <c r="A1324" t="s">
        <v>8219</v>
      </c>
      <c r="B1324">
        <v>385</v>
      </c>
      <c r="C1324" t="s">
        <v>8221</v>
      </c>
      <c r="D1324">
        <v>16</v>
      </c>
    </row>
    <row r="1325" spans="1:4">
      <c r="A1325" t="s">
        <v>8219</v>
      </c>
      <c r="B1325">
        <v>398</v>
      </c>
      <c r="C1325" t="s">
        <v>8221</v>
      </c>
      <c r="D1325">
        <v>4</v>
      </c>
    </row>
    <row r="1326" spans="1:4">
      <c r="A1326" t="s">
        <v>8219</v>
      </c>
      <c r="B1326">
        <v>304</v>
      </c>
      <c r="C1326" t="s">
        <v>8221</v>
      </c>
      <c r="D1326">
        <v>4</v>
      </c>
    </row>
    <row r="1327" spans="1:4">
      <c r="A1327" t="s">
        <v>8219</v>
      </c>
      <c r="B1327">
        <v>676</v>
      </c>
      <c r="C1327" t="s">
        <v>8221</v>
      </c>
      <c r="D1327">
        <v>4</v>
      </c>
    </row>
    <row r="1328" spans="1:4">
      <c r="A1328" t="s">
        <v>8219</v>
      </c>
      <c r="B1328">
        <v>577</v>
      </c>
      <c r="C1328" t="s">
        <v>8221</v>
      </c>
      <c r="D1328">
        <v>3</v>
      </c>
    </row>
    <row r="1329" spans="1:4">
      <c r="A1329" t="s">
        <v>8219</v>
      </c>
      <c r="B1329">
        <v>3663</v>
      </c>
      <c r="C1329" t="s">
        <v>8221</v>
      </c>
      <c r="D1329">
        <v>36</v>
      </c>
    </row>
    <row r="1330" spans="1:4">
      <c r="A1330" t="s">
        <v>8219</v>
      </c>
      <c r="B1330">
        <v>294</v>
      </c>
      <c r="C1330" t="s">
        <v>8221</v>
      </c>
      <c r="D1330">
        <v>1</v>
      </c>
    </row>
    <row r="1331" spans="1:4">
      <c r="A1331" t="s">
        <v>8219</v>
      </c>
      <c r="B1331">
        <v>28</v>
      </c>
      <c r="C1331" t="s">
        <v>8221</v>
      </c>
      <c r="D1331">
        <v>7</v>
      </c>
    </row>
    <row r="1332" spans="1:4">
      <c r="A1332" t="s">
        <v>8219</v>
      </c>
      <c r="B1332">
        <v>100</v>
      </c>
      <c r="C1332" t="s">
        <v>8221</v>
      </c>
      <c r="D1332">
        <v>27</v>
      </c>
    </row>
    <row r="1333" spans="1:4">
      <c r="A1333" t="s">
        <v>8219</v>
      </c>
      <c r="B1333">
        <v>72</v>
      </c>
      <c r="C1333" t="s">
        <v>8221</v>
      </c>
      <c r="D1333">
        <v>1</v>
      </c>
    </row>
    <row r="1334" spans="1:4">
      <c r="A1334" t="s">
        <v>8219</v>
      </c>
      <c r="B1334">
        <v>238</v>
      </c>
      <c r="C1334" t="s">
        <v>8221</v>
      </c>
      <c r="D1334">
        <v>0</v>
      </c>
    </row>
    <row r="1335" spans="1:4">
      <c r="A1335" t="s">
        <v>8219</v>
      </c>
      <c r="B1335">
        <v>159</v>
      </c>
      <c r="C1335" t="s">
        <v>8221</v>
      </c>
      <c r="D1335">
        <v>1</v>
      </c>
    </row>
    <row r="1336" spans="1:4">
      <c r="A1336" t="s">
        <v>8219</v>
      </c>
      <c r="B1336">
        <v>77</v>
      </c>
      <c r="C1336" t="s">
        <v>8221</v>
      </c>
      <c r="D1336">
        <v>3</v>
      </c>
    </row>
    <row r="1337" spans="1:4">
      <c r="A1337" t="s">
        <v>8219</v>
      </c>
      <c r="B1337">
        <v>53</v>
      </c>
      <c r="C1337" t="s">
        <v>8221</v>
      </c>
      <c r="D1337">
        <v>3</v>
      </c>
    </row>
    <row r="1338" spans="1:4">
      <c r="A1338" t="s">
        <v>8219</v>
      </c>
      <c r="B1338">
        <v>1251</v>
      </c>
      <c r="C1338" t="s">
        <v>8221</v>
      </c>
      <c r="D1338">
        <v>3</v>
      </c>
    </row>
    <row r="1339" spans="1:4">
      <c r="A1339" t="s">
        <v>8219</v>
      </c>
      <c r="B1339">
        <v>465</v>
      </c>
      <c r="C1339" t="s">
        <v>8221</v>
      </c>
      <c r="D1339">
        <v>0</v>
      </c>
    </row>
    <row r="1340" spans="1:4">
      <c r="A1340" t="s">
        <v>8219</v>
      </c>
      <c r="B1340">
        <v>74</v>
      </c>
      <c r="C1340" t="s">
        <v>8221</v>
      </c>
      <c r="D1340">
        <v>6</v>
      </c>
    </row>
    <row r="1341" spans="1:4">
      <c r="A1341" t="s">
        <v>8219</v>
      </c>
      <c r="B1341">
        <v>62</v>
      </c>
      <c r="C1341" t="s">
        <v>8221</v>
      </c>
      <c r="D1341">
        <v>17</v>
      </c>
    </row>
    <row r="1342" spans="1:4">
      <c r="A1342" t="s">
        <v>8219</v>
      </c>
      <c r="B1342">
        <v>3468</v>
      </c>
      <c r="C1342" t="s">
        <v>8221</v>
      </c>
      <c r="D1342">
        <v>40</v>
      </c>
    </row>
    <row r="1343" spans="1:4">
      <c r="A1343" t="s">
        <v>8219</v>
      </c>
      <c r="B1343">
        <v>52</v>
      </c>
      <c r="C1343" t="s">
        <v>8221</v>
      </c>
      <c r="D1343">
        <v>3</v>
      </c>
    </row>
    <row r="1344" spans="1:4">
      <c r="A1344" t="s">
        <v>8219</v>
      </c>
      <c r="B1344">
        <v>50</v>
      </c>
      <c r="C1344" t="s">
        <v>8221</v>
      </c>
      <c r="D1344">
        <v>1</v>
      </c>
    </row>
    <row r="1345" spans="1:4">
      <c r="A1345" t="s">
        <v>8219</v>
      </c>
      <c r="B1345">
        <v>45</v>
      </c>
      <c r="C1345" t="s">
        <v>8221</v>
      </c>
      <c r="D1345">
        <v>2</v>
      </c>
    </row>
    <row r="1346" spans="1:4">
      <c r="A1346" t="s">
        <v>8219</v>
      </c>
      <c r="B1346">
        <v>21</v>
      </c>
      <c r="C1346" t="s">
        <v>8221</v>
      </c>
      <c r="D1346">
        <v>7</v>
      </c>
    </row>
    <row r="1347" spans="1:4">
      <c r="A1347" t="s">
        <v>8219</v>
      </c>
      <c r="B1347">
        <v>100</v>
      </c>
      <c r="C1347" t="s">
        <v>8221</v>
      </c>
      <c r="D1347">
        <v>14</v>
      </c>
    </row>
    <row r="1348" spans="1:4">
      <c r="A1348" t="s">
        <v>8219</v>
      </c>
      <c r="B1348">
        <v>81</v>
      </c>
      <c r="C1348" t="s">
        <v>8221</v>
      </c>
      <c r="D1348">
        <v>0</v>
      </c>
    </row>
    <row r="1349" spans="1:4">
      <c r="A1349" t="s">
        <v>8219</v>
      </c>
      <c r="B1349">
        <v>286</v>
      </c>
      <c r="C1349" t="s">
        <v>8221</v>
      </c>
      <c r="D1349">
        <v>0</v>
      </c>
    </row>
    <row r="1350" spans="1:4">
      <c r="A1350" t="s">
        <v>8219</v>
      </c>
      <c r="B1350">
        <v>42</v>
      </c>
      <c r="C1350" t="s">
        <v>8221</v>
      </c>
      <c r="D1350">
        <v>1</v>
      </c>
    </row>
    <row r="1351" spans="1:4">
      <c r="A1351" t="s">
        <v>8219</v>
      </c>
      <c r="B1351">
        <v>199</v>
      </c>
      <c r="C1351" t="s">
        <v>8221</v>
      </c>
      <c r="D1351">
        <v>12</v>
      </c>
    </row>
    <row r="1352" spans="1:4">
      <c r="A1352" t="s">
        <v>8219</v>
      </c>
      <c r="B1352">
        <v>25</v>
      </c>
      <c r="C1352" t="s">
        <v>8221</v>
      </c>
      <c r="D1352">
        <v>12</v>
      </c>
    </row>
    <row r="1353" spans="1:4">
      <c r="A1353" t="s">
        <v>8219</v>
      </c>
      <c r="B1353">
        <v>84</v>
      </c>
      <c r="C1353" t="s">
        <v>8221</v>
      </c>
      <c r="D1353">
        <v>23</v>
      </c>
    </row>
    <row r="1354" spans="1:4">
      <c r="A1354" t="s">
        <v>8219</v>
      </c>
      <c r="B1354">
        <v>50</v>
      </c>
      <c r="C1354" t="s">
        <v>8221</v>
      </c>
      <c r="D1354">
        <v>0</v>
      </c>
    </row>
    <row r="1355" spans="1:4">
      <c r="A1355" t="s">
        <v>8219</v>
      </c>
      <c r="B1355">
        <v>26</v>
      </c>
      <c r="C1355" t="s">
        <v>8221</v>
      </c>
      <c r="D1355">
        <v>10</v>
      </c>
    </row>
    <row r="1356" spans="1:4">
      <c r="A1356" t="s">
        <v>8219</v>
      </c>
      <c r="B1356">
        <v>14</v>
      </c>
      <c r="C1356" t="s">
        <v>8221</v>
      </c>
      <c r="D1356">
        <v>5</v>
      </c>
    </row>
    <row r="1357" spans="1:4">
      <c r="A1357" t="s">
        <v>8219</v>
      </c>
      <c r="B1357">
        <v>49</v>
      </c>
      <c r="C1357" t="s">
        <v>8221</v>
      </c>
      <c r="D1357">
        <v>1</v>
      </c>
    </row>
    <row r="1358" spans="1:4">
      <c r="A1358" t="s">
        <v>8219</v>
      </c>
      <c r="B1358">
        <v>69</v>
      </c>
      <c r="C1358" t="s">
        <v>8221</v>
      </c>
      <c r="D1358">
        <v>2</v>
      </c>
    </row>
    <row r="1359" spans="1:4">
      <c r="A1359" t="s">
        <v>8219</v>
      </c>
      <c r="B1359">
        <v>60</v>
      </c>
      <c r="C1359" t="s">
        <v>8221</v>
      </c>
      <c r="D1359">
        <v>2</v>
      </c>
    </row>
    <row r="1360" spans="1:4">
      <c r="A1360" t="s">
        <v>8219</v>
      </c>
      <c r="B1360">
        <v>80</v>
      </c>
      <c r="C1360" t="s">
        <v>8221</v>
      </c>
      <c r="D1360">
        <v>0</v>
      </c>
    </row>
    <row r="1361" spans="1:4">
      <c r="A1361" t="s">
        <v>8219</v>
      </c>
      <c r="B1361">
        <v>56</v>
      </c>
      <c r="C1361" t="s">
        <v>8221</v>
      </c>
      <c r="D1361">
        <v>13</v>
      </c>
    </row>
    <row r="1362" spans="1:4">
      <c r="A1362" t="s">
        <v>8219</v>
      </c>
      <c r="B1362">
        <v>104</v>
      </c>
      <c r="C1362" t="s">
        <v>8221</v>
      </c>
      <c r="D1362">
        <v>0</v>
      </c>
    </row>
    <row r="1363" spans="1:4">
      <c r="A1363" t="s">
        <v>8219</v>
      </c>
      <c r="B1363">
        <v>46</v>
      </c>
      <c r="C1363" t="s">
        <v>8221</v>
      </c>
      <c r="D1363">
        <v>1</v>
      </c>
    </row>
    <row r="1364" spans="1:4">
      <c r="A1364" t="s">
        <v>8219</v>
      </c>
      <c r="B1364">
        <v>206</v>
      </c>
      <c r="C1364" t="s">
        <v>8221</v>
      </c>
      <c r="D1364">
        <v>5</v>
      </c>
    </row>
    <row r="1365" spans="1:4">
      <c r="A1365" t="s">
        <v>8219</v>
      </c>
      <c r="B1365">
        <v>18</v>
      </c>
      <c r="C1365" t="s">
        <v>8221</v>
      </c>
      <c r="D1365">
        <v>2</v>
      </c>
    </row>
    <row r="1366" spans="1:4">
      <c r="A1366" t="s">
        <v>8219</v>
      </c>
      <c r="B1366">
        <v>28</v>
      </c>
      <c r="C1366" t="s">
        <v>8221</v>
      </c>
      <c r="D1366">
        <v>0</v>
      </c>
    </row>
    <row r="1367" spans="1:4">
      <c r="A1367" t="s">
        <v>8219</v>
      </c>
      <c r="B1367">
        <v>11</v>
      </c>
      <c r="C1367" t="s">
        <v>8221</v>
      </c>
      <c r="D1367">
        <v>32</v>
      </c>
    </row>
    <row r="1368" spans="1:4">
      <c r="A1368" t="s">
        <v>8219</v>
      </c>
      <c r="B1368">
        <v>263</v>
      </c>
      <c r="C1368" t="s">
        <v>8221</v>
      </c>
      <c r="D1368">
        <v>1</v>
      </c>
    </row>
    <row r="1369" spans="1:4">
      <c r="A1369" t="s">
        <v>8219</v>
      </c>
      <c r="B1369">
        <v>394</v>
      </c>
      <c r="C1369" t="s">
        <v>8221</v>
      </c>
      <c r="D1369">
        <v>1</v>
      </c>
    </row>
    <row r="1370" spans="1:4">
      <c r="A1370" t="s">
        <v>8219</v>
      </c>
      <c r="B1370">
        <v>1049</v>
      </c>
      <c r="C1370" t="s">
        <v>8221</v>
      </c>
      <c r="D1370">
        <v>1</v>
      </c>
    </row>
    <row r="1371" spans="1:4">
      <c r="A1371" t="s">
        <v>8219</v>
      </c>
      <c r="B1371">
        <v>308</v>
      </c>
      <c r="C1371" t="s">
        <v>8221</v>
      </c>
      <c r="D1371">
        <v>0</v>
      </c>
    </row>
    <row r="1372" spans="1:4">
      <c r="A1372" t="s">
        <v>8219</v>
      </c>
      <c r="B1372">
        <v>1088</v>
      </c>
      <c r="C1372" t="s">
        <v>8221</v>
      </c>
      <c r="D1372">
        <v>0</v>
      </c>
    </row>
    <row r="1373" spans="1:4">
      <c r="A1373" t="s">
        <v>8219</v>
      </c>
      <c r="B1373">
        <v>73</v>
      </c>
      <c r="C1373" t="s">
        <v>8221</v>
      </c>
      <c r="D1373">
        <v>8</v>
      </c>
    </row>
    <row r="1374" spans="1:4">
      <c r="A1374" t="s">
        <v>8219</v>
      </c>
      <c r="B1374">
        <v>143</v>
      </c>
      <c r="C1374" t="s">
        <v>8221</v>
      </c>
      <c r="D1374">
        <v>0</v>
      </c>
    </row>
    <row r="1375" spans="1:4">
      <c r="A1375" t="s">
        <v>8219</v>
      </c>
      <c r="B1375">
        <v>1420</v>
      </c>
      <c r="C1375" t="s">
        <v>8221</v>
      </c>
      <c r="D1375">
        <v>1</v>
      </c>
    </row>
    <row r="1376" spans="1:4">
      <c r="A1376" t="s">
        <v>8219</v>
      </c>
      <c r="B1376">
        <v>305</v>
      </c>
      <c r="C1376" t="s">
        <v>8221</v>
      </c>
      <c r="D1376">
        <v>16</v>
      </c>
    </row>
    <row r="1377" spans="1:4">
      <c r="A1377" t="s">
        <v>8219</v>
      </c>
      <c r="B1377">
        <v>551</v>
      </c>
      <c r="C1377" t="s">
        <v>8221</v>
      </c>
      <c r="D1377">
        <v>12</v>
      </c>
    </row>
    <row r="1378" spans="1:4">
      <c r="A1378" t="s">
        <v>8219</v>
      </c>
      <c r="B1378">
        <v>187</v>
      </c>
      <c r="C1378" t="s">
        <v>8221</v>
      </c>
      <c r="D1378">
        <v>4</v>
      </c>
    </row>
    <row r="1379" spans="1:4">
      <c r="A1379" t="s">
        <v>8219</v>
      </c>
      <c r="B1379">
        <v>325</v>
      </c>
      <c r="C1379" t="s">
        <v>8221</v>
      </c>
      <c r="D1379">
        <v>2</v>
      </c>
    </row>
    <row r="1380" spans="1:4">
      <c r="A1380" t="s">
        <v>8219</v>
      </c>
      <c r="B1380">
        <v>148</v>
      </c>
      <c r="C1380" t="s">
        <v>8221</v>
      </c>
      <c r="D1380">
        <v>3</v>
      </c>
    </row>
    <row r="1381" spans="1:4">
      <c r="A1381" t="s">
        <v>8219</v>
      </c>
      <c r="B1381">
        <v>69</v>
      </c>
      <c r="C1381" t="s">
        <v>8221</v>
      </c>
      <c r="D1381">
        <v>0</v>
      </c>
    </row>
    <row r="1382" spans="1:4">
      <c r="A1382" t="s">
        <v>8219</v>
      </c>
      <c r="B1382">
        <v>173</v>
      </c>
      <c r="C1382" t="s">
        <v>8221</v>
      </c>
      <c r="D1382">
        <v>3</v>
      </c>
    </row>
    <row r="1383" spans="1:4">
      <c r="A1383" t="s">
        <v>8219</v>
      </c>
      <c r="B1383">
        <v>269</v>
      </c>
      <c r="C1383" t="s">
        <v>8221</v>
      </c>
      <c r="D1383">
        <v>4</v>
      </c>
    </row>
    <row r="1384" spans="1:4">
      <c r="A1384" t="s">
        <v>8219</v>
      </c>
      <c r="B1384">
        <v>185</v>
      </c>
      <c r="C1384" t="s">
        <v>8221</v>
      </c>
      <c r="D1384">
        <v>2</v>
      </c>
    </row>
    <row r="1385" spans="1:4">
      <c r="A1385" t="s">
        <v>8219</v>
      </c>
      <c r="B1385">
        <v>176</v>
      </c>
      <c r="C1385" t="s">
        <v>8221</v>
      </c>
      <c r="D1385">
        <v>10</v>
      </c>
    </row>
    <row r="1386" spans="1:4">
      <c r="A1386" t="s">
        <v>8219</v>
      </c>
      <c r="B1386">
        <v>1019</v>
      </c>
      <c r="C1386" t="s">
        <v>8221</v>
      </c>
      <c r="D1386">
        <v>11</v>
      </c>
    </row>
    <row r="1387" spans="1:4">
      <c r="A1387" t="s">
        <v>8219</v>
      </c>
      <c r="B1387">
        <v>113</v>
      </c>
      <c r="C1387" t="s">
        <v>8221</v>
      </c>
      <c r="D1387">
        <v>6</v>
      </c>
    </row>
    <row r="1388" spans="1:4">
      <c r="A1388" t="s">
        <v>8219</v>
      </c>
      <c r="B1388">
        <v>404</v>
      </c>
      <c r="C1388" t="s">
        <v>8221</v>
      </c>
      <c r="D1388">
        <v>2</v>
      </c>
    </row>
    <row r="1389" spans="1:4">
      <c r="A1389" t="s">
        <v>8219</v>
      </c>
      <c r="B1389">
        <v>707</v>
      </c>
      <c r="C1389" t="s">
        <v>8221</v>
      </c>
      <c r="D1389">
        <v>6</v>
      </c>
    </row>
    <row r="1390" spans="1:4">
      <c r="A1390" t="s">
        <v>8219</v>
      </c>
      <c r="B1390">
        <v>392</v>
      </c>
      <c r="C1390" t="s">
        <v>8221</v>
      </c>
      <c r="D1390">
        <v>8</v>
      </c>
    </row>
    <row r="1391" spans="1:4">
      <c r="A1391" t="s">
        <v>8219</v>
      </c>
      <c r="B1391">
        <v>23</v>
      </c>
      <c r="C1391" t="s">
        <v>8221</v>
      </c>
      <c r="D1391">
        <v>37</v>
      </c>
    </row>
    <row r="1392" spans="1:4">
      <c r="A1392" t="s">
        <v>8219</v>
      </c>
      <c r="B1392">
        <v>682</v>
      </c>
      <c r="C1392" t="s">
        <v>8221</v>
      </c>
      <c r="D1392">
        <v>11</v>
      </c>
    </row>
    <row r="1393" spans="1:4">
      <c r="A1393" t="s">
        <v>8219</v>
      </c>
      <c r="B1393">
        <v>37</v>
      </c>
      <c r="C1393" t="s">
        <v>8221</v>
      </c>
      <c r="D1393">
        <v>0</v>
      </c>
    </row>
    <row r="1394" spans="1:4">
      <c r="A1394" t="s">
        <v>8219</v>
      </c>
      <c r="B1394">
        <v>146</v>
      </c>
      <c r="C1394" t="s">
        <v>8221</v>
      </c>
      <c r="D1394">
        <v>10</v>
      </c>
    </row>
    <row r="1395" spans="1:4">
      <c r="A1395" t="s">
        <v>8219</v>
      </c>
      <c r="B1395">
        <v>119</v>
      </c>
      <c r="C1395" t="s">
        <v>8221</v>
      </c>
      <c r="D1395">
        <v>6</v>
      </c>
    </row>
    <row r="1396" spans="1:4">
      <c r="A1396" t="s">
        <v>8219</v>
      </c>
      <c r="B1396">
        <v>163</v>
      </c>
      <c r="C1396" t="s">
        <v>8221</v>
      </c>
      <c r="D1396">
        <v>8</v>
      </c>
    </row>
    <row r="1397" spans="1:4">
      <c r="A1397" t="s">
        <v>8219</v>
      </c>
      <c r="B1397">
        <v>339</v>
      </c>
      <c r="C1397" t="s">
        <v>8221</v>
      </c>
      <c r="D1397">
        <v>6</v>
      </c>
    </row>
    <row r="1398" spans="1:4">
      <c r="A1398" t="s">
        <v>8219</v>
      </c>
      <c r="B1398">
        <v>58</v>
      </c>
      <c r="C1398" t="s">
        <v>8221</v>
      </c>
      <c r="D1398">
        <v>7</v>
      </c>
    </row>
    <row r="1399" spans="1:4">
      <c r="A1399" t="s">
        <v>8219</v>
      </c>
      <c r="B1399">
        <v>456</v>
      </c>
      <c r="C1399" t="s">
        <v>8221</v>
      </c>
      <c r="D1399">
        <v>7</v>
      </c>
    </row>
    <row r="1400" spans="1:4">
      <c r="A1400" t="s">
        <v>8219</v>
      </c>
      <c r="B1400">
        <v>15</v>
      </c>
      <c r="C1400" t="s">
        <v>8221</v>
      </c>
      <c r="D1400">
        <v>5</v>
      </c>
    </row>
    <row r="1401" spans="1:4">
      <c r="A1401" t="s">
        <v>8219</v>
      </c>
      <c r="B1401">
        <v>191</v>
      </c>
      <c r="C1401" t="s">
        <v>8221</v>
      </c>
      <c r="D1401">
        <v>46</v>
      </c>
    </row>
    <row r="1402" spans="1:4">
      <c r="A1402" t="s">
        <v>8219</v>
      </c>
      <c r="B1402">
        <v>17</v>
      </c>
      <c r="C1402" t="s">
        <v>8221</v>
      </c>
      <c r="D1402">
        <v>10</v>
      </c>
    </row>
    <row r="1403" spans="1:4">
      <c r="A1403" t="s">
        <v>8219</v>
      </c>
      <c r="B1403">
        <v>28</v>
      </c>
      <c r="C1403" t="s">
        <v>8221</v>
      </c>
      <c r="D1403">
        <v>19</v>
      </c>
    </row>
    <row r="1404" spans="1:4">
      <c r="A1404" t="s">
        <v>8219</v>
      </c>
      <c r="B1404">
        <v>18</v>
      </c>
      <c r="C1404" t="s">
        <v>8221</v>
      </c>
      <c r="D1404">
        <v>13</v>
      </c>
    </row>
    <row r="1405" spans="1:4">
      <c r="A1405" t="s">
        <v>8219</v>
      </c>
      <c r="B1405">
        <v>61</v>
      </c>
      <c r="C1405" t="s">
        <v>8221</v>
      </c>
      <c r="D1405">
        <v>13</v>
      </c>
    </row>
    <row r="1406" spans="1:4">
      <c r="A1406" t="s">
        <v>8219</v>
      </c>
      <c r="B1406">
        <v>108</v>
      </c>
      <c r="C1406" t="s">
        <v>8221</v>
      </c>
      <c r="D1406">
        <v>4</v>
      </c>
    </row>
    <row r="1407" spans="1:4">
      <c r="A1407" t="s">
        <v>8219</v>
      </c>
      <c r="B1407">
        <v>142</v>
      </c>
      <c r="C1407" t="s">
        <v>8221</v>
      </c>
      <c r="D1407">
        <v>0</v>
      </c>
    </row>
    <row r="1408" spans="1:4">
      <c r="A1408" t="s">
        <v>8219</v>
      </c>
      <c r="B1408">
        <v>74</v>
      </c>
      <c r="C1408" t="s">
        <v>8221</v>
      </c>
      <c r="D1408">
        <v>3</v>
      </c>
    </row>
    <row r="1409" spans="1:4">
      <c r="A1409" t="s">
        <v>8219</v>
      </c>
      <c r="B1409">
        <v>38</v>
      </c>
      <c r="C1409" t="s">
        <v>8221</v>
      </c>
      <c r="D1409">
        <v>1</v>
      </c>
    </row>
    <row r="1410" spans="1:4">
      <c r="A1410" t="s">
        <v>8219</v>
      </c>
      <c r="B1410">
        <v>20</v>
      </c>
      <c r="C1410" t="s">
        <v>8221</v>
      </c>
      <c r="D1410">
        <v>9</v>
      </c>
    </row>
    <row r="1411" spans="1:4">
      <c r="A1411" t="s">
        <v>8219</v>
      </c>
      <c r="B1411">
        <v>24</v>
      </c>
      <c r="C1411" t="s">
        <v>8221</v>
      </c>
      <c r="D1411">
        <v>1</v>
      </c>
    </row>
    <row r="1412" spans="1:4">
      <c r="A1412" t="s">
        <v>8219</v>
      </c>
      <c r="B1412">
        <v>66</v>
      </c>
      <c r="C1412" t="s">
        <v>8221</v>
      </c>
      <c r="D1412">
        <v>1</v>
      </c>
    </row>
    <row r="1413" spans="1:4">
      <c r="A1413" t="s">
        <v>8219</v>
      </c>
      <c r="B1413">
        <v>28</v>
      </c>
      <c r="C1413" t="s">
        <v>8221</v>
      </c>
      <c r="D1413">
        <v>4</v>
      </c>
    </row>
    <row r="1414" spans="1:4">
      <c r="A1414" t="s">
        <v>8219</v>
      </c>
      <c r="B1414">
        <v>24</v>
      </c>
      <c r="C1414" t="s">
        <v>8221</v>
      </c>
      <c r="D1414">
        <v>17</v>
      </c>
    </row>
    <row r="1415" spans="1:4">
      <c r="A1415" t="s">
        <v>8219</v>
      </c>
      <c r="B1415">
        <v>73</v>
      </c>
      <c r="C1415" t="s">
        <v>8221</v>
      </c>
      <c r="D1415">
        <v>0</v>
      </c>
    </row>
    <row r="1416" spans="1:4">
      <c r="A1416" t="s">
        <v>8219</v>
      </c>
      <c r="B1416">
        <v>3</v>
      </c>
      <c r="C1416" t="s">
        <v>8221</v>
      </c>
      <c r="D1416">
        <v>12</v>
      </c>
    </row>
    <row r="1417" spans="1:4">
      <c r="A1417" t="s">
        <v>8219</v>
      </c>
      <c r="B1417">
        <v>20</v>
      </c>
      <c r="C1417" t="s">
        <v>8221</v>
      </c>
      <c r="D1417">
        <v>14</v>
      </c>
    </row>
    <row r="1418" spans="1:4">
      <c r="A1418" t="s">
        <v>8219</v>
      </c>
      <c r="B1418">
        <v>21</v>
      </c>
      <c r="C1418" t="s">
        <v>8221</v>
      </c>
      <c r="D1418">
        <v>1</v>
      </c>
    </row>
    <row r="1419" spans="1:4">
      <c r="A1419" t="s">
        <v>8219</v>
      </c>
      <c r="B1419">
        <v>94</v>
      </c>
      <c r="C1419" t="s">
        <v>8221</v>
      </c>
      <c r="D1419">
        <v>14</v>
      </c>
    </row>
    <row r="1420" spans="1:4">
      <c r="A1420" t="s">
        <v>8219</v>
      </c>
      <c r="B1420">
        <v>139</v>
      </c>
      <c r="C1420" t="s">
        <v>8221</v>
      </c>
      <c r="D1420">
        <v>4</v>
      </c>
    </row>
    <row r="1421" spans="1:4">
      <c r="A1421" t="s">
        <v>8219</v>
      </c>
      <c r="B1421">
        <v>130</v>
      </c>
      <c r="C1421" t="s">
        <v>8221</v>
      </c>
      <c r="D1421">
        <v>2</v>
      </c>
    </row>
    <row r="1422" spans="1:4">
      <c r="A1422" t="s">
        <v>8219</v>
      </c>
      <c r="B1422">
        <v>31</v>
      </c>
      <c r="C1422" t="s">
        <v>8221</v>
      </c>
      <c r="D1422">
        <v>1</v>
      </c>
    </row>
    <row r="1423" spans="1:4">
      <c r="A1423" t="s">
        <v>8219</v>
      </c>
      <c r="B1423">
        <v>13</v>
      </c>
      <c r="C1423" t="s">
        <v>8221</v>
      </c>
      <c r="D1423">
        <v>2</v>
      </c>
    </row>
    <row r="1424" spans="1:4">
      <c r="A1424" t="s">
        <v>8219</v>
      </c>
      <c r="B1424">
        <v>90</v>
      </c>
      <c r="C1424" t="s">
        <v>8221</v>
      </c>
      <c r="D1424">
        <v>1</v>
      </c>
    </row>
    <row r="1425" spans="1:4">
      <c r="A1425" t="s">
        <v>8219</v>
      </c>
      <c r="B1425">
        <v>141</v>
      </c>
      <c r="C1425" t="s">
        <v>8221</v>
      </c>
      <c r="D1425">
        <v>1</v>
      </c>
    </row>
    <row r="1426" spans="1:4">
      <c r="A1426" t="s">
        <v>8219</v>
      </c>
      <c r="B1426">
        <v>23</v>
      </c>
      <c r="C1426" t="s">
        <v>8221</v>
      </c>
      <c r="D1426">
        <v>4</v>
      </c>
    </row>
    <row r="1427" spans="1:4">
      <c r="A1427" t="s">
        <v>8219</v>
      </c>
      <c r="B1427">
        <v>18</v>
      </c>
      <c r="C1427" t="s">
        <v>8221</v>
      </c>
      <c r="D1427">
        <v>3</v>
      </c>
    </row>
    <row r="1428" spans="1:4">
      <c r="A1428" t="s">
        <v>8219</v>
      </c>
      <c r="B1428">
        <v>76</v>
      </c>
      <c r="C1428" t="s">
        <v>8221</v>
      </c>
      <c r="D1428">
        <v>38</v>
      </c>
    </row>
    <row r="1429" spans="1:4">
      <c r="A1429" t="s">
        <v>8219</v>
      </c>
      <c r="B1429">
        <v>93</v>
      </c>
      <c r="C1429" t="s">
        <v>8221</v>
      </c>
      <c r="D1429">
        <v>4</v>
      </c>
    </row>
    <row r="1430" spans="1:4">
      <c r="A1430" t="s">
        <v>8219</v>
      </c>
      <c r="B1430">
        <v>69</v>
      </c>
      <c r="C1430" t="s">
        <v>8221</v>
      </c>
      <c r="D1430">
        <v>0</v>
      </c>
    </row>
    <row r="1431" spans="1:4">
      <c r="A1431" t="s">
        <v>8219</v>
      </c>
      <c r="B1431">
        <v>21</v>
      </c>
      <c r="C1431" t="s">
        <v>8221</v>
      </c>
      <c r="D1431">
        <v>2</v>
      </c>
    </row>
    <row r="1432" spans="1:4">
      <c r="A1432" t="s">
        <v>8219</v>
      </c>
      <c r="B1432">
        <v>57</v>
      </c>
      <c r="C1432" t="s">
        <v>8221</v>
      </c>
      <c r="D1432">
        <v>0</v>
      </c>
    </row>
    <row r="1433" spans="1:4">
      <c r="A1433" t="s">
        <v>8219</v>
      </c>
      <c r="B1433">
        <v>108</v>
      </c>
      <c r="C1433" t="s">
        <v>8221</v>
      </c>
      <c r="D1433">
        <v>1</v>
      </c>
    </row>
    <row r="1434" spans="1:4">
      <c r="A1434" t="s">
        <v>8219</v>
      </c>
      <c r="B1434">
        <v>83</v>
      </c>
      <c r="C1434" t="s">
        <v>8221</v>
      </c>
      <c r="D1434">
        <v>7</v>
      </c>
    </row>
    <row r="1435" spans="1:4">
      <c r="A1435" t="s">
        <v>8219</v>
      </c>
      <c r="B1435">
        <v>96</v>
      </c>
      <c r="C1435" t="s">
        <v>8221</v>
      </c>
      <c r="D1435">
        <v>2</v>
      </c>
    </row>
    <row r="1436" spans="1:4">
      <c r="A1436" t="s">
        <v>8219</v>
      </c>
      <c r="B1436">
        <v>64</v>
      </c>
      <c r="C1436" t="s">
        <v>8221</v>
      </c>
      <c r="D1436">
        <v>4</v>
      </c>
    </row>
    <row r="1437" spans="1:4">
      <c r="A1437" t="s">
        <v>8219</v>
      </c>
      <c r="B1437">
        <v>14</v>
      </c>
      <c r="C1437" t="s">
        <v>8221</v>
      </c>
      <c r="D1437">
        <v>4</v>
      </c>
    </row>
    <row r="1438" spans="1:4">
      <c r="A1438" t="s">
        <v>8219</v>
      </c>
      <c r="B1438">
        <v>169</v>
      </c>
      <c r="C1438" t="s">
        <v>8221</v>
      </c>
      <c r="D1438">
        <v>3</v>
      </c>
    </row>
    <row r="1439" spans="1:4">
      <c r="A1439" t="s">
        <v>8219</v>
      </c>
      <c r="B1439">
        <v>33</v>
      </c>
      <c r="C1439" t="s">
        <v>8221</v>
      </c>
      <c r="D1439">
        <v>2</v>
      </c>
    </row>
    <row r="1440" spans="1:4">
      <c r="A1440" t="s">
        <v>8219</v>
      </c>
      <c r="B1440">
        <v>102</v>
      </c>
      <c r="C1440" t="s">
        <v>8221</v>
      </c>
      <c r="D1440">
        <v>197</v>
      </c>
    </row>
    <row r="1441" spans="1:4">
      <c r="A1441" t="s">
        <v>8219</v>
      </c>
      <c r="B1441">
        <v>104</v>
      </c>
      <c r="C1441" t="s">
        <v>8221</v>
      </c>
      <c r="D1441">
        <v>0</v>
      </c>
    </row>
    <row r="1442" spans="1:4">
      <c r="A1442" t="s">
        <v>8219</v>
      </c>
      <c r="B1442">
        <v>20</v>
      </c>
      <c r="C1442" t="s">
        <v>8221</v>
      </c>
      <c r="D1442">
        <v>1</v>
      </c>
    </row>
    <row r="1443" spans="1:4">
      <c r="A1443" t="s">
        <v>8219</v>
      </c>
      <c r="B1443">
        <v>35</v>
      </c>
      <c r="C1443" t="s">
        <v>8221</v>
      </c>
      <c r="D1443">
        <v>4</v>
      </c>
    </row>
    <row r="1444" spans="1:4">
      <c r="A1444" t="s">
        <v>8219</v>
      </c>
      <c r="B1444">
        <v>94</v>
      </c>
      <c r="C1444" t="s">
        <v>8221</v>
      </c>
      <c r="D1444">
        <v>0</v>
      </c>
    </row>
    <row r="1445" spans="1:4">
      <c r="A1445" t="s">
        <v>8219</v>
      </c>
      <c r="B1445">
        <v>14</v>
      </c>
      <c r="C1445" t="s">
        <v>8221</v>
      </c>
      <c r="D1445">
        <v>7</v>
      </c>
    </row>
    <row r="1446" spans="1:4">
      <c r="A1446" t="s">
        <v>8219</v>
      </c>
      <c r="B1446">
        <v>15</v>
      </c>
      <c r="C1446" t="s">
        <v>8221</v>
      </c>
      <c r="D1446">
        <v>11</v>
      </c>
    </row>
    <row r="1447" spans="1:4">
      <c r="A1447" t="s">
        <v>8219</v>
      </c>
      <c r="B1447">
        <v>51</v>
      </c>
      <c r="C1447" t="s">
        <v>8221</v>
      </c>
      <c r="D1447">
        <v>0</v>
      </c>
    </row>
    <row r="1448" spans="1:4">
      <c r="A1448" t="s">
        <v>8219</v>
      </c>
      <c r="B1448">
        <v>19</v>
      </c>
      <c r="C1448" t="s">
        <v>8221</v>
      </c>
      <c r="D1448">
        <v>6</v>
      </c>
    </row>
    <row r="1449" spans="1:4">
      <c r="A1449" t="s">
        <v>8219</v>
      </c>
      <c r="B1449">
        <v>23</v>
      </c>
      <c r="C1449" t="s">
        <v>8221</v>
      </c>
      <c r="D1449">
        <v>0</v>
      </c>
    </row>
    <row r="1450" spans="1:4">
      <c r="A1450" t="s">
        <v>8219</v>
      </c>
      <c r="B1450">
        <v>97</v>
      </c>
      <c r="C1450" t="s">
        <v>8221</v>
      </c>
      <c r="D1450">
        <v>7</v>
      </c>
    </row>
    <row r="1451" spans="1:4">
      <c r="A1451" t="s">
        <v>8219</v>
      </c>
      <c r="B1451">
        <v>76</v>
      </c>
      <c r="C1451" t="s">
        <v>8221</v>
      </c>
      <c r="D1451">
        <v>94</v>
      </c>
    </row>
    <row r="1452" spans="1:4">
      <c r="A1452" t="s">
        <v>8219</v>
      </c>
      <c r="B1452">
        <v>11</v>
      </c>
      <c r="C1452" t="s">
        <v>8221</v>
      </c>
      <c r="D1452">
        <v>2</v>
      </c>
    </row>
    <row r="1453" spans="1:4">
      <c r="A1453" t="s">
        <v>8219</v>
      </c>
      <c r="B1453">
        <v>52</v>
      </c>
      <c r="C1453" t="s">
        <v>8221</v>
      </c>
      <c r="D1453">
        <v>25</v>
      </c>
    </row>
    <row r="1454" spans="1:4">
      <c r="A1454" t="s">
        <v>8219</v>
      </c>
      <c r="B1454">
        <v>95</v>
      </c>
      <c r="C1454" t="s">
        <v>8221</v>
      </c>
      <c r="D1454">
        <v>17</v>
      </c>
    </row>
    <row r="1455" spans="1:4">
      <c r="A1455" t="s">
        <v>8219</v>
      </c>
      <c r="B1455">
        <v>35</v>
      </c>
      <c r="C1455" t="s">
        <v>8221</v>
      </c>
      <c r="D1455">
        <v>2</v>
      </c>
    </row>
    <row r="1456" spans="1:4">
      <c r="A1456" t="s">
        <v>8219</v>
      </c>
      <c r="B1456">
        <v>21</v>
      </c>
      <c r="C1456" t="s">
        <v>8221</v>
      </c>
      <c r="D1456">
        <v>4</v>
      </c>
    </row>
    <row r="1457" spans="1:4">
      <c r="A1457" t="s">
        <v>8219</v>
      </c>
      <c r="B1457">
        <v>93</v>
      </c>
      <c r="C1457" t="s">
        <v>8221</v>
      </c>
      <c r="D1457">
        <v>5</v>
      </c>
    </row>
    <row r="1458" spans="1:4">
      <c r="A1458" t="s">
        <v>8219</v>
      </c>
      <c r="B1458">
        <v>11</v>
      </c>
      <c r="C1458" t="s">
        <v>8221</v>
      </c>
      <c r="D1458">
        <v>2</v>
      </c>
    </row>
    <row r="1459" spans="1:4">
      <c r="A1459" t="s">
        <v>8219</v>
      </c>
      <c r="B1459">
        <v>21</v>
      </c>
      <c r="C1459" t="s">
        <v>8221</v>
      </c>
      <c r="D1459">
        <v>2</v>
      </c>
    </row>
    <row r="1460" spans="1:4">
      <c r="A1460" t="s">
        <v>8219</v>
      </c>
      <c r="B1460">
        <v>54</v>
      </c>
      <c r="C1460" t="s">
        <v>8221</v>
      </c>
      <c r="D1460">
        <v>3</v>
      </c>
    </row>
    <row r="1461" spans="1:4">
      <c r="A1461" t="s">
        <v>8219</v>
      </c>
      <c r="B1461">
        <v>31</v>
      </c>
      <c r="C1461" t="s">
        <v>8221</v>
      </c>
      <c r="D1461">
        <v>0</v>
      </c>
    </row>
    <row r="1462" spans="1:4">
      <c r="A1462" t="s">
        <v>8219</v>
      </c>
      <c r="B1462">
        <v>132</v>
      </c>
      <c r="C1462" t="s">
        <v>8221</v>
      </c>
      <c r="D1462">
        <v>4</v>
      </c>
    </row>
    <row r="1463" spans="1:4">
      <c r="A1463" t="s">
        <v>8219</v>
      </c>
      <c r="B1463">
        <v>3</v>
      </c>
      <c r="C1463" t="s">
        <v>8221</v>
      </c>
      <c r="D1463">
        <v>1</v>
      </c>
    </row>
    <row r="1464" spans="1:4">
      <c r="A1464" t="s">
        <v>8219</v>
      </c>
      <c r="B1464">
        <v>6</v>
      </c>
      <c r="C1464" t="s">
        <v>8221</v>
      </c>
      <c r="D1464">
        <v>12</v>
      </c>
    </row>
    <row r="1465" spans="1:4">
      <c r="A1465" t="s">
        <v>8219</v>
      </c>
      <c r="B1465">
        <v>10</v>
      </c>
      <c r="C1465" t="s">
        <v>8221</v>
      </c>
      <c r="D1465">
        <v>4</v>
      </c>
    </row>
    <row r="1466" spans="1:4">
      <c r="A1466" t="s">
        <v>8219</v>
      </c>
      <c r="B1466">
        <v>147</v>
      </c>
      <c r="C1466" t="s">
        <v>8221</v>
      </c>
      <c r="D1466">
        <v>91</v>
      </c>
    </row>
    <row r="1467" spans="1:4">
      <c r="A1467" t="s">
        <v>8219</v>
      </c>
      <c r="B1467">
        <v>199</v>
      </c>
      <c r="C1467" t="s">
        <v>8221</v>
      </c>
      <c r="D1467">
        <v>1</v>
      </c>
    </row>
    <row r="1468" spans="1:4">
      <c r="A1468" t="s">
        <v>8219</v>
      </c>
      <c r="B1468">
        <v>50</v>
      </c>
      <c r="C1468" t="s">
        <v>8221</v>
      </c>
      <c r="D1468">
        <v>1</v>
      </c>
    </row>
    <row r="1469" spans="1:4">
      <c r="A1469" t="s">
        <v>8219</v>
      </c>
      <c r="B1469">
        <v>21</v>
      </c>
      <c r="C1469" t="s">
        <v>8221</v>
      </c>
      <c r="D1469">
        <v>0</v>
      </c>
    </row>
    <row r="1470" spans="1:4">
      <c r="A1470" t="s">
        <v>8219</v>
      </c>
      <c r="B1470">
        <v>24</v>
      </c>
      <c r="C1470" t="s">
        <v>8221</v>
      </c>
      <c r="D1470">
        <v>13</v>
      </c>
    </row>
    <row r="1471" spans="1:4">
      <c r="A1471" t="s">
        <v>8219</v>
      </c>
      <c r="B1471">
        <v>32</v>
      </c>
      <c r="C1471" t="s">
        <v>8221</v>
      </c>
      <c r="D1471">
        <v>2</v>
      </c>
    </row>
    <row r="1472" spans="1:4">
      <c r="A1472" t="s">
        <v>8219</v>
      </c>
      <c r="B1472">
        <v>62</v>
      </c>
      <c r="C1472" t="s">
        <v>8221</v>
      </c>
      <c r="D1472">
        <v>0</v>
      </c>
    </row>
    <row r="1473" spans="1:4">
      <c r="A1473" t="s">
        <v>8219</v>
      </c>
      <c r="B1473">
        <v>9</v>
      </c>
      <c r="C1473" t="s">
        <v>8221</v>
      </c>
      <c r="D1473">
        <v>21</v>
      </c>
    </row>
    <row r="1474" spans="1:4">
      <c r="A1474" t="s">
        <v>8219</v>
      </c>
      <c r="B1474">
        <v>38</v>
      </c>
      <c r="C1474" t="s">
        <v>8221</v>
      </c>
      <c r="D1474">
        <v>9</v>
      </c>
    </row>
    <row r="1475" spans="1:4">
      <c r="A1475" t="s">
        <v>8219</v>
      </c>
      <c r="B1475">
        <v>54</v>
      </c>
      <c r="C1475" t="s">
        <v>8221</v>
      </c>
      <c r="D1475">
        <v>6</v>
      </c>
    </row>
    <row r="1476" spans="1:4">
      <c r="A1476" t="s">
        <v>8219</v>
      </c>
      <c r="B1476">
        <v>37</v>
      </c>
      <c r="C1476" t="s">
        <v>8221</v>
      </c>
      <c r="D1476">
        <v>4</v>
      </c>
    </row>
    <row r="1477" spans="1:4">
      <c r="A1477" t="s">
        <v>8219</v>
      </c>
      <c r="B1477">
        <v>39</v>
      </c>
      <c r="C1477" t="s">
        <v>8221</v>
      </c>
      <c r="D1477">
        <v>7</v>
      </c>
    </row>
    <row r="1478" spans="1:4">
      <c r="A1478" t="s">
        <v>8219</v>
      </c>
      <c r="B1478">
        <v>34</v>
      </c>
      <c r="C1478" t="s">
        <v>8221</v>
      </c>
      <c r="D1478">
        <v>5</v>
      </c>
    </row>
    <row r="1479" spans="1:4">
      <c r="A1479" t="s">
        <v>8219</v>
      </c>
      <c r="B1479">
        <v>55</v>
      </c>
      <c r="C1479" t="s">
        <v>8221</v>
      </c>
      <c r="D1479">
        <v>0</v>
      </c>
    </row>
    <row r="1480" spans="1:4">
      <c r="A1480" t="s">
        <v>8219</v>
      </c>
      <c r="B1480">
        <v>32</v>
      </c>
      <c r="C1480" t="s">
        <v>8221</v>
      </c>
      <c r="D1480">
        <v>3</v>
      </c>
    </row>
    <row r="1481" spans="1:4">
      <c r="A1481" t="s">
        <v>8219</v>
      </c>
      <c r="B1481">
        <v>25</v>
      </c>
      <c r="C1481" t="s">
        <v>8221</v>
      </c>
      <c r="D1481">
        <v>9</v>
      </c>
    </row>
    <row r="1482" spans="1:4">
      <c r="A1482" t="s">
        <v>8219</v>
      </c>
      <c r="B1482">
        <v>33</v>
      </c>
      <c r="C1482" t="s">
        <v>8221</v>
      </c>
      <c r="D1482">
        <v>6</v>
      </c>
    </row>
    <row r="1483" spans="1:4">
      <c r="A1483" t="s">
        <v>8219</v>
      </c>
      <c r="B1483">
        <v>108</v>
      </c>
      <c r="C1483" t="s">
        <v>8221</v>
      </c>
      <c r="D1483">
        <v>4</v>
      </c>
    </row>
    <row r="1484" spans="1:4">
      <c r="A1484" t="s">
        <v>8219</v>
      </c>
      <c r="B1484">
        <v>20</v>
      </c>
      <c r="C1484" t="s">
        <v>8221</v>
      </c>
      <c r="D1484">
        <v>1</v>
      </c>
    </row>
    <row r="1485" spans="1:4">
      <c r="A1485" t="s">
        <v>8219</v>
      </c>
      <c r="B1485">
        <v>98</v>
      </c>
      <c r="C1485" t="s">
        <v>8221</v>
      </c>
      <c r="D1485">
        <v>17</v>
      </c>
    </row>
    <row r="1486" spans="1:4">
      <c r="A1486" t="s">
        <v>8219</v>
      </c>
      <c r="B1486">
        <v>196</v>
      </c>
      <c r="C1486" t="s">
        <v>8221</v>
      </c>
      <c r="D1486">
        <v>1</v>
      </c>
    </row>
    <row r="1487" spans="1:4">
      <c r="A1487" t="s">
        <v>8219</v>
      </c>
      <c r="B1487">
        <v>39</v>
      </c>
      <c r="C1487" t="s">
        <v>8221</v>
      </c>
      <c r="D1487">
        <v>13</v>
      </c>
    </row>
    <row r="1488" spans="1:4">
      <c r="A1488" t="s">
        <v>8219</v>
      </c>
      <c r="B1488">
        <v>128</v>
      </c>
      <c r="C1488" t="s">
        <v>8221</v>
      </c>
      <c r="D1488">
        <v>6</v>
      </c>
    </row>
    <row r="1489" spans="1:4">
      <c r="A1489" t="s">
        <v>8219</v>
      </c>
      <c r="B1489">
        <v>71</v>
      </c>
      <c r="C1489" t="s">
        <v>8221</v>
      </c>
      <c r="D1489">
        <v>0</v>
      </c>
    </row>
    <row r="1490" spans="1:4">
      <c r="A1490" t="s">
        <v>8219</v>
      </c>
      <c r="B1490">
        <v>47</v>
      </c>
      <c r="C1490" t="s">
        <v>8221</v>
      </c>
      <c r="D1490">
        <v>2</v>
      </c>
    </row>
    <row r="1491" spans="1:4">
      <c r="A1491" t="s">
        <v>8219</v>
      </c>
      <c r="B1491">
        <v>17</v>
      </c>
      <c r="C1491" t="s">
        <v>8221</v>
      </c>
      <c r="D1491">
        <v>2</v>
      </c>
    </row>
    <row r="1492" spans="1:4">
      <c r="A1492" t="s">
        <v>8219</v>
      </c>
      <c r="B1492">
        <v>91</v>
      </c>
      <c r="C1492" t="s">
        <v>8221</v>
      </c>
      <c r="D1492">
        <v>21</v>
      </c>
    </row>
    <row r="1493" spans="1:4">
      <c r="A1493" t="s">
        <v>8219</v>
      </c>
      <c r="B1493">
        <v>43</v>
      </c>
      <c r="C1493" t="s">
        <v>8221</v>
      </c>
      <c r="D1493">
        <v>13</v>
      </c>
    </row>
    <row r="1494" spans="1:4">
      <c r="A1494" t="s">
        <v>8219</v>
      </c>
      <c r="B1494">
        <v>17</v>
      </c>
      <c r="C1494" t="s">
        <v>8221</v>
      </c>
      <c r="D1494">
        <v>0</v>
      </c>
    </row>
    <row r="1495" spans="1:4">
      <c r="A1495" t="s">
        <v>8219</v>
      </c>
      <c r="B1495">
        <v>33</v>
      </c>
      <c r="C1495" t="s">
        <v>8221</v>
      </c>
      <c r="D1495">
        <v>6</v>
      </c>
    </row>
    <row r="1496" spans="1:4">
      <c r="A1496" t="s">
        <v>8219</v>
      </c>
      <c r="B1496">
        <v>87</v>
      </c>
      <c r="C1496" t="s">
        <v>8221</v>
      </c>
      <c r="D1496">
        <v>0</v>
      </c>
    </row>
    <row r="1497" spans="1:4">
      <c r="A1497" t="s">
        <v>8219</v>
      </c>
      <c r="B1497">
        <v>113</v>
      </c>
      <c r="C1497" t="s">
        <v>8221</v>
      </c>
      <c r="D1497">
        <v>1</v>
      </c>
    </row>
    <row r="1498" spans="1:4">
      <c r="A1498" t="s">
        <v>8219</v>
      </c>
      <c r="B1498">
        <v>14</v>
      </c>
      <c r="C1498" t="s">
        <v>8221</v>
      </c>
      <c r="D1498">
        <v>0</v>
      </c>
    </row>
    <row r="1499" spans="1:4">
      <c r="A1499" t="s">
        <v>8219</v>
      </c>
      <c r="B1499">
        <v>30</v>
      </c>
      <c r="C1499" t="s">
        <v>8221</v>
      </c>
      <c r="D1499">
        <v>12</v>
      </c>
    </row>
    <row r="1500" spans="1:4">
      <c r="A1500" t="s">
        <v>8219</v>
      </c>
      <c r="B1500">
        <v>16</v>
      </c>
      <c r="C1500" t="s">
        <v>8221</v>
      </c>
      <c r="D1500">
        <v>2</v>
      </c>
    </row>
    <row r="1501" spans="1:4">
      <c r="A1501" t="s">
        <v>8219</v>
      </c>
      <c r="B1501">
        <v>46</v>
      </c>
      <c r="C1501" t="s">
        <v>8221</v>
      </c>
      <c r="D1501">
        <v>6</v>
      </c>
    </row>
    <row r="1502" spans="1:4">
      <c r="A1502" t="s">
        <v>8219</v>
      </c>
      <c r="B1502">
        <v>24</v>
      </c>
      <c r="C1502" t="s">
        <v>8221</v>
      </c>
      <c r="D1502">
        <v>1</v>
      </c>
    </row>
    <row r="1503" spans="1:4">
      <c r="A1503" t="s">
        <v>8219</v>
      </c>
      <c r="B1503">
        <v>97</v>
      </c>
      <c r="C1503" t="s">
        <v>8221</v>
      </c>
      <c r="D1503">
        <v>1</v>
      </c>
    </row>
    <row r="1504" spans="1:4">
      <c r="A1504" t="s">
        <v>8219</v>
      </c>
      <c r="B1504">
        <v>59</v>
      </c>
      <c r="C1504" t="s">
        <v>8221</v>
      </c>
      <c r="D1504">
        <v>5</v>
      </c>
    </row>
    <row r="1505" spans="1:4">
      <c r="A1505" t="s">
        <v>8219</v>
      </c>
      <c r="B1505">
        <v>1095</v>
      </c>
      <c r="C1505" t="s">
        <v>8221</v>
      </c>
      <c r="D1505">
        <v>0</v>
      </c>
    </row>
    <row r="1506" spans="1:4">
      <c r="A1506" t="s">
        <v>8219</v>
      </c>
      <c r="B1506">
        <v>218</v>
      </c>
      <c r="C1506" t="s">
        <v>8221</v>
      </c>
      <c r="D1506">
        <v>3</v>
      </c>
    </row>
    <row r="1507" spans="1:4">
      <c r="A1507" t="s">
        <v>8219</v>
      </c>
      <c r="B1507">
        <v>111</v>
      </c>
      <c r="C1507" t="s">
        <v>8221</v>
      </c>
      <c r="D1507">
        <v>8</v>
      </c>
    </row>
    <row r="1508" spans="1:4">
      <c r="A1508" t="s">
        <v>8219</v>
      </c>
      <c r="B1508">
        <v>56</v>
      </c>
      <c r="C1508" t="s">
        <v>8221</v>
      </c>
      <c r="D1508">
        <v>3</v>
      </c>
    </row>
    <row r="1509" spans="1:4">
      <c r="A1509" t="s">
        <v>8219</v>
      </c>
      <c r="B1509">
        <v>265</v>
      </c>
      <c r="C1509" t="s">
        <v>8221</v>
      </c>
      <c r="D1509">
        <v>8</v>
      </c>
    </row>
    <row r="1510" spans="1:4">
      <c r="A1510" t="s">
        <v>8219</v>
      </c>
      <c r="B1510">
        <v>28</v>
      </c>
      <c r="C1510" t="s">
        <v>8221</v>
      </c>
      <c r="D1510">
        <v>1</v>
      </c>
    </row>
    <row r="1511" spans="1:4">
      <c r="A1511" t="s">
        <v>8219</v>
      </c>
      <c r="B1511">
        <v>364</v>
      </c>
      <c r="C1511" t="s">
        <v>8221</v>
      </c>
      <c r="D1511">
        <v>4</v>
      </c>
    </row>
    <row r="1512" spans="1:4">
      <c r="A1512" t="s">
        <v>8219</v>
      </c>
      <c r="B1512">
        <v>27</v>
      </c>
      <c r="C1512" t="s">
        <v>8221</v>
      </c>
      <c r="D1512">
        <v>8</v>
      </c>
    </row>
    <row r="1513" spans="1:4">
      <c r="A1513" t="s">
        <v>8219</v>
      </c>
      <c r="B1513">
        <v>93</v>
      </c>
      <c r="C1513" t="s">
        <v>8221</v>
      </c>
      <c r="D1513">
        <v>1</v>
      </c>
    </row>
    <row r="1514" spans="1:4">
      <c r="A1514" t="s">
        <v>8219</v>
      </c>
      <c r="B1514">
        <v>64</v>
      </c>
      <c r="C1514" t="s">
        <v>8221</v>
      </c>
      <c r="D1514">
        <v>5</v>
      </c>
    </row>
    <row r="1515" spans="1:4">
      <c r="A1515" t="s">
        <v>8219</v>
      </c>
      <c r="B1515">
        <v>22</v>
      </c>
      <c r="C1515" t="s">
        <v>8221</v>
      </c>
      <c r="D1515">
        <v>0</v>
      </c>
    </row>
    <row r="1516" spans="1:4">
      <c r="A1516" t="s">
        <v>8219</v>
      </c>
      <c r="B1516">
        <v>59</v>
      </c>
      <c r="C1516" t="s">
        <v>8221</v>
      </c>
      <c r="D1516">
        <v>0</v>
      </c>
    </row>
    <row r="1517" spans="1:4">
      <c r="A1517" t="s">
        <v>8219</v>
      </c>
      <c r="B1517">
        <v>249</v>
      </c>
      <c r="C1517" t="s">
        <v>8221</v>
      </c>
      <c r="D1517">
        <v>1</v>
      </c>
    </row>
    <row r="1518" spans="1:4">
      <c r="A1518" t="s">
        <v>8219</v>
      </c>
      <c r="B1518">
        <v>392</v>
      </c>
      <c r="C1518" t="s">
        <v>8221</v>
      </c>
      <c r="D1518">
        <v>0</v>
      </c>
    </row>
    <row r="1519" spans="1:4">
      <c r="A1519" t="s">
        <v>8219</v>
      </c>
      <c r="B1519">
        <v>115</v>
      </c>
      <c r="C1519" t="s">
        <v>8221</v>
      </c>
      <c r="D1519">
        <v>0</v>
      </c>
    </row>
    <row r="1520" spans="1:4">
      <c r="A1520" t="s">
        <v>8219</v>
      </c>
      <c r="B1520">
        <v>433</v>
      </c>
      <c r="C1520" t="s">
        <v>8221</v>
      </c>
      <c r="D1520">
        <v>6</v>
      </c>
    </row>
    <row r="1521" spans="1:4">
      <c r="A1521" t="s">
        <v>8219</v>
      </c>
      <c r="B1521">
        <v>20</v>
      </c>
      <c r="C1521" t="s">
        <v>8221</v>
      </c>
      <c r="D1521">
        <v>6</v>
      </c>
    </row>
    <row r="1522" spans="1:4">
      <c r="A1522" t="s">
        <v>8219</v>
      </c>
      <c r="B1522">
        <v>8</v>
      </c>
      <c r="C1522" t="s">
        <v>8221</v>
      </c>
      <c r="D1522">
        <v>14</v>
      </c>
    </row>
    <row r="1523" spans="1:4">
      <c r="A1523" t="s">
        <v>8219</v>
      </c>
      <c r="B1523">
        <v>175</v>
      </c>
      <c r="C1523" t="s">
        <v>8221</v>
      </c>
      <c r="D1523">
        <v>6</v>
      </c>
    </row>
    <row r="1524" spans="1:4">
      <c r="A1524" t="s">
        <v>8219</v>
      </c>
      <c r="B1524">
        <v>104</v>
      </c>
      <c r="C1524" t="s">
        <v>8221</v>
      </c>
      <c r="D1524">
        <v>33</v>
      </c>
    </row>
    <row r="1525" spans="1:4">
      <c r="A1525" t="s">
        <v>8219</v>
      </c>
      <c r="B1525">
        <v>17</v>
      </c>
      <c r="C1525" t="s">
        <v>8221</v>
      </c>
      <c r="D1525">
        <v>4</v>
      </c>
    </row>
    <row r="1526" spans="1:4">
      <c r="A1526" t="s">
        <v>8219</v>
      </c>
      <c r="B1526">
        <v>277</v>
      </c>
      <c r="C1526" t="s">
        <v>8221</v>
      </c>
      <c r="D1526">
        <v>1</v>
      </c>
    </row>
    <row r="1527" spans="1:4">
      <c r="A1527" t="s">
        <v>8219</v>
      </c>
      <c r="B1527">
        <v>118</v>
      </c>
      <c r="C1527" t="s">
        <v>8221</v>
      </c>
      <c r="D1527">
        <v>0</v>
      </c>
    </row>
    <row r="1528" spans="1:4">
      <c r="A1528" t="s">
        <v>8219</v>
      </c>
      <c r="B1528">
        <v>97</v>
      </c>
      <c r="C1528" t="s">
        <v>8221</v>
      </c>
      <c r="D1528">
        <v>6</v>
      </c>
    </row>
    <row r="1529" spans="1:4">
      <c r="A1529" t="s">
        <v>8219</v>
      </c>
      <c r="B1529">
        <v>20</v>
      </c>
      <c r="C1529" t="s">
        <v>8221</v>
      </c>
      <c r="D1529">
        <v>6</v>
      </c>
    </row>
    <row r="1530" spans="1:4">
      <c r="A1530" t="s">
        <v>8219</v>
      </c>
      <c r="B1530">
        <v>26</v>
      </c>
      <c r="C1530" t="s">
        <v>8221</v>
      </c>
      <c r="D1530">
        <v>1</v>
      </c>
    </row>
    <row r="1531" spans="1:4">
      <c r="A1531" t="s">
        <v>8219</v>
      </c>
      <c r="B1531">
        <v>128</v>
      </c>
      <c r="C1531" t="s">
        <v>8221</v>
      </c>
      <c r="D1531">
        <v>3</v>
      </c>
    </row>
    <row r="1532" spans="1:4">
      <c r="A1532" t="s">
        <v>8219</v>
      </c>
      <c r="B1532">
        <v>15</v>
      </c>
    </row>
    <row r="1533" spans="1:4">
      <c r="A1533" t="s">
        <v>8219</v>
      </c>
      <c r="B1533">
        <v>25</v>
      </c>
    </row>
    <row r="1534" spans="1:4">
      <c r="A1534" t="s">
        <v>8219</v>
      </c>
      <c r="B1534">
        <v>55</v>
      </c>
    </row>
    <row r="1535" spans="1:4">
      <c r="A1535" t="s">
        <v>8219</v>
      </c>
      <c r="B1535">
        <v>107</v>
      </c>
    </row>
    <row r="1536" spans="1:4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failed">
      <formula>NOT(ISERROR(SEARCH("failed",C2)))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Pivot_SubCategory</vt:lpstr>
      <vt:lpstr>Pivot_Dates</vt:lpstr>
      <vt:lpstr>Pivot_Goal</vt:lpstr>
      <vt:lpstr>Backers_Stats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2021-04-16T00:49:41Z</dcterms:modified>
</cp:coreProperties>
</file>