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nijs/Dropbox/teaching/CustomerAnalytics/MGT489-2018/week7/crs/"/>
    </mc:Choice>
  </mc:AlternateContent>
  <bookViews>
    <workbookView xWindow="-25800" yWindow="-21480" windowWidth="25600" windowHeight="16060" tabRatio="500" activeTab="1"/>
  </bookViews>
  <sheets>
    <sheet name="Blank" sheetId="2" r:id="rId1"/>
    <sheet name="Complete" sheetId="1" r:id="rId2"/>
    <sheet name="Flip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3" l="1"/>
  <c r="O3" i="3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O14" i="1"/>
  <c r="P3" i="1"/>
  <c r="P4" i="1"/>
  <c r="P5" i="1"/>
  <c r="P6" i="1"/>
  <c r="P7" i="1"/>
  <c r="P8" i="1"/>
  <c r="P9" i="1"/>
  <c r="P10" i="1"/>
  <c r="P11" i="1"/>
  <c r="P12" i="1"/>
  <c r="P14" i="1"/>
  <c r="L4" i="3"/>
  <c r="K4" i="3"/>
  <c r="J4" i="3"/>
  <c r="I4" i="3"/>
  <c r="H4" i="3"/>
  <c r="G4" i="3"/>
  <c r="F4" i="3"/>
  <c r="E4" i="3"/>
  <c r="D4" i="3"/>
  <c r="C4" i="3"/>
  <c r="L8" i="3"/>
  <c r="K8" i="3"/>
  <c r="J8" i="3"/>
  <c r="I8" i="3"/>
  <c r="H8" i="3"/>
  <c r="G8" i="3"/>
  <c r="F8" i="3"/>
  <c r="E8" i="3"/>
  <c r="D8" i="3"/>
  <c r="C8" i="3"/>
  <c r="L10" i="3"/>
  <c r="K10" i="3"/>
  <c r="J10" i="3"/>
  <c r="I10" i="3"/>
  <c r="H10" i="3"/>
  <c r="G10" i="3"/>
  <c r="F10" i="3"/>
  <c r="E10" i="3"/>
  <c r="D10" i="3"/>
  <c r="C10" i="3"/>
  <c r="R14" i="3"/>
  <c r="Q1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Q12" i="3"/>
  <c r="R12" i="3"/>
  <c r="X12" i="3"/>
  <c r="W12" i="3"/>
  <c r="V12" i="3"/>
  <c r="U12" i="3"/>
  <c r="T12" i="3"/>
  <c r="Q11" i="3"/>
  <c r="R11" i="3"/>
  <c r="X11" i="3"/>
  <c r="W11" i="3"/>
  <c r="V11" i="3"/>
  <c r="U11" i="3"/>
  <c r="T11" i="3"/>
  <c r="Q10" i="3"/>
  <c r="R10" i="3"/>
  <c r="X10" i="3"/>
  <c r="W10" i="3"/>
  <c r="V10" i="3"/>
  <c r="U10" i="3"/>
  <c r="T10" i="3"/>
  <c r="Q9" i="3"/>
  <c r="R9" i="3"/>
  <c r="X9" i="3"/>
  <c r="W9" i="3"/>
  <c r="V9" i="3"/>
  <c r="U9" i="3"/>
  <c r="T9" i="3"/>
  <c r="Q8" i="3"/>
  <c r="R8" i="3"/>
  <c r="X8" i="3"/>
  <c r="W8" i="3"/>
  <c r="V8" i="3"/>
  <c r="U8" i="3"/>
  <c r="T8" i="3"/>
  <c r="Q7" i="3"/>
  <c r="R7" i="3"/>
  <c r="X7" i="3"/>
  <c r="W7" i="3"/>
  <c r="V7" i="3"/>
  <c r="U7" i="3"/>
  <c r="T7" i="3"/>
  <c r="Q6" i="3"/>
  <c r="R6" i="3"/>
  <c r="X6" i="3"/>
  <c r="W6" i="3"/>
  <c r="V6" i="3"/>
  <c r="U6" i="3"/>
  <c r="T6" i="3"/>
  <c r="Q5" i="3"/>
  <c r="R5" i="3"/>
  <c r="X5" i="3"/>
  <c r="W5" i="3"/>
  <c r="V5" i="3"/>
  <c r="U5" i="3"/>
  <c r="T5" i="3"/>
  <c r="Q4" i="3"/>
  <c r="R4" i="3"/>
  <c r="X4" i="3"/>
  <c r="W4" i="3"/>
  <c r="V4" i="3"/>
  <c r="U4" i="3"/>
  <c r="T4" i="3"/>
  <c r="Q3" i="3"/>
  <c r="R3" i="3"/>
  <c r="X3" i="3"/>
  <c r="W3" i="3"/>
  <c r="V3" i="3"/>
  <c r="U3" i="3"/>
  <c r="T3" i="3"/>
  <c r="R14" i="1"/>
  <c r="Q14" i="1"/>
  <c r="Q12" i="1"/>
  <c r="R12" i="1"/>
  <c r="X12" i="1"/>
  <c r="W12" i="1"/>
  <c r="V12" i="1"/>
  <c r="U12" i="1"/>
  <c r="T12" i="1"/>
  <c r="Q11" i="1"/>
  <c r="R11" i="1"/>
  <c r="X11" i="1"/>
  <c r="W11" i="1"/>
  <c r="V11" i="1"/>
  <c r="U11" i="1"/>
  <c r="T11" i="1"/>
  <c r="Q10" i="1"/>
  <c r="R10" i="1"/>
  <c r="X10" i="1"/>
  <c r="W10" i="1"/>
  <c r="V10" i="1"/>
  <c r="U10" i="1"/>
  <c r="T10" i="1"/>
  <c r="Q9" i="1"/>
  <c r="R9" i="1"/>
  <c r="X9" i="1"/>
  <c r="W9" i="1"/>
  <c r="V9" i="1"/>
  <c r="U9" i="1"/>
  <c r="T9" i="1"/>
  <c r="Q8" i="1"/>
  <c r="R8" i="1"/>
  <c r="X8" i="1"/>
  <c r="W8" i="1"/>
  <c r="V8" i="1"/>
  <c r="U8" i="1"/>
  <c r="T8" i="1"/>
  <c r="Q7" i="1"/>
  <c r="R7" i="1"/>
  <c r="X7" i="1"/>
  <c r="W7" i="1"/>
  <c r="V7" i="1"/>
  <c r="U7" i="1"/>
  <c r="T7" i="1"/>
  <c r="Q6" i="1"/>
  <c r="R6" i="1"/>
  <c r="X6" i="1"/>
  <c r="W6" i="1"/>
  <c r="V6" i="1"/>
  <c r="U6" i="1"/>
  <c r="T6" i="1"/>
  <c r="Q5" i="1"/>
  <c r="R5" i="1"/>
  <c r="X5" i="1"/>
  <c r="W5" i="1"/>
  <c r="V5" i="1"/>
  <c r="U5" i="1"/>
  <c r="T5" i="1"/>
  <c r="Q4" i="1"/>
  <c r="R4" i="1"/>
  <c r="X4" i="1"/>
  <c r="W4" i="1"/>
  <c r="V4" i="1"/>
  <c r="U4" i="1"/>
  <c r="T4" i="1"/>
  <c r="Q3" i="1"/>
  <c r="R3" i="1"/>
  <c r="X3" i="1"/>
  <c r="W3" i="1"/>
  <c r="V3" i="1"/>
  <c r="U3" i="1"/>
  <c r="T3" i="1"/>
  <c r="T14" i="1"/>
  <c r="H14" i="1"/>
  <c r="U14" i="1"/>
  <c r="I14" i="1"/>
  <c r="V14" i="1"/>
  <c r="J14" i="1"/>
  <c r="W14" i="1"/>
  <c r="K14" i="1"/>
  <c r="X14" i="1"/>
  <c r="L14" i="1"/>
  <c r="N4" i="3"/>
  <c r="O4" i="3"/>
  <c r="O14" i="3"/>
  <c r="P4" i="3"/>
  <c r="P5" i="3"/>
  <c r="P6" i="3"/>
  <c r="P7" i="3"/>
  <c r="P8" i="3"/>
  <c r="P9" i="3"/>
  <c r="P10" i="3"/>
  <c r="P11" i="3"/>
  <c r="P12" i="3"/>
  <c r="P3" i="3"/>
  <c r="P14" i="3"/>
  <c r="T14" i="3"/>
  <c r="H14" i="3"/>
  <c r="U14" i="3"/>
  <c r="I14" i="3"/>
  <c r="V14" i="3"/>
  <c r="J14" i="3"/>
  <c r="W14" i="3"/>
  <c r="K14" i="3"/>
  <c r="X14" i="3"/>
  <c r="L14" i="3"/>
</calcChain>
</file>

<file path=xl/sharedStrings.xml><?xml version="1.0" encoding="utf-8"?>
<sst xmlns="http://schemas.openxmlformats.org/spreadsheetml/2006/main" count="69" uniqueCount="21">
  <si>
    <t>Correlation with User 11</t>
  </si>
  <si>
    <t>Users</t>
  </si>
  <si>
    <t>Absolute value of correlation</t>
  </si>
  <si>
    <t>Weights</t>
  </si>
  <si>
    <t>Average Rating</t>
  </si>
  <si>
    <t>Standard Deviation of Ratings</t>
  </si>
  <si>
    <t>ABS()</t>
  </si>
  <si>
    <t>CORREL()</t>
  </si>
  <si>
    <t>AVERAGE() 1-5</t>
  </si>
  <si>
    <t>STDEV() 1-5</t>
  </si>
  <si>
    <t>SUM()</t>
  </si>
  <si>
    <t>T*$R+$Q</t>
  </si>
  <si>
    <t>(H-$Q)/$R</t>
  </si>
  <si>
    <t>SUMPRODUCT(T3:T12,$P3:$P12)</t>
  </si>
  <si>
    <t>N/$O$14</t>
  </si>
  <si>
    <t>Std. Rating 6</t>
  </si>
  <si>
    <t>Std. Rating 7</t>
  </si>
  <si>
    <t>Std. Rating 8</t>
  </si>
  <si>
    <t>Std. Rating 9</t>
  </si>
  <si>
    <t>Std. Rating 10</t>
  </si>
  <si>
    <t>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</si>
</sst>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9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164" fontId="3" fillId="0" borderId="0" xfId="0" applyNumberFormat="1" applyFont="1" applyAlignment="1">
      <alignment horizontal="right"/>
    </xf>
    <xf numFmtId="4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/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" xfId="0" applyFill="1" applyBorder="1" applyAlignment="1">
      <alignment horizontal="center"/>
    </xf>
    <xf numFmtId="0" fontId="0" fillId="4" borderId="0" xfId="0" applyFont="1" applyFill="1"/>
    <xf numFmtId="0" fontId="0" fillId="4" borderId="0" xfId="0" applyFill="1" applyAlignment="1">
      <alignment horizontal="center" wrapText="1"/>
    </xf>
    <xf numFmtId="2" fontId="1" fillId="0" borderId="0" xfId="1" applyNumberFormat="1" applyFill="1"/>
    <xf numFmtId="0" fontId="1" fillId="0" borderId="0" xfId="1" applyFill="1"/>
    <xf numFmtId="2" fontId="1" fillId="0" borderId="3" xfId="1" applyNumberFormat="1" applyFill="1" applyBorder="1"/>
    <xf numFmtId="0" fontId="1" fillId="0" borderId="3" xfId="1" applyFill="1" applyBorder="1"/>
    <xf numFmtId="2" fontId="1" fillId="5" borderId="8" xfId="1" applyNumberFormat="1" applyFill="1" applyBorder="1"/>
    <xf numFmtId="2" fontId="1" fillId="5" borderId="7" xfId="1" applyNumberFormat="1" applyFill="1" applyBorder="1"/>
    <xf numFmtId="2" fontId="1" fillId="5" borderId="9" xfId="1" applyNumberFormat="1" applyFill="1" applyBorder="1"/>
    <xf numFmtId="2" fontId="2" fillId="5" borderId="5" xfId="2" applyNumberFormat="1" applyFill="1" applyBorder="1"/>
    <xf numFmtId="2" fontId="2" fillId="5" borderId="4" xfId="2" applyNumberFormat="1" applyFill="1" applyBorder="1"/>
    <xf numFmtId="2" fontId="2" fillId="5" borderId="6" xfId="2" applyNumberFormat="1" applyFill="1" applyBorder="1"/>
    <xf numFmtId="0" fontId="0" fillId="4" borderId="0" xfId="0" applyFill="1"/>
    <xf numFmtId="2" fontId="1" fillId="5" borderId="0" xfId="1" applyNumberFormat="1" applyFill="1" applyBorder="1"/>
    <xf numFmtId="2" fontId="2" fillId="5" borderId="0" xfId="2" applyNumberFormat="1" applyFill="1" applyBorder="1"/>
    <xf numFmtId="0" fontId="0" fillId="0" borderId="2" xfId="0" applyFill="1" applyBorder="1"/>
    <xf numFmtId="0" fontId="0" fillId="0" borderId="3" xfId="0" applyFill="1" applyBorder="1"/>
    <xf numFmtId="0" fontId="0" fillId="6" borderId="0" xfId="0" applyFill="1"/>
    <xf numFmtId="0" fontId="0" fillId="0" borderId="0" xfId="0" applyAlignment="1">
      <alignment horizontal="left"/>
    </xf>
  </cellXfs>
  <cellStyles count="59">
    <cellStyle name="Bad" xfId="1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Output" xfId="2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workbookViewId="0">
      <selection activeCell="N3" sqref="N3"/>
    </sheetView>
  </sheetViews>
  <sheetFormatPr baseColWidth="10" defaultRowHeight="16" x14ac:dyDescent="0.2"/>
  <cols>
    <col min="1" max="1" width="5.83203125" bestFit="1" customWidth="1"/>
    <col min="2" max="2" width="6.6640625" customWidth="1"/>
    <col min="3" max="13" width="6.1640625" customWidth="1"/>
    <col min="14" max="14" width="11.5" bestFit="1" customWidth="1"/>
    <col min="15" max="15" width="11.83203125" bestFit="1" customWidth="1"/>
    <col min="16" max="16" width="9.5" customWidth="1"/>
    <col min="17" max="17" width="13" customWidth="1"/>
    <col min="19" max="19" width="5.6640625" customWidth="1"/>
    <col min="20" max="20" width="10.5" customWidth="1"/>
    <col min="21" max="21" width="9.6640625" customWidth="1"/>
    <col min="22" max="22" width="9.5" customWidth="1"/>
    <col min="23" max="23" width="10.1640625" customWidth="1"/>
    <col min="24" max="24" width="11" bestFit="1" customWidth="1"/>
    <col min="25" max="16384" width="10.83203125" style="6"/>
  </cols>
  <sheetData>
    <row r="1" spans="1:24" ht="48" x14ac:dyDescent="0.2">
      <c r="B1" s="11" t="s">
        <v>20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N1" s="1" t="s">
        <v>0</v>
      </c>
      <c r="O1" s="1" t="s">
        <v>2</v>
      </c>
      <c r="P1" t="s">
        <v>3</v>
      </c>
      <c r="Q1" s="1" t="s">
        <v>4</v>
      </c>
      <c r="R1" s="1" t="s">
        <v>5</v>
      </c>
      <c r="T1" s="12" t="s">
        <v>15</v>
      </c>
      <c r="U1" s="12" t="s">
        <v>16</v>
      </c>
      <c r="V1" s="12" t="s">
        <v>17</v>
      </c>
      <c r="W1" s="12" t="s">
        <v>18</v>
      </c>
      <c r="X1" s="12" t="s">
        <v>19</v>
      </c>
    </row>
    <row r="2" spans="1:24" x14ac:dyDescent="0.2">
      <c r="A2" s="8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N2" s="4" t="s">
        <v>7</v>
      </c>
      <c r="O2" s="4" t="s">
        <v>6</v>
      </c>
      <c r="P2" s="4" t="s">
        <v>14</v>
      </c>
      <c r="Q2" s="4" t="s">
        <v>8</v>
      </c>
      <c r="R2" s="4" t="s">
        <v>9</v>
      </c>
      <c r="T2" s="4" t="s">
        <v>12</v>
      </c>
      <c r="U2" s="4"/>
      <c r="V2" s="4"/>
      <c r="W2" s="4"/>
      <c r="X2" s="4"/>
    </row>
    <row r="3" spans="1:24" x14ac:dyDescent="0.2">
      <c r="A3" s="9">
        <v>1</v>
      </c>
      <c r="C3">
        <v>2</v>
      </c>
      <c r="D3">
        <v>3</v>
      </c>
      <c r="E3">
        <v>4</v>
      </c>
      <c r="F3">
        <v>3</v>
      </c>
      <c r="G3">
        <v>1</v>
      </c>
      <c r="H3">
        <v>5</v>
      </c>
      <c r="I3">
        <v>2</v>
      </c>
      <c r="J3">
        <v>4</v>
      </c>
      <c r="K3">
        <v>2</v>
      </c>
      <c r="L3">
        <v>5</v>
      </c>
      <c r="N3" s="13"/>
      <c r="O3" s="13"/>
      <c r="P3" s="13"/>
      <c r="Q3" s="14"/>
      <c r="R3" s="13"/>
      <c r="T3" s="13"/>
      <c r="U3" s="13"/>
      <c r="V3" s="13"/>
      <c r="W3" s="13"/>
      <c r="X3" s="13"/>
    </row>
    <row r="4" spans="1:24" x14ac:dyDescent="0.2">
      <c r="A4" s="9">
        <v>2</v>
      </c>
      <c r="C4">
        <v>1</v>
      </c>
      <c r="D4">
        <v>3</v>
      </c>
      <c r="E4">
        <v>2</v>
      </c>
      <c r="F4">
        <v>2</v>
      </c>
      <c r="G4">
        <v>3</v>
      </c>
      <c r="H4">
        <v>2</v>
      </c>
      <c r="I4">
        <v>4</v>
      </c>
      <c r="J4">
        <v>5</v>
      </c>
      <c r="K4">
        <v>5</v>
      </c>
      <c r="L4">
        <v>4</v>
      </c>
      <c r="N4" s="13"/>
      <c r="O4" s="13"/>
      <c r="P4" s="13"/>
      <c r="Q4" s="14"/>
      <c r="R4" s="13"/>
      <c r="T4" s="13"/>
      <c r="U4" s="13"/>
      <c r="V4" s="13"/>
      <c r="W4" s="13"/>
      <c r="X4" s="13"/>
    </row>
    <row r="5" spans="1:24" x14ac:dyDescent="0.2">
      <c r="A5" s="9">
        <v>3</v>
      </c>
      <c r="C5">
        <v>1</v>
      </c>
      <c r="D5">
        <v>2</v>
      </c>
      <c r="E5">
        <v>1</v>
      </c>
      <c r="F5">
        <v>4</v>
      </c>
      <c r="G5">
        <v>5</v>
      </c>
      <c r="H5">
        <v>2</v>
      </c>
      <c r="I5">
        <v>2</v>
      </c>
      <c r="J5">
        <v>1</v>
      </c>
      <c r="K5">
        <v>3</v>
      </c>
      <c r="L5">
        <v>3</v>
      </c>
      <c r="N5" s="13"/>
      <c r="O5" s="13"/>
      <c r="P5" s="13"/>
      <c r="Q5" s="14"/>
      <c r="R5" s="13"/>
      <c r="T5" s="13"/>
      <c r="U5" s="13"/>
      <c r="V5" s="13"/>
      <c r="W5" s="13"/>
      <c r="X5" s="13"/>
    </row>
    <row r="6" spans="1:24" x14ac:dyDescent="0.2">
      <c r="A6" s="9">
        <v>4</v>
      </c>
      <c r="C6">
        <v>5</v>
      </c>
      <c r="D6">
        <v>3</v>
      </c>
      <c r="E6">
        <v>3</v>
      </c>
      <c r="F6">
        <v>4</v>
      </c>
      <c r="G6">
        <v>1</v>
      </c>
      <c r="H6">
        <v>5</v>
      </c>
      <c r="I6">
        <v>2</v>
      </c>
      <c r="J6">
        <v>1</v>
      </c>
      <c r="K6">
        <v>2</v>
      </c>
      <c r="L6">
        <v>3</v>
      </c>
      <c r="N6" s="13"/>
      <c r="O6" s="13"/>
      <c r="P6" s="13"/>
      <c r="Q6" s="14"/>
      <c r="R6" s="13"/>
      <c r="T6" s="13"/>
      <c r="U6" s="13"/>
      <c r="V6" s="13"/>
      <c r="W6" s="13"/>
      <c r="X6" s="13"/>
    </row>
    <row r="7" spans="1:24" x14ac:dyDescent="0.2">
      <c r="A7" s="9">
        <v>5</v>
      </c>
      <c r="C7">
        <v>1</v>
      </c>
      <c r="D7">
        <v>5</v>
      </c>
      <c r="E7">
        <v>1</v>
      </c>
      <c r="F7">
        <v>3</v>
      </c>
      <c r="G7">
        <v>4</v>
      </c>
      <c r="H7">
        <v>3</v>
      </c>
      <c r="I7">
        <v>5</v>
      </c>
      <c r="J7">
        <v>3</v>
      </c>
      <c r="K7">
        <v>2</v>
      </c>
      <c r="L7">
        <v>5</v>
      </c>
      <c r="N7" s="13"/>
      <c r="O7" s="13"/>
      <c r="P7" s="13"/>
      <c r="Q7" s="14"/>
      <c r="R7" s="13"/>
      <c r="T7" s="13"/>
      <c r="U7" s="13"/>
      <c r="V7" s="13"/>
      <c r="W7" s="13"/>
      <c r="X7" s="13"/>
    </row>
    <row r="8" spans="1:24" x14ac:dyDescent="0.2">
      <c r="A8" s="9">
        <v>6</v>
      </c>
      <c r="C8">
        <v>1</v>
      </c>
      <c r="D8">
        <v>2</v>
      </c>
      <c r="E8">
        <v>5</v>
      </c>
      <c r="F8">
        <v>3</v>
      </c>
      <c r="G8">
        <v>4</v>
      </c>
      <c r="H8">
        <v>4</v>
      </c>
      <c r="I8">
        <v>3</v>
      </c>
      <c r="J8">
        <v>5</v>
      </c>
      <c r="K8">
        <v>3</v>
      </c>
      <c r="L8">
        <v>4</v>
      </c>
      <c r="N8" s="13"/>
      <c r="O8" s="13"/>
      <c r="P8" s="13"/>
      <c r="Q8" s="14"/>
      <c r="R8" s="13"/>
      <c r="T8" s="13"/>
      <c r="U8" s="13"/>
      <c r="V8" s="13"/>
      <c r="W8" s="13"/>
      <c r="X8" s="13"/>
    </row>
    <row r="9" spans="1:24" x14ac:dyDescent="0.2">
      <c r="A9" s="9">
        <v>7</v>
      </c>
      <c r="C9">
        <v>1</v>
      </c>
      <c r="D9">
        <v>4</v>
      </c>
      <c r="E9">
        <v>4</v>
      </c>
      <c r="F9">
        <v>2</v>
      </c>
      <c r="G9">
        <v>1</v>
      </c>
      <c r="H9">
        <v>2</v>
      </c>
      <c r="I9">
        <v>4</v>
      </c>
      <c r="J9">
        <v>5</v>
      </c>
      <c r="K9">
        <v>5</v>
      </c>
      <c r="L9">
        <v>4</v>
      </c>
      <c r="N9" s="13"/>
      <c r="O9" s="13"/>
      <c r="P9" s="13"/>
      <c r="Q9" s="14"/>
      <c r="R9" s="13"/>
      <c r="T9" s="13"/>
      <c r="U9" s="13"/>
      <c r="V9" s="13"/>
      <c r="W9" s="13"/>
      <c r="X9" s="13"/>
    </row>
    <row r="10" spans="1:24" x14ac:dyDescent="0.2">
      <c r="A10" s="9">
        <v>8</v>
      </c>
      <c r="C10">
        <v>1</v>
      </c>
      <c r="D10">
        <v>3</v>
      </c>
      <c r="E10">
        <v>3</v>
      </c>
      <c r="F10">
        <v>2</v>
      </c>
      <c r="G10">
        <v>4</v>
      </c>
      <c r="H10">
        <v>1</v>
      </c>
      <c r="I10">
        <v>2</v>
      </c>
      <c r="J10">
        <v>5</v>
      </c>
      <c r="K10">
        <v>3</v>
      </c>
      <c r="L10">
        <v>5</v>
      </c>
      <c r="N10" s="13"/>
      <c r="O10" s="13"/>
      <c r="P10" s="13"/>
      <c r="Q10" s="14"/>
      <c r="R10" s="13"/>
      <c r="T10" s="13"/>
      <c r="U10" s="13"/>
      <c r="V10" s="13"/>
      <c r="W10" s="13"/>
      <c r="X10" s="13"/>
    </row>
    <row r="11" spans="1:24" x14ac:dyDescent="0.2">
      <c r="A11" s="9">
        <v>9</v>
      </c>
      <c r="C11">
        <v>3</v>
      </c>
      <c r="D11">
        <v>1</v>
      </c>
      <c r="E11">
        <v>4</v>
      </c>
      <c r="F11">
        <v>5</v>
      </c>
      <c r="G11">
        <v>1</v>
      </c>
      <c r="H11">
        <v>5</v>
      </c>
      <c r="I11">
        <v>1</v>
      </c>
      <c r="J11">
        <v>2</v>
      </c>
      <c r="K11">
        <v>3</v>
      </c>
      <c r="L11">
        <v>3</v>
      </c>
      <c r="N11" s="13"/>
      <c r="O11" s="13"/>
      <c r="P11" s="13"/>
      <c r="Q11" s="14"/>
      <c r="R11" s="13"/>
      <c r="T11" s="13"/>
      <c r="U11" s="13"/>
      <c r="V11" s="13"/>
      <c r="W11" s="13"/>
      <c r="X11" s="13"/>
    </row>
    <row r="12" spans="1:24" x14ac:dyDescent="0.2">
      <c r="A12" s="10">
        <v>10</v>
      </c>
      <c r="B12" s="5"/>
      <c r="C12" s="5">
        <v>1</v>
      </c>
      <c r="D12" s="5">
        <v>2</v>
      </c>
      <c r="E12" s="5">
        <v>4</v>
      </c>
      <c r="F12" s="5">
        <v>3</v>
      </c>
      <c r="G12" s="5">
        <v>3</v>
      </c>
      <c r="H12" s="5">
        <v>4</v>
      </c>
      <c r="I12" s="5">
        <v>2</v>
      </c>
      <c r="J12" s="5">
        <v>4</v>
      </c>
      <c r="K12" s="5">
        <v>1</v>
      </c>
      <c r="L12" s="5">
        <v>5</v>
      </c>
      <c r="N12" s="13"/>
      <c r="O12" s="13"/>
      <c r="P12" s="13"/>
      <c r="Q12" s="14"/>
      <c r="R12" s="13"/>
      <c r="T12" s="13"/>
      <c r="U12" s="13"/>
      <c r="V12" s="13"/>
      <c r="W12" s="13"/>
      <c r="X12" s="13"/>
    </row>
    <row r="13" spans="1:24" x14ac:dyDescent="0.2">
      <c r="A13" s="9"/>
    </row>
    <row r="14" spans="1:24" x14ac:dyDescent="0.2">
      <c r="A14" s="9">
        <v>11</v>
      </c>
      <c r="C14">
        <v>2</v>
      </c>
      <c r="D14">
        <v>3</v>
      </c>
      <c r="E14">
        <v>2</v>
      </c>
      <c r="F14">
        <v>5</v>
      </c>
      <c r="G14">
        <v>1</v>
      </c>
      <c r="H14" s="25"/>
      <c r="I14" s="25"/>
      <c r="J14" s="25"/>
      <c r="K14" s="25"/>
      <c r="L14" s="25"/>
      <c r="N14" s="2"/>
      <c r="O14" s="24"/>
      <c r="P14" s="6"/>
      <c r="Q14" s="24"/>
      <c r="R14" s="24"/>
      <c r="T14" s="24"/>
      <c r="U14" s="24"/>
      <c r="V14" s="24"/>
      <c r="W14" s="24"/>
      <c r="X14" s="24"/>
    </row>
    <row r="15" spans="1:24" x14ac:dyDescent="0.2">
      <c r="H15" t="s">
        <v>11</v>
      </c>
      <c r="O15" t="s">
        <v>10</v>
      </c>
      <c r="Q15" s="6" t="s">
        <v>8</v>
      </c>
      <c r="R15" s="6" t="s">
        <v>9</v>
      </c>
      <c r="T15" s="29" t="s">
        <v>13</v>
      </c>
      <c r="U15" s="29"/>
      <c r="V15" s="29"/>
      <c r="W15" s="29"/>
      <c r="X15" s="29"/>
    </row>
    <row r="16" spans="1:24" x14ac:dyDescent="0.2">
      <c r="N16" s="3"/>
    </row>
  </sheetData>
  <mergeCells count="1">
    <mergeCell ref="T15:X15"/>
  </mergeCells>
  <phoneticPr fontId="6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workbookViewId="0">
      <selection activeCell="Q14" sqref="Q14"/>
    </sheetView>
  </sheetViews>
  <sheetFormatPr baseColWidth="10" defaultRowHeight="16" x14ac:dyDescent="0.2"/>
  <cols>
    <col min="1" max="1" width="5.83203125" bestFit="1" customWidth="1"/>
    <col min="2" max="2" width="6.33203125" customWidth="1"/>
    <col min="3" max="12" width="4.83203125" customWidth="1"/>
    <col min="13" max="13" width="6.1640625" customWidth="1"/>
    <col min="14" max="14" width="11.5" bestFit="1" customWidth="1"/>
    <col min="15" max="15" width="11.83203125" bestFit="1" customWidth="1"/>
    <col min="16" max="16" width="9.5" customWidth="1"/>
    <col min="17" max="17" width="13" customWidth="1"/>
    <col min="19" max="19" width="5.6640625" customWidth="1"/>
    <col min="20" max="20" width="10.5" customWidth="1"/>
    <col min="21" max="21" width="9.6640625" customWidth="1"/>
    <col min="22" max="22" width="9.5" customWidth="1"/>
    <col min="23" max="23" width="10.1640625" customWidth="1"/>
    <col min="24" max="24" width="11" bestFit="1" customWidth="1"/>
    <col min="25" max="16384" width="10.83203125" style="6"/>
  </cols>
  <sheetData>
    <row r="1" spans="1:24" ht="48" x14ac:dyDescent="0.2">
      <c r="B1" s="23" t="s">
        <v>20</v>
      </c>
      <c r="C1" s="23">
        <v>1</v>
      </c>
      <c r="D1" s="23">
        <v>2</v>
      </c>
      <c r="E1" s="23">
        <v>3</v>
      </c>
      <c r="F1" s="23">
        <v>4</v>
      </c>
      <c r="G1" s="23">
        <v>5</v>
      </c>
      <c r="H1" s="23">
        <v>6</v>
      </c>
      <c r="I1" s="23">
        <v>7</v>
      </c>
      <c r="J1" s="23">
        <v>8</v>
      </c>
      <c r="K1" s="23">
        <v>9</v>
      </c>
      <c r="L1" s="23">
        <v>10</v>
      </c>
      <c r="N1" s="1" t="s">
        <v>0</v>
      </c>
      <c r="O1" s="1" t="s">
        <v>2</v>
      </c>
      <c r="P1" t="s">
        <v>3</v>
      </c>
      <c r="Q1" s="1" t="s">
        <v>4</v>
      </c>
      <c r="R1" s="1" t="s">
        <v>5</v>
      </c>
      <c r="T1" s="12" t="s">
        <v>15</v>
      </c>
      <c r="U1" s="12" t="s">
        <v>16</v>
      </c>
      <c r="V1" s="12" t="s">
        <v>17</v>
      </c>
      <c r="W1" s="12" t="s">
        <v>18</v>
      </c>
      <c r="X1" s="12" t="s">
        <v>19</v>
      </c>
    </row>
    <row r="2" spans="1:24" x14ac:dyDescent="0.2">
      <c r="A2" s="26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N2" s="4" t="s">
        <v>7</v>
      </c>
      <c r="O2" s="4" t="s">
        <v>6</v>
      </c>
      <c r="P2" s="4" t="s">
        <v>14</v>
      </c>
      <c r="Q2" s="4" t="s">
        <v>8</v>
      </c>
      <c r="R2" s="4" t="s">
        <v>9</v>
      </c>
      <c r="T2" s="4" t="s">
        <v>12</v>
      </c>
      <c r="U2" s="4"/>
      <c r="V2" s="4"/>
      <c r="W2" s="4"/>
      <c r="X2" s="4"/>
    </row>
    <row r="3" spans="1:24" x14ac:dyDescent="0.2">
      <c r="A3" s="7">
        <v>1</v>
      </c>
      <c r="C3">
        <v>2</v>
      </c>
      <c r="D3">
        <v>3</v>
      </c>
      <c r="E3">
        <v>4</v>
      </c>
      <c r="F3">
        <v>3</v>
      </c>
      <c r="G3">
        <v>1</v>
      </c>
      <c r="H3">
        <v>5</v>
      </c>
      <c r="I3">
        <v>2</v>
      </c>
      <c r="J3">
        <v>4</v>
      </c>
      <c r="K3">
        <v>2</v>
      </c>
      <c r="L3">
        <v>5</v>
      </c>
      <c r="N3" s="13">
        <f>CORREL(C3:G3,$C$14:$G$14)</f>
        <v>0.46265194557299222</v>
      </c>
      <c r="O3" s="13">
        <f>ABS(N3)</f>
        <v>0.46265194557299222</v>
      </c>
      <c r="P3" s="13">
        <f t="shared" ref="P3:P12" si="0">N3/$O$14</f>
        <v>0.1668829484674553</v>
      </c>
      <c r="Q3" s="14">
        <f>AVERAGE(C3:G3)</f>
        <v>2.6</v>
      </c>
      <c r="R3" s="13">
        <f>STDEV(C3:G3)</f>
        <v>1.1401754250991383</v>
      </c>
      <c r="S3" s="7"/>
      <c r="T3" s="13">
        <f>(H3-$Q3)/$R3</f>
        <v>2.1049392463368695</v>
      </c>
      <c r="U3" s="13">
        <f>(I3-$Q3)/$R3</f>
        <v>-0.52623481158421748</v>
      </c>
      <c r="V3" s="13">
        <f>(J3-$Q3)/$R3</f>
        <v>1.2278812270298405</v>
      </c>
      <c r="W3" s="13">
        <f>(K3-$Q3)/$R3</f>
        <v>-0.52623481158421748</v>
      </c>
      <c r="X3" s="13">
        <f>(L3-$Q3)/$R3</f>
        <v>2.1049392463368695</v>
      </c>
    </row>
    <row r="4" spans="1:24" x14ac:dyDescent="0.2">
      <c r="A4" s="7">
        <v>2</v>
      </c>
      <c r="C4">
        <v>1</v>
      </c>
      <c r="D4">
        <v>3</v>
      </c>
      <c r="E4">
        <v>2</v>
      </c>
      <c r="F4">
        <v>2</v>
      </c>
      <c r="G4">
        <v>3</v>
      </c>
      <c r="H4">
        <v>2</v>
      </c>
      <c r="I4">
        <v>4</v>
      </c>
      <c r="J4">
        <v>5</v>
      </c>
      <c r="K4">
        <v>5</v>
      </c>
      <c r="L4">
        <v>4</v>
      </c>
      <c r="N4" s="13">
        <f t="shared" ref="N4:N12" si="1">CORREL(C4:G4,$C$14:$G$14)</f>
        <v>-0.11821656093586513</v>
      </c>
      <c r="O4" s="13">
        <f t="shared" ref="O4:O12" si="2">ABS(N4)</f>
        <v>0.11821656093586513</v>
      </c>
      <c r="P4" s="13">
        <f t="shared" si="0"/>
        <v>-4.2641835694057939E-2</v>
      </c>
      <c r="Q4" s="14">
        <f t="shared" ref="Q4:Q12" si="3">AVERAGE(C4:G4)</f>
        <v>2.2000000000000002</v>
      </c>
      <c r="R4" s="13">
        <f t="shared" ref="R4:R12" si="4">STDEV(C4:G4)</f>
        <v>0.83666002653407567</v>
      </c>
      <c r="S4" s="7"/>
      <c r="T4" s="13">
        <f t="shared" ref="T4:T12" si="5">(H4-$Q4)/$R4</f>
        <v>-0.23904572186687889</v>
      </c>
      <c r="U4" s="13">
        <f t="shared" ref="U4:U12" si="6">(I4-$Q4)/$R4</f>
        <v>2.151411496801908</v>
      </c>
      <c r="V4" s="13">
        <f t="shared" ref="V4:V12" si="7">(J4-$Q4)/$R4</f>
        <v>3.3466401061363014</v>
      </c>
      <c r="W4" s="13">
        <f t="shared" ref="W4:W12" si="8">(K4-$Q4)/$R4</f>
        <v>3.3466401061363014</v>
      </c>
      <c r="X4" s="13">
        <f t="shared" ref="X4:X12" si="9">(L4-$Q4)/$R4</f>
        <v>2.151411496801908</v>
      </c>
    </row>
    <row r="5" spans="1:24" x14ac:dyDescent="0.2">
      <c r="A5" s="7">
        <v>3</v>
      </c>
      <c r="C5">
        <v>1</v>
      </c>
      <c r="D5">
        <v>2</v>
      </c>
      <c r="E5">
        <v>1</v>
      </c>
      <c r="F5">
        <v>4</v>
      </c>
      <c r="G5">
        <v>5</v>
      </c>
      <c r="H5">
        <v>2</v>
      </c>
      <c r="I5">
        <v>2</v>
      </c>
      <c r="J5">
        <v>1</v>
      </c>
      <c r="K5">
        <v>3</v>
      </c>
      <c r="L5">
        <v>3</v>
      </c>
      <c r="N5" s="13">
        <f t="shared" si="1"/>
        <v>0.10889310129609418</v>
      </c>
      <c r="O5" s="13">
        <f t="shared" si="2"/>
        <v>0.10889310129609418</v>
      </c>
      <c r="P5" s="13">
        <f t="shared" si="0"/>
        <v>3.9278775299541956E-2</v>
      </c>
      <c r="Q5" s="14">
        <f t="shared" si="3"/>
        <v>2.6</v>
      </c>
      <c r="R5" s="13">
        <f t="shared" si="4"/>
        <v>1.8165902124584952</v>
      </c>
      <c r="S5" s="7"/>
      <c r="T5" s="13">
        <f t="shared" si="5"/>
        <v>-0.33028912953790818</v>
      </c>
      <c r="U5" s="13">
        <f t="shared" si="6"/>
        <v>-0.33028912953790818</v>
      </c>
      <c r="V5" s="13">
        <f t="shared" si="7"/>
        <v>-0.88077101210108844</v>
      </c>
      <c r="W5" s="13">
        <f t="shared" si="8"/>
        <v>0.22019275302527205</v>
      </c>
      <c r="X5" s="13">
        <f t="shared" si="9"/>
        <v>0.22019275302527205</v>
      </c>
    </row>
    <row r="6" spans="1:24" x14ac:dyDescent="0.2">
      <c r="A6" s="7">
        <v>4</v>
      </c>
      <c r="C6">
        <v>5</v>
      </c>
      <c r="D6">
        <v>3</v>
      </c>
      <c r="E6">
        <v>3</v>
      </c>
      <c r="F6">
        <v>4</v>
      </c>
      <c r="G6">
        <v>1</v>
      </c>
      <c r="H6">
        <v>5</v>
      </c>
      <c r="I6">
        <v>2</v>
      </c>
      <c r="J6">
        <v>1</v>
      </c>
      <c r="K6">
        <v>2</v>
      </c>
      <c r="L6">
        <v>3</v>
      </c>
      <c r="N6" s="13">
        <f t="shared" si="1"/>
        <v>0.4890096469218258</v>
      </c>
      <c r="O6" s="13">
        <f t="shared" si="2"/>
        <v>0.4890096469218258</v>
      </c>
      <c r="P6" s="13">
        <f t="shared" si="0"/>
        <v>0.1763904215430743</v>
      </c>
      <c r="Q6" s="14">
        <f t="shared" si="3"/>
        <v>3.2</v>
      </c>
      <c r="R6" s="13">
        <f t="shared" si="4"/>
        <v>1.4832396974191324</v>
      </c>
      <c r="S6" s="7"/>
      <c r="T6" s="13">
        <f t="shared" si="5"/>
        <v>1.2135597524338357</v>
      </c>
      <c r="U6" s="13">
        <f t="shared" si="6"/>
        <v>-0.80903983495589071</v>
      </c>
      <c r="V6" s="13">
        <f t="shared" si="7"/>
        <v>-1.4832396974191329</v>
      </c>
      <c r="W6" s="13">
        <f t="shared" si="8"/>
        <v>-0.80903983495589071</v>
      </c>
      <c r="X6" s="13">
        <f t="shared" si="9"/>
        <v>-0.13483997249264856</v>
      </c>
    </row>
    <row r="7" spans="1:24" x14ac:dyDescent="0.2">
      <c r="A7" s="7">
        <v>5</v>
      </c>
      <c r="C7">
        <v>1</v>
      </c>
      <c r="D7">
        <v>5</v>
      </c>
      <c r="E7">
        <v>1</v>
      </c>
      <c r="F7">
        <v>3</v>
      </c>
      <c r="G7">
        <v>4</v>
      </c>
      <c r="H7">
        <v>3</v>
      </c>
      <c r="I7">
        <v>5</v>
      </c>
      <c r="J7">
        <v>3</v>
      </c>
      <c r="K7">
        <v>2</v>
      </c>
      <c r="L7">
        <v>5</v>
      </c>
      <c r="N7" s="13">
        <f t="shared" si="1"/>
        <v>0.14744195615489714</v>
      </c>
      <c r="O7" s="13">
        <f t="shared" si="2"/>
        <v>0.14744195615489714</v>
      </c>
      <c r="P7" s="13">
        <f t="shared" si="0"/>
        <v>5.3183713170090852E-2</v>
      </c>
      <c r="Q7" s="14">
        <f t="shared" si="3"/>
        <v>2.8</v>
      </c>
      <c r="R7" s="13">
        <f t="shared" si="4"/>
        <v>1.7888543819998315</v>
      </c>
      <c r="S7" s="7"/>
      <c r="T7" s="13">
        <f t="shared" si="5"/>
        <v>0.11180339887498961</v>
      </c>
      <c r="U7" s="13">
        <f t="shared" si="6"/>
        <v>1.2298373876248847</v>
      </c>
      <c r="V7" s="13">
        <f t="shared" si="7"/>
        <v>0.11180339887498961</v>
      </c>
      <c r="W7" s="13">
        <f t="shared" si="8"/>
        <v>-0.44721359549995793</v>
      </c>
      <c r="X7" s="13">
        <f t="shared" si="9"/>
        <v>1.2298373876248847</v>
      </c>
    </row>
    <row r="8" spans="1:24" x14ac:dyDescent="0.2">
      <c r="A8" s="7">
        <v>6</v>
      </c>
      <c r="C8">
        <v>1</v>
      </c>
      <c r="D8">
        <v>2</v>
      </c>
      <c r="E8">
        <v>5</v>
      </c>
      <c r="F8">
        <v>3</v>
      </c>
      <c r="G8">
        <v>4</v>
      </c>
      <c r="H8">
        <v>4</v>
      </c>
      <c r="I8">
        <v>3</v>
      </c>
      <c r="J8">
        <v>5</v>
      </c>
      <c r="K8">
        <v>3</v>
      </c>
      <c r="L8">
        <v>4</v>
      </c>
      <c r="N8" s="13">
        <f t="shared" si="1"/>
        <v>-0.20851441405707477</v>
      </c>
      <c r="O8" s="13">
        <f t="shared" si="2"/>
        <v>0.20851441405707477</v>
      </c>
      <c r="P8" s="13">
        <f t="shared" si="0"/>
        <v>-7.5213128462503082E-2</v>
      </c>
      <c r="Q8" s="14">
        <f t="shared" si="3"/>
        <v>3</v>
      </c>
      <c r="R8" s="13">
        <f t="shared" si="4"/>
        <v>1.5811388300841898</v>
      </c>
      <c r="S8" s="7"/>
      <c r="T8" s="13">
        <f t="shared" si="5"/>
        <v>0.63245553203367588</v>
      </c>
      <c r="U8" s="13">
        <f t="shared" si="6"/>
        <v>0</v>
      </c>
      <c r="V8" s="13">
        <f t="shared" si="7"/>
        <v>1.2649110640673518</v>
      </c>
      <c r="W8" s="13">
        <f t="shared" si="8"/>
        <v>0</v>
      </c>
      <c r="X8" s="13">
        <f t="shared" si="9"/>
        <v>0.63245553203367588</v>
      </c>
    </row>
    <row r="9" spans="1:24" x14ac:dyDescent="0.2">
      <c r="A9" s="7">
        <v>7</v>
      </c>
      <c r="C9">
        <v>1</v>
      </c>
      <c r="D9">
        <v>4</v>
      </c>
      <c r="E9">
        <v>4</v>
      </c>
      <c r="F9">
        <v>2</v>
      </c>
      <c r="G9">
        <v>1</v>
      </c>
      <c r="H9">
        <v>2</v>
      </c>
      <c r="I9">
        <v>4</v>
      </c>
      <c r="J9">
        <v>5</v>
      </c>
      <c r="K9">
        <v>5</v>
      </c>
      <c r="L9">
        <v>4</v>
      </c>
      <c r="N9" s="13">
        <f t="shared" si="1"/>
        <v>0.19565217391304343</v>
      </c>
      <c r="O9" s="13">
        <f t="shared" si="2"/>
        <v>0.19565217391304343</v>
      </c>
      <c r="P9" s="13">
        <f t="shared" si="0"/>
        <v>7.0573596348412426E-2</v>
      </c>
      <c r="Q9" s="14">
        <f t="shared" si="3"/>
        <v>2.4</v>
      </c>
      <c r="R9" s="13">
        <f t="shared" si="4"/>
        <v>1.51657508881031</v>
      </c>
      <c r="S9" s="7"/>
      <c r="T9" s="13">
        <f t="shared" si="5"/>
        <v>-0.26375218935831474</v>
      </c>
      <c r="U9" s="13">
        <f t="shared" si="6"/>
        <v>1.0550087574332594</v>
      </c>
      <c r="V9" s="13">
        <f t="shared" si="7"/>
        <v>1.7143892308290465</v>
      </c>
      <c r="W9" s="13">
        <f t="shared" si="8"/>
        <v>1.7143892308290465</v>
      </c>
      <c r="X9" s="13">
        <f t="shared" si="9"/>
        <v>1.0550087574332594</v>
      </c>
    </row>
    <row r="10" spans="1:24" x14ac:dyDescent="0.2">
      <c r="A10" s="7">
        <v>8</v>
      </c>
      <c r="C10">
        <v>1</v>
      </c>
      <c r="D10">
        <v>3</v>
      </c>
      <c r="E10">
        <v>3</v>
      </c>
      <c r="F10">
        <v>2</v>
      </c>
      <c r="G10">
        <v>4</v>
      </c>
      <c r="H10">
        <v>1</v>
      </c>
      <c r="I10">
        <v>2</v>
      </c>
      <c r="J10">
        <v>5</v>
      </c>
      <c r="K10">
        <v>3</v>
      </c>
      <c r="L10">
        <v>5</v>
      </c>
      <c r="N10" s="13">
        <f t="shared" si="1"/>
        <v>-0.4048204523763681</v>
      </c>
      <c r="O10" s="13">
        <f t="shared" si="2"/>
        <v>0.4048204523763681</v>
      </c>
      <c r="P10" s="13">
        <f t="shared" si="0"/>
        <v>-0.14602257990902337</v>
      </c>
      <c r="Q10" s="14">
        <f t="shared" si="3"/>
        <v>2.6</v>
      </c>
      <c r="R10" s="13">
        <f t="shared" si="4"/>
        <v>1.1401754250991383</v>
      </c>
      <c r="S10" s="7"/>
      <c r="T10" s="13">
        <f t="shared" si="5"/>
        <v>-1.4032928308912465</v>
      </c>
      <c r="U10" s="13">
        <f t="shared" si="6"/>
        <v>-0.52623481158421748</v>
      </c>
      <c r="V10" s="13">
        <f t="shared" si="7"/>
        <v>2.1049392463368695</v>
      </c>
      <c r="W10" s="13">
        <f t="shared" si="8"/>
        <v>0.3508232077228115</v>
      </c>
      <c r="X10" s="13">
        <f t="shared" si="9"/>
        <v>2.1049392463368695</v>
      </c>
    </row>
    <row r="11" spans="1:24" x14ac:dyDescent="0.2">
      <c r="A11" s="7">
        <v>9</v>
      </c>
      <c r="C11">
        <v>3</v>
      </c>
      <c r="D11">
        <v>1</v>
      </c>
      <c r="E11">
        <v>4</v>
      </c>
      <c r="F11">
        <v>5</v>
      </c>
      <c r="G11">
        <v>1</v>
      </c>
      <c r="H11">
        <v>5</v>
      </c>
      <c r="I11">
        <v>1</v>
      </c>
      <c r="J11">
        <v>2</v>
      </c>
      <c r="K11">
        <v>3</v>
      </c>
      <c r="L11">
        <v>3</v>
      </c>
      <c r="N11" s="13">
        <f t="shared" si="1"/>
        <v>0.60819806913895058</v>
      </c>
      <c r="O11" s="13">
        <f t="shared" si="2"/>
        <v>0.60819806913895058</v>
      </c>
      <c r="P11" s="13">
        <f t="shared" si="0"/>
        <v>0.21938281682662472</v>
      </c>
      <c r="Q11" s="14">
        <f t="shared" si="3"/>
        <v>2.8</v>
      </c>
      <c r="R11" s="13">
        <f t="shared" si="4"/>
        <v>1.7888543819998315</v>
      </c>
      <c r="S11" s="7"/>
      <c r="T11" s="13">
        <f t="shared" si="5"/>
        <v>1.2298373876248847</v>
      </c>
      <c r="U11" s="13">
        <f t="shared" si="6"/>
        <v>-1.0062305898749053</v>
      </c>
      <c r="V11" s="13">
        <f t="shared" si="7"/>
        <v>-0.44721359549995793</v>
      </c>
      <c r="W11" s="13">
        <f t="shared" si="8"/>
        <v>0.11180339887498961</v>
      </c>
      <c r="X11" s="13">
        <f t="shared" si="9"/>
        <v>0.11180339887498961</v>
      </c>
    </row>
    <row r="12" spans="1:24" x14ac:dyDescent="0.2">
      <c r="A12" s="27">
        <v>10</v>
      </c>
      <c r="B12" s="5"/>
      <c r="C12" s="5">
        <v>1</v>
      </c>
      <c r="D12" s="5">
        <v>2</v>
      </c>
      <c r="E12" s="5">
        <v>4</v>
      </c>
      <c r="F12" s="5">
        <v>3</v>
      </c>
      <c r="G12" s="5">
        <v>3</v>
      </c>
      <c r="H12" s="5">
        <v>4</v>
      </c>
      <c r="I12" s="5">
        <v>2</v>
      </c>
      <c r="J12" s="5">
        <v>4</v>
      </c>
      <c r="K12" s="5">
        <v>1</v>
      </c>
      <c r="L12" s="5">
        <v>5</v>
      </c>
      <c r="N12" s="15">
        <f t="shared" si="1"/>
        <v>2.8915746598312007E-2</v>
      </c>
      <c r="O12" s="15">
        <f t="shared" si="2"/>
        <v>2.8915746598312007E-2</v>
      </c>
      <c r="P12" s="15">
        <f t="shared" si="0"/>
        <v>1.0430184279215955E-2</v>
      </c>
      <c r="Q12" s="16">
        <f t="shared" si="3"/>
        <v>2.6</v>
      </c>
      <c r="R12" s="15">
        <f t="shared" si="4"/>
        <v>1.1401754250991383</v>
      </c>
      <c r="S12" s="7"/>
      <c r="T12" s="15">
        <f t="shared" si="5"/>
        <v>1.2278812270298405</v>
      </c>
      <c r="U12" s="15">
        <f t="shared" si="6"/>
        <v>-0.52623481158421748</v>
      </c>
      <c r="V12" s="15">
        <f t="shared" si="7"/>
        <v>1.2278812270298405</v>
      </c>
      <c r="W12" s="15">
        <f t="shared" si="8"/>
        <v>-1.4032928308912465</v>
      </c>
      <c r="X12" s="15">
        <f t="shared" si="9"/>
        <v>2.1049392463368695</v>
      </c>
    </row>
    <row r="13" spans="1:24" x14ac:dyDescent="0.2">
      <c r="A13" s="7"/>
    </row>
    <row r="14" spans="1:24" x14ac:dyDescent="0.2">
      <c r="A14" s="7">
        <v>11</v>
      </c>
      <c r="C14">
        <v>2</v>
      </c>
      <c r="D14">
        <v>3</v>
      </c>
      <c r="E14">
        <v>2</v>
      </c>
      <c r="F14">
        <v>5</v>
      </c>
      <c r="G14">
        <v>1</v>
      </c>
      <c r="H14" s="20">
        <f>T14*$R14+$Q14</f>
        <v>4.1011767824738552</v>
      </c>
      <c r="I14" s="21">
        <f>U14*$R14+$Q14</f>
        <v>2.0771256083491498</v>
      </c>
      <c r="J14" s="21">
        <f>V14*$R14+$Q14</f>
        <v>1.6977999210091284</v>
      </c>
      <c r="K14" s="21">
        <f>W14*$R14+$Q14</f>
        <v>2.1318100596599958</v>
      </c>
      <c r="L14" s="22">
        <f>X14*$R14+$Q14</f>
        <v>2.7149728703653664</v>
      </c>
      <c r="N14" s="2"/>
      <c r="O14" s="18">
        <f>SUM(O3:O12)</f>
        <v>2.7723140669654236</v>
      </c>
      <c r="P14" s="19">
        <f>SUM(P3:P12)</f>
        <v>0.47224491186883116</v>
      </c>
      <c r="Q14" s="19">
        <f t="shared" ref="Q14" si="10">AVERAGE(C14:G14)</f>
        <v>2.6</v>
      </c>
      <c r="R14" s="17">
        <f t="shared" ref="R14" si="11">STDEV(C14:G14)</f>
        <v>1.5165750888103104</v>
      </c>
      <c r="T14" s="18">
        <f>SUMPRODUCT(T3:T12,$P3:$P12)</f>
        <v>0.98984665747837497</v>
      </c>
      <c r="U14" s="19">
        <f t="shared" ref="U14:X14" si="12">SUMPRODUCT(U3:U12,$P3:$P12)</f>
        <v>-0.34477316389327173</v>
      </c>
      <c r="V14" s="19">
        <f t="shared" si="12"/>
        <v>-0.59489311518271737</v>
      </c>
      <c r="W14" s="19">
        <f t="shared" si="12"/>
        <v>-0.30871530450053736</v>
      </c>
      <c r="X14" s="19">
        <f t="shared" si="12"/>
        <v>7.5810865689187712E-2</v>
      </c>
    </row>
    <row r="15" spans="1:24" x14ac:dyDescent="0.2">
      <c r="H15" t="s">
        <v>11</v>
      </c>
      <c r="O15" t="s">
        <v>10</v>
      </c>
      <c r="Q15" s="6" t="s">
        <v>8</v>
      </c>
      <c r="R15" s="6" t="s">
        <v>9</v>
      </c>
      <c r="T15" s="29" t="s">
        <v>13</v>
      </c>
      <c r="U15" s="29"/>
      <c r="V15" s="29"/>
      <c r="W15" s="29"/>
      <c r="X15" s="29"/>
    </row>
    <row r="16" spans="1:24" x14ac:dyDescent="0.2">
      <c r="N16" s="3"/>
    </row>
  </sheetData>
  <mergeCells count="1">
    <mergeCell ref="T15:X15"/>
  </mergeCells>
  <phoneticPr fontId="6" type="noConversion"/>
  <pageMargins left="0.75" right="0.75" top="1" bottom="1" header="0.5" footer="0.5"/>
  <pageSetup orientation="portrait" horizontalDpi="4294967292" verticalDpi="4294967292"/>
  <ignoredErrors>
    <ignoredError sqref="N3:N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workbookViewId="0">
      <selection activeCell="E16" sqref="E16"/>
    </sheetView>
  </sheetViews>
  <sheetFormatPr baseColWidth="10" defaultRowHeight="16" x14ac:dyDescent="0.2"/>
  <cols>
    <col min="1" max="1" width="5.83203125" bestFit="1" customWidth="1"/>
    <col min="2" max="2" width="6.6640625" customWidth="1"/>
    <col min="3" max="12" width="4.83203125" customWidth="1"/>
    <col min="13" max="13" width="6.1640625" customWidth="1"/>
    <col min="14" max="14" width="11.5" bestFit="1" customWidth="1"/>
    <col min="15" max="15" width="11.83203125" bestFit="1" customWidth="1"/>
    <col min="16" max="16" width="9.5" customWidth="1"/>
    <col min="17" max="17" width="13" customWidth="1"/>
    <col min="19" max="19" width="5.6640625" customWidth="1"/>
    <col min="20" max="20" width="10.5" customWidth="1"/>
    <col min="21" max="21" width="9.6640625" customWidth="1"/>
    <col min="22" max="22" width="9.5" customWidth="1"/>
    <col min="23" max="23" width="10.1640625" customWidth="1"/>
    <col min="24" max="24" width="11" bestFit="1" customWidth="1"/>
    <col min="25" max="16384" width="10.83203125" style="6"/>
  </cols>
  <sheetData>
    <row r="1" spans="1:24" ht="48" x14ac:dyDescent="0.2">
      <c r="B1" s="23" t="s">
        <v>20</v>
      </c>
      <c r="C1" s="23">
        <v>1</v>
      </c>
      <c r="D1" s="23">
        <v>2</v>
      </c>
      <c r="E1" s="23">
        <v>3</v>
      </c>
      <c r="F1" s="23">
        <v>4</v>
      </c>
      <c r="G1" s="23">
        <v>5</v>
      </c>
      <c r="H1" s="23">
        <v>6</v>
      </c>
      <c r="I1" s="23">
        <v>7</v>
      </c>
      <c r="J1" s="23">
        <v>8</v>
      </c>
      <c r="K1" s="23">
        <v>9</v>
      </c>
      <c r="L1" s="23">
        <v>10</v>
      </c>
      <c r="N1" s="1" t="s">
        <v>0</v>
      </c>
      <c r="O1" s="1" t="s">
        <v>2</v>
      </c>
      <c r="P1" t="s">
        <v>3</v>
      </c>
      <c r="Q1" s="1" t="s">
        <v>4</v>
      </c>
      <c r="R1" s="1" t="s">
        <v>5</v>
      </c>
      <c r="T1" s="12" t="s">
        <v>15</v>
      </c>
      <c r="U1" s="12" t="s">
        <v>16</v>
      </c>
      <c r="V1" s="12" t="s">
        <v>17</v>
      </c>
      <c r="W1" s="12" t="s">
        <v>18</v>
      </c>
      <c r="X1" s="12" t="s">
        <v>19</v>
      </c>
    </row>
    <row r="2" spans="1:24" x14ac:dyDescent="0.2">
      <c r="A2" s="26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N2" s="4" t="s">
        <v>7</v>
      </c>
      <c r="O2" s="4" t="s">
        <v>6</v>
      </c>
      <c r="P2" s="4" t="s">
        <v>14</v>
      </c>
      <c r="Q2" s="4" t="s">
        <v>8</v>
      </c>
      <c r="R2" s="4" t="s">
        <v>9</v>
      </c>
      <c r="T2" s="4" t="s">
        <v>12</v>
      </c>
      <c r="U2" s="4"/>
      <c r="V2" s="4"/>
      <c r="W2" s="4"/>
      <c r="X2" s="4"/>
    </row>
    <row r="3" spans="1:24" x14ac:dyDescent="0.2">
      <c r="A3" s="7">
        <v>1</v>
      </c>
      <c r="C3">
        <v>2</v>
      </c>
      <c r="D3">
        <v>3</v>
      </c>
      <c r="E3">
        <v>4</v>
      </c>
      <c r="F3">
        <v>3</v>
      </c>
      <c r="G3">
        <v>1</v>
      </c>
      <c r="H3">
        <v>5</v>
      </c>
      <c r="I3">
        <v>2</v>
      </c>
      <c r="J3">
        <v>4</v>
      </c>
      <c r="K3">
        <v>2</v>
      </c>
      <c r="L3">
        <v>5</v>
      </c>
      <c r="N3" s="13">
        <f>CORREL(C3:G3,$C$14:$G$14)</f>
        <v>0.46265194557299222</v>
      </c>
      <c r="O3" s="13">
        <f>ABS(N3)</f>
        <v>0.46265194557299222</v>
      </c>
      <c r="P3" s="13">
        <f t="shared" ref="P3:P12" si="0">N3/$O$14</f>
        <v>0.1668829484674553</v>
      </c>
      <c r="Q3" s="14">
        <f>AVERAGE(C3:G3)</f>
        <v>2.6</v>
      </c>
      <c r="R3" s="13">
        <f>STDEV(C3:G3)</f>
        <v>1.1401754250991383</v>
      </c>
      <c r="S3" s="7"/>
      <c r="T3" s="13">
        <f>(H3-$Q3)/$R3</f>
        <v>2.1049392463368695</v>
      </c>
      <c r="U3" s="13">
        <f>(I3-$Q3)/$R3</f>
        <v>-0.52623481158421748</v>
      </c>
      <c r="V3" s="13">
        <f>(J3-$Q3)/$R3</f>
        <v>1.2278812270298405</v>
      </c>
      <c r="W3" s="13">
        <f>(K3-$Q3)/$R3</f>
        <v>-0.52623481158421748</v>
      </c>
      <c r="X3" s="13">
        <f>(L3-$Q3)/$R3</f>
        <v>2.1049392463368695</v>
      </c>
    </row>
    <row r="4" spans="1:24" x14ac:dyDescent="0.2">
      <c r="A4" s="7">
        <v>2</v>
      </c>
      <c r="C4" s="28">
        <f>6-Complete!C4</f>
        <v>5</v>
      </c>
      <c r="D4" s="28">
        <f>6-Complete!D4</f>
        <v>3</v>
      </c>
      <c r="E4" s="28">
        <f>6-Complete!E4</f>
        <v>4</v>
      </c>
      <c r="F4" s="28">
        <f>6-Complete!F4</f>
        <v>4</v>
      </c>
      <c r="G4" s="28">
        <f>6-Complete!G4</f>
        <v>3</v>
      </c>
      <c r="H4" s="28">
        <f>6-Complete!H4</f>
        <v>4</v>
      </c>
      <c r="I4" s="28">
        <f>6-Complete!I4</f>
        <v>2</v>
      </c>
      <c r="J4" s="28">
        <f>6-Complete!J4</f>
        <v>1</v>
      </c>
      <c r="K4" s="28">
        <f>6-Complete!K4</f>
        <v>1</v>
      </c>
      <c r="L4" s="28">
        <f>6-Complete!L4</f>
        <v>2</v>
      </c>
      <c r="N4" s="13">
        <f t="shared" ref="N4:N12" si="1">CORREL(C4:G4,$C$14:$G$14)</f>
        <v>0.11821656093586513</v>
      </c>
      <c r="O4" s="13">
        <f t="shared" ref="O4:O12" si="2">ABS(N4)</f>
        <v>0.11821656093586513</v>
      </c>
      <c r="P4" s="13">
        <f t="shared" si="0"/>
        <v>4.2641835694057939E-2</v>
      </c>
      <c r="Q4" s="14">
        <f t="shared" ref="Q4:Q12" si="3">AVERAGE(C4:G4)</f>
        <v>3.8</v>
      </c>
      <c r="R4" s="13">
        <f t="shared" ref="R4:R12" si="4">STDEV(C4:G4)</f>
        <v>0.83666002653407512</v>
      </c>
      <c r="S4" s="7"/>
      <c r="T4" s="13">
        <f t="shared" ref="T4:X12" si="5">(H4-$Q4)/$R4</f>
        <v>0.23904572186687906</v>
      </c>
      <c r="U4" s="13">
        <f t="shared" si="5"/>
        <v>-2.1514114968019094</v>
      </c>
      <c r="V4" s="13">
        <f t="shared" si="5"/>
        <v>-3.3466401061363036</v>
      </c>
      <c r="W4" s="13">
        <f t="shared" si="5"/>
        <v>-3.3466401061363036</v>
      </c>
      <c r="X4" s="13">
        <f t="shared" si="5"/>
        <v>-2.1514114968019094</v>
      </c>
    </row>
    <row r="5" spans="1:24" x14ac:dyDescent="0.2">
      <c r="A5" s="7">
        <v>3</v>
      </c>
      <c r="C5">
        <v>1</v>
      </c>
      <c r="D5">
        <v>2</v>
      </c>
      <c r="E5">
        <v>1</v>
      </c>
      <c r="F5">
        <v>4</v>
      </c>
      <c r="G5">
        <v>5</v>
      </c>
      <c r="H5">
        <v>2</v>
      </c>
      <c r="I5">
        <v>2</v>
      </c>
      <c r="J5">
        <v>1</v>
      </c>
      <c r="K5">
        <v>3</v>
      </c>
      <c r="L5">
        <v>3</v>
      </c>
      <c r="N5" s="13">
        <f t="shared" si="1"/>
        <v>0.10889310129609418</v>
      </c>
      <c r="O5" s="13">
        <f t="shared" si="2"/>
        <v>0.10889310129609418</v>
      </c>
      <c r="P5" s="13">
        <f t="shared" si="0"/>
        <v>3.9278775299541956E-2</v>
      </c>
      <c r="Q5" s="14">
        <f t="shared" si="3"/>
        <v>2.6</v>
      </c>
      <c r="R5" s="13">
        <f t="shared" si="4"/>
        <v>1.8165902124584952</v>
      </c>
      <c r="S5" s="7"/>
      <c r="T5" s="13">
        <f t="shared" si="5"/>
        <v>-0.33028912953790818</v>
      </c>
      <c r="U5" s="13">
        <f t="shared" si="5"/>
        <v>-0.33028912953790818</v>
      </c>
      <c r="V5" s="13">
        <f t="shared" si="5"/>
        <v>-0.88077101210108844</v>
      </c>
      <c r="W5" s="13">
        <f t="shared" si="5"/>
        <v>0.22019275302527205</v>
      </c>
      <c r="X5" s="13">
        <f t="shared" si="5"/>
        <v>0.22019275302527205</v>
      </c>
    </row>
    <row r="6" spans="1:24" x14ac:dyDescent="0.2">
      <c r="A6" s="7">
        <v>4</v>
      </c>
      <c r="C6">
        <v>5</v>
      </c>
      <c r="D6">
        <v>3</v>
      </c>
      <c r="E6">
        <v>3</v>
      </c>
      <c r="F6">
        <v>4</v>
      </c>
      <c r="G6">
        <v>1</v>
      </c>
      <c r="H6">
        <v>5</v>
      </c>
      <c r="I6">
        <v>2</v>
      </c>
      <c r="J6">
        <v>1</v>
      </c>
      <c r="K6">
        <v>2</v>
      </c>
      <c r="L6">
        <v>3</v>
      </c>
      <c r="N6" s="13">
        <f t="shared" si="1"/>
        <v>0.4890096469218258</v>
      </c>
      <c r="O6" s="13">
        <f t="shared" si="2"/>
        <v>0.4890096469218258</v>
      </c>
      <c r="P6" s="13">
        <f t="shared" si="0"/>
        <v>0.1763904215430743</v>
      </c>
      <c r="Q6" s="14">
        <f t="shared" si="3"/>
        <v>3.2</v>
      </c>
      <c r="R6" s="13">
        <f t="shared" si="4"/>
        <v>1.4832396974191324</v>
      </c>
      <c r="S6" s="7"/>
      <c r="T6" s="13">
        <f t="shared" si="5"/>
        <v>1.2135597524338357</v>
      </c>
      <c r="U6" s="13">
        <f t="shared" si="5"/>
        <v>-0.80903983495589071</v>
      </c>
      <c r="V6" s="13">
        <f t="shared" si="5"/>
        <v>-1.4832396974191329</v>
      </c>
      <c r="W6" s="13">
        <f t="shared" si="5"/>
        <v>-0.80903983495589071</v>
      </c>
      <c r="X6" s="13">
        <f t="shared" si="5"/>
        <v>-0.13483997249264856</v>
      </c>
    </row>
    <row r="7" spans="1:24" x14ac:dyDescent="0.2">
      <c r="A7" s="7">
        <v>5</v>
      </c>
      <c r="C7">
        <v>1</v>
      </c>
      <c r="D7">
        <v>5</v>
      </c>
      <c r="E7">
        <v>1</v>
      </c>
      <c r="F7">
        <v>3</v>
      </c>
      <c r="G7">
        <v>4</v>
      </c>
      <c r="H7">
        <v>3</v>
      </c>
      <c r="I7">
        <v>5</v>
      </c>
      <c r="J7">
        <v>3</v>
      </c>
      <c r="K7">
        <v>2</v>
      </c>
      <c r="L7">
        <v>5</v>
      </c>
      <c r="N7" s="13">
        <f t="shared" si="1"/>
        <v>0.14744195615489714</v>
      </c>
      <c r="O7" s="13">
        <f t="shared" si="2"/>
        <v>0.14744195615489714</v>
      </c>
      <c r="P7" s="13">
        <f t="shared" si="0"/>
        <v>5.3183713170090852E-2</v>
      </c>
      <c r="Q7" s="14">
        <f t="shared" si="3"/>
        <v>2.8</v>
      </c>
      <c r="R7" s="13">
        <f t="shared" si="4"/>
        <v>1.7888543819998315</v>
      </c>
      <c r="S7" s="7"/>
      <c r="T7" s="13">
        <f t="shared" si="5"/>
        <v>0.11180339887498961</v>
      </c>
      <c r="U7" s="13">
        <f t="shared" si="5"/>
        <v>1.2298373876248847</v>
      </c>
      <c r="V7" s="13">
        <f t="shared" si="5"/>
        <v>0.11180339887498961</v>
      </c>
      <c r="W7" s="13">
        <f t="shared" si="5"/>
        <v>-0.44721359549995793</v>
      </c>
      <c r="X7" s="13">
        <f t="shared" si="5"/>
        <v>1.2298373876248847</v>
      </c>
    </row>
    <row r="8" spans="1:24" x14ac:dyDescent="0.2">
      <c r="A8" s="7">
        <v>6</v>
      </c>
      <c r="C8" s="28">
        <f>6-Complete!C8</f>
        <v>5</v>
      </c>
      <c r="D8" s="28">
        <f>6-Complete!D8</f>
        <v>4</v>
      </c>
      <c r="E8" s="28">
        <f>6-Complete!E8</f>
        <v>1</v>
      </c>
      <c r="F8" s="28">
        <f>6-Complete!F8</f>
        <v>3</v>
      </c>
      <c r="G8" s="28">
        <f>6-Complete!G8</f>
        <v>2</v>
      </c>
      <c r="H8" s="28">
        <f>6-Complete!H8</f>
        <v>2</v>
      </c>
      <c r="I8" s="28">
        <f>6-Complete!I8</f>
        <v>3</v>
      </c>
      <c r="J8" s="28">
        <f>6-Complete!J8</f>
        <v>1</v>
      </c>
      <c r="K8" s="28">
        <f>6-Complete!K8</f>
        <v>3</v>
      </c>
      <c r="L8" s="28">
        <f>6-Complete!L8</f>
        <v>2</v>
      </c>
      <c r="N8" s="13">
        <f t="shared" si="1"/>
        <v>0.20851441405707477</v>
      </c>
      <c r="O8" s="13">
        <f t="shared" si="2"/>
        <v>0.20851441405707477</v>
      </c>
      <c r="P8" s="13">
        <f t="shared" si="0"/>
        <v>7.5213128462503082E-2</v>
      </c>
      <c r="Q8" s="14">
        <f t="shared" si="3"/>
        <v>3</v>
      </c>
      <c r="R8" s="13">
        <f t="shared" si="4"/>
        <v>1.5811388300841898</v>
      </c>
      <c r="S8" s="7"/>
      <c r="T8" s="13">
        <f t="shared" si="5"/>
        <v>-0.63245553203367588</v>
      </c>
      <c r="U8" s="13">
        <f t="shared" si="5"/>
        <v>0</v>
      </c>
      <c r="V8" s="13">
        <f t="shared" si="5"/>
        <v>-1.2649110640673518</v>
      </c>
      <c r="W8" s="13">
        <f t="shared" si="5"/>
        <v>0</v>
      </c>
      <c r="X8" s="13">
        <f t="shared" si="5"/>
        <v>-0.63245553203367588</v>
      </c>
    </row>
    <row r="9" spans="1:24" x14ac:dyDescent="0.2">
      <c r="A9" s="7">
        <v>7</v>
      </c>
      <c r="C9">
        <v>1</v>
      </c>
      <c r="D9">
        <v>4</v>
      </c>
      <c r="E9">
        <v>4</v>
      </c>
      <c r="F9">
        <v>2</v>
      </c>
      <c r="G9">
        <v>1</v>
      </c>
      <c r="H9">
        <v>2</v>
      </c>
      <c r="I9">
        <v>4</v>
      </c>
      <c r="J9">
        <v>5</v>
      </c>
      <c r="K9">
        <v>5</v>
      </c>
      <c r="L9">
        <v>4</v>
      </c>
      <c r="N9" s="13">
        <f t="shared" si="1"/>
        <v>0.19565217391304343</v>
      </c>
      <c r="O9" s="13">
        <f t="shared" si="2"/>
        <v>0.19565217391304343</v>
      </c>
      <c r="P9" s="13">
        <f t="shared" si="0"/>
        <v>7.0573596348412426E-2</v>
      </c>
      <c r="Q9" s="14">
        <f t="shared" si="3"/>
        <v>2.4</v>
      </c>
      <c r="R9" s="13">
        <f t="shared" si="4"/>
        <v>1.51657508881031</v>
      </c>
      <c r="S9" s="7"/>
      <c r="T9" s="13">
        <f t="shared" si="5"/>
        <v>-0.26375218935831474</v>
      </c>
      <c r="U9" s="13">
        <f t="shared" si="5"/>
        <v>1.0550087574332594</v>
      </c>
      <c r="V9" s="13">
        <f t="shared" si="5"/>
        <v>1.7143892308290465</v>
      </c>
      <c r="W9" s="13">
        <f t="shared" si="5"/>
        <v>1.7143892308290465</v>
      </c>
      <c r="X9" s="13">
        <f t="shared" si="5"/>
        <v>1.0550087574332594</v>
      </c>
    </row>
    <row r="10" spans="1:24" x14ac:dyDescent="0.2">
      <c r="A10" s="7">
        <v>8</v>
      </c>
      <c r="C10" s="28">
        <f>6-Complete!C10</f>
        <v>5</v>
      </c>
      <c r="D10" s="28">
        <f>6-Complete!D10</f>
        <v>3</v>
      </c>
      <c r="E10" s="28">
        <f>6-Complete!E10</f>
        <v>3</v>
      </c>
      <c r="F10" s="28">
        <f>6-Complete!F10</f>
        <v>4</v>
      </c>
      <c r="G10" s="28">
        <f>6-Complete!G10</f>
        <v>2</v>
      </c>
      <c r="H10" s="28">
        <f>6-Complete!H10</f>
        <v>5</v>
      </c>
      <c r="I10" s="28">
        <f>6-Complete!I10</f>
        <v>4</v>
      </c>
      <c r="J10" s="28">
        <f>6-Complete!J10</f>
        <v>1</v>
      </c>
      <c r="K10" s="28">
        <f>6-Complete!K10</f>
        <v>3</v>
      </c>
      <c r="L10" s="28">
        <f>6-Complete!L10</f>
        <v>1</v>
      </c>
      <c r="N10" s="13">
        <f t="shared" si="1"/>
        <v>0.4048204523763681</v>
      </c>
      <c r="O10" s="13">
        <f t="shared" si="2"/>
        <v>0.4048204523763681</v>
      </c>
      <c r="P10" s="13">
        <f t="shared" si="0"/>
        <v>0.14602257990902337</v>
      </c>
      <c r="Q10" s="14">
        <f t="shared" si="3"/>
        <v>3.4</v>
      </c>
      <c r="R10" s="13">
        <f t="shared" si="4"/>
        <v>1.1401754250991383</v>
      </c>
      <c r="S10" s="7"/>
      <c r="T10" s="13">
        <f t="shared" si="5"/>
        <v>1.4032928308912465</v>
      </c>
      <c r="U10" s="13">
        <f t="shared" si="5"/>
        <v>0.52623481158421748</v>
      </c>
      <c r="V10" s="13">
        <f t="shared" si="5"/>
        <v>-2.1049392463368695</v>
      </c>
      <c r="W10" s="13">
        <f t="shared" si="5"/>
        <v>-0.3508232077228115</v>
      </c>
      <c r="X10" s="13">
        <f t="shared" si="5"/>
        <v>-2.1049392463368695</v>
      </c>
    </row>
    <row r="11" spans="1:24" x14ac:dyDescent="0.2">
      <c r="A11" s="7">
        <v>9</v>
      </c>
      <c r="C11">
        <v>3</v>
      </c>
      <c r="D11">
        <v>1</v>
      </c>
      <c r="E11">
        <v>4</v>
      </c>
      <c r="F11">
        <v>5</v>
      </c>
      <c r="G11">
        <v>1</v>
      </c>
      <c r="H11">
        <v>5</v>
      </c>
      <c r="I11">
        <v>1</v>
      </c>
      <c r="J11">
        <v>2</v>
      </c>
      <c r="K11">
        <v>3</v>
      </c>
      <c r="L11">
        <v>3</v>
      </c>
      <c r="N11" s="13">
        <f t="shared" si="1"/>
        <v>0.60819806913895058</v>
      </c>
      <c r="O11" s="13">
        <f t="shared" si="2"/>
        <v>0.60819806913895058</v>
      </c>
      <c r="P11" s="13">
        <f t="shared" si="0"/>
        <v>0.21938281682662472</v>
      </c>
      <c r="Q11" s="14">
        <f t="shared" si="3"/>
        <v>2.8</v>
      </c>
      <c r="R11" s="13">
        <f t="shared" si="4"/>
        <v>1.7888543819998315</v>
      </c>
      <c r="S11" s="7"/>
      <c r="T11" s="13">
        <f t="shared" si="5"/>
        <v>1.2298373876248847</v>
      </c>
      <c r="U11" s="13">
        <f t="shared" si="5"/>
        <v>-1.0062305898749053</v>
      </c>
      <c r="V11" s="13">
        <f t="shared" si="5"/>
        <v>-0.44721359549995793</v>
      </c>
      <c r="W11" s="13">
        <f t="shared" si="5"/>
        <v>0.11180339887498961</v>
      </c>
      <c r="X11" s="13">
        <f t="shared" si="5"/>
        <v>0.11180339887498961</v>
      </c>
    </row>
    <row r="12" spans="1:24" x14ac:dyDescent="0.2">
      <c r="A12" s="27">
        <v>10</v>
      </c>
      <c r="B12" s="5"/>
      <c r="C12" s="5">
        <v>1</v>
      </c>
      <c r="D12" s="5">
        <v>2</v>
      </c>
      <c r="E12" s="5">
        <v>4</v>
      </c>
      <c r="F12" s="5">
        <v>3</v>
      </c>
      <c r="G12" s="5">
        <v>3</v>
      </c>
      <c r="H12" s="5">
        <v>4</v>
      </c>
      <c r="I12" s="5">
        <v>2</v>
      </c>
      <c r="J12" s="5">
        <v>4</v>
      </c>
      <c r="K12" s="5">
        <v>1</v>
      </c>
      <c r="L12" s="5">
        <v>5</v>
      </c>
      <c r="N12" s="15">
        <f t="shared" si="1"/>
        <v>2.8915746598312007E-2</v>
      </c>
      <c r="O12" s="15">
        <f t="shared" si="2"/>
        <v>2.8915746598312007E-2</v>
      </c>
      <c r="P12" s="15">
        <f t="shared" si="0"/>
        <v>1.0430184279215955E-2</v>
      </c>
      <c r="Q12" s="16">
        <f t="shared" si="3"/>
        <v>2.6</v>
      </c>
      <c r="R12" s="15">
        <f t="shared" si="4"/>
        <v>1.1401754250991383</v>
      </c>
      <c r="S12" s="7"/>
      <c r="T12" s="15">
        <f t="shared" si="5"/>
        <v>1.2278812270298405</v>
      </c>
      <c r="U12" s="15">
        <f t="shared" si="5"/>
        <v>-0.52623481158421748</v>
      </c>
      <c r="V12" s="15">
        <f t="shared" si="5"/>
        <v>1.2278812270298405</v>
      </c>
      <c r="W12" s="15">
        <f t="shared" si="5"/>
        <v>-1.4032928308912465</v>
      </c>
      <c r="X12" s="15">
        <f t="shared" si="5"/>
        <v>2.1049392463368695</v>
      </c>
    </row>
    <row r="13" spans="1:24" x14ac:dyDescent="0.2">
      <c r="A13" s="7"/>
    </row>
    <row r="14" spans="1:24" x14ac:dyDescent="0.2">
      <c r="A14" s="7">
        <v>11</v>
      </c>
      <c r="C14">
        <v>2</v>
      </c>
      <c r="D14">
        <v>3</v>
      </c>
      <c r="E14">
        <v>2</v>
      </c>
      <c r="F14">
        <v>5</v>
      </c>
      <c r="G14">
        <v>1</v>
      </c>
      <c r="H14" s="20">
        <f>T14*$R14+$Q14</f>
        <v>4.1011767824738552</v>
      </c>
      <c r="I14" s="21">
        <f>U14*$R14+$Q14</f>
        <v>2.0771256083491498</v>
      </c>
      <c r="J14" s="21">
        <f>V14*$R14+$Q14</f>
        <v>1.6977999210091281</v>
      </c>
      <c r="K14" s="21">
        <f>W14*$R14+$Q14</f>
        <v>2.1318100596599954</v>
      </c>
      <c r="L14" s="22">
        <f>X14*$R14+$Q14</f>
        <v>2.7149728703653664</v>
      </c>
      <c r="N14" s="2"/>
      <c r="O14" s="18">
        <f>SUM(O3:O12)</f>
        <v>2.7723140669654236</v>
      </c>
      <c r="P14" s="19">
        <f>SUM(P3:P12)</f>
        <v>0.99999999999999989</v>
      </c>
      <c r="Q14" s="19">
        <f t="shared" ref="Q14" si="6">AVERAGE(C14:G14)</f>
        <v>2.6</v>
      </c>
      <c r="R14" s="17">
        <f t="shared" ref="R14" si="7">STDEV(C14:G14)</f>
        <v>1.5165750888103104</v>
      </c>
      <c r="T14" s="18">
        <f>SUMPRODUCT(T3:T12,$P3:$P12)</f>
        <v>0.98984665747837497</v>
      </c>
      <c r="U14" s="19">
        <f t="shared" ref="U14:X14" si="8">SUMPRODUCT(U3:U12,$P3:$P12)</f>
        <v>-0.34477316389327173</v>
      </c>
      <c r="V14" s="19">
        <f t="shared" si="8"/>
        <v>-0.59489311518271748</v>
      </c>
      <c r="W14" s="19">
        <f t="shared" si="8"/>
        <v>-0.30871530450053747</v>
      </c>
      <c r="X14" s="19">
        <f t="shared" si="8"/>
        <v>7.5810865689187712E-2</v>
      </c>
    </row>
    <row r="15" spans="1:24" x14ac:dyDescent="0.2">
      <c r="H15" t="s">
        <v>11</v>
      </c>
      <c r="O15" t="s">
        <v>10</v>
      </c>
      <c r="Q15" s="6" t="s">
        <v>8</v>
      </c>
      <c r="R15" s="6" t="s">
        <v>9</v>
      </c>
      <c r="T15" s="29" t="s">
        <v>13</v>
      </c>
      <c r="U15" s="29"/>
      <c r="V15" s="29"/>
      <c r="W15" s="29"/>
      <c r="X15" s="29"/>
    </row>
    <row r="16" spans="1:24" x14ac:dyDescent="0.2">
      <c r="N16" s="3"/>
    </row>
  </sheetData>
  <mergeCells count="1">
    <mergeCell ref="T15:X15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Complete</vt:lpstr>
      <vt:lpstr>Flip</vt:lpstr>
    </vt:vector>
  </TitlesOfParts>
  <Company>Kellogg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Zettelmeyer</dc:creator>
  <cp:lastModifiedBy>Vincent Nijs</cp:lastModifiedBy>
  <dcterms:created xsi:type="dcterms:W3CDTF">2012-02-15T12:55:26Z</dcterms:created>
  <dcterms:modified xsi:type="dcterms:W3CDTF">2018-02-20T20:25:17Z</dcterms:modified>
</cp:coreProperties>
</file>