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io\Downloads\"/>
    </mc:Choice>
  </mc:AlternateContent>
  <xr:revisionPtr revIDLastSave="0" documentId="13_ncr:9_{1E70E2A6-335B-4499-A9AF-F5A3A6AD1146}" xr6:coauthVersionLast="47" xr6:coauthVersionMax="47" xr10:uidLastSave="{00000000-0000-0000-0000-000000000000}"/>
  <bookViews>
    <workbookView xWindow="-28920" yWindow="-120" windowWidth="29040" windowHeight="15840" tabRatio="687" xr2:uid="{C44AB228-5E1E-4D0E-B8ED-A935546B9FA5}"/>
  </bookViews>
  <sheets>
    <sheet name="ck_summary" sheetId="1" r:id="rId1"/>
    <sheet name="1-popularidade" sheetId="4" r:id="rId2"/>
    <sheet name="2-maturidade" sheetId="5" r:id="rId3"/>
    <sheet name="3-atividades" sheetId="6" r:id="rId4"/>
    <sheet name="4-linecode" sheetId="7" r:id="rId5"/>
    <sheet name="4-line comment" sheetId="9" r:id="rId6"/>
    <sheet name="teste - linecode - dispersao" sheetId="8" r:id="rId7"/>
    <sheet name="estatisticas_atividade" sheetId="2" r:id="rId8"/>
    <sheet name="estatisticas_popularidade" sheetId="3" r:id="rId9"/>
  </sheets>
  <definedNames>
    <definedName name="_xlnm._FilterDatabase" localSheetId="0" hidden="1">ck_summary!$A$1:$AA$998</definedName>
  </definedNames>
  <calcPr calcId="0"/>
  <pivotCaches>
    <pivotCache cacheId="17" r:id="rId10"/>
    <pivotCache cacheId="32" r:id="rId11"/>
  </pivotCaches>
</workbook>
</file>

<file path=xl/calcChain.xml><?xml version="1.0" encoding="utf-8"?>
<calcChain xmlns="http://schemas.openxmlformats.org/spreadsheetml/2006/main">
  <c r="Q998" i="1" l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AD3" i="1"/>
  <c r="AE3" i="1"/>
  <c r="AF3" i="1"/>
  <c r="AD4" i="1"/>
  <c r="AE4" i="1"/>
  <c r="AF4" i="1"/>
  <c r="AD5" i="1"/>
  <c r="AE5" i="1"/>
  <c r="AF5" i="1"/>
  <c r="AD6" i="1"/>
  <c r="AE6" i="1"/>
  <c r="AF6" i="1"/>
  <c r="AD7" i="1"/>
  <c r="AE7" i="1"/>
  <c r="AF7" i="1"/>
  <c r="AD8" i="1"/>
  <c r="AE8" i="1"/>
  <c r="AF8" i="1"/>
  <c r="AD9" i="1"/>
  <c r="AE9" i="1"/>
  <c r="AF9" i="1"/>
  <c r="AD10" i="1"/>
  <c r="AE10" i="1"/>
  <c r="AF10" i="1"/>
  <c r="AD11" i="1"/>
  <c r="AE11" i="1"/>
  <c r="AF11" i="1"/>
  <c r="AD12" i="1"/>
  <c r="AE12" i="1"/>
  <c r="AF12" i="1"/>
  <c r="AD13" i="1"/>
  <c r="AE13" i="1"/>
  <c r="AF13" i="1"/>
  <c r="AD14" i="1"/>
  <c r="AE14" i="1"/>
  <c r="AF14" i="1"/>
  <c r="AD15" i="1"/>
  <c r="AE15" i="1"/>
  <c r="AF15" i="1"/>
  <c r="AD16" i="1"/>
  <c r="AE16" i="1"/>
  <c r="AF16" i="1"/>
  <c r="AD17" i="1"/>
  <c r="AE17" i="1"/>
  <c r="AF17" i="1"/>
  <c r="AD18" i="1"/>
  <c r="AE18" i="1"/>
  <c r="AF18" i="1"/>
  <c r="AD19" i="1"/>
  <c r="AE19" i="1"/>
  <c r="AF19" i="1"/>
  <c r="AD20" i="1"/>
  <c r="AE20" i="1"/>
  <c r="AF20" i="1"/>
  <c r="AD21" i="1"/>
  <c r="AE21" i="1"/>
  <c r="AF21" i="1"/>
  <c r="AD22" i="1"/>
  <c r="AE22" i="1"/>
  <c r="AF22" i="1"/>
  <c r="AD23" i="1"/>
  <c r="AE23" i="1"/>
  <c r="AF23" i="1"/>
  <c r="AD24" i="1"/>
  <c r="AE24" i="1"/>
  <c r="AF24" i="1"/>
  <c r="AD25" i="1"/>
  <c r="AE25" i="1"/>
  <c r="AF25" i="1"/>
  <c r="AD26" i="1"/>
  <c r="AE26" i="1"/>
  <c r="AF26" i="1"/>
  <c r="AD27" i="1"/>
  <c r="AE27" i="1"/>
  <c r="AF27" i="1"/>
  <c r="AD28" i="1"/>
  <c r="AE28" i="1"/>
  <c r="AF28" i="1"/>
  <c r="AD29" i="1"/>
  <c r="AE29" i="1"/>
  <c r="AF29" i="1"/>
  <c r="AD30" i="1"/>
  <c r="AE30" i="1"/>
  <c r="AF30" i="1"/>
  <c r="AD31" i="1"/>
  <c r="AE31" i="1"/>
  <c r="AF31" i="1"/>
  <c r="AD32" i="1"/>
  <c r="AE32" i="1"/>
  <c r="AF32" i="1"/>
  <c r="AD33" i="1"/>
  <c r="AE33" i="1"/>
  <c r="AF33" i="1"/>
  <c r="AD34" i="1"/>
  <c r="AE34" i="1"/>
  <c r="AF34" i="1"/>
  <c r="AD35" i="1"/>
  <c r="AE35" i="1"/>
  <c r="AF35" i="1"/>
  <c r="AD36" i="1"/>
  <c r="AE36" i="1"/>
  <c r="AF36" i="1"/>
  <c r="AD37" i="1"/>
  <c r="AE37" i="1"/>
  <c r="AF37" i="1"/>
  <c r="AD38" i="1"/>
  <c r="AE38" i="1"/>
  <c r="AF38" i="1"/>
  <c r="AD39" i="1"/>
  <c r="AE39" i="1"/>
  <c r="AF39" i="1"/>
  <c r="AD40" i="1"/>
  <c r="AE40" i="1"/>
  <c r="AF40" i="1"/>
  <c r="AD41" i="1"/>
  <c r="AE41" i="1"/>
  <c r="AF41" i="1"/>
  <c r="AD42" i="1"/>
  <c r="AE42" i="1"/>
  <c r="AF42" i="1"/>
  <c r="AD43" i="1"/>
  <c r="AE43" i="1"/>
  <c r="AF43" i="1"/>
  <c r="AD44" i="1"/>
  <c r="AE44" i="1"/>
  <c r="AF44" i="1"/>
  <c r="AD45" i="1"/>
  <c r="AE45" i="1"/>
  <c r="AF45" i="1"/>
  <c r="AD46" i="1"/>
  <c r="AE46" i="1"/>
  <c r="AF46" i="1"/>
  <c r="AD47" i="1"/>
  <c r="AE47" i="1"/>
  <c r="AF47" i="1"/>
  <c r="AD48" i="1"/>
  <c r="AE48" i="1"/>
  <c r="AF48" i="1"/>
  <c r="AD49" i="1"/>
  <c r="AE49" i="1"/>
  <c r="AF49" i="1"/>
  <c r="AD50" i="1"/>
  <c r="AE50" i="1"/>
  <c r="AF50" i="1"/>
  <c r="AD51" i="1"/>
  <c r="AE51" i="1"/>
  <c r="AF51" i="1"/>
  <c r="AD52" i="1"/>
  <c r="AE52" i="1"/>
  <c r="AF52" i="1"/>
  <c r="AD53" i="1"/>
  <c r="AE53" i="1"/>
  <c r="AF53" i="1"/>
  <c r="AD54" i="1"/>
  <c r="AE54" i="1"/>
  <c r="AF54" i="1"/>
  <c r="AD55" i="1"/>
  <c r="AE55" i="1"/>
  <c r="AF55" i="1"/>
  <c r="AD56" i="1"/>
  <c r="AE56" i="1"/>
  <c r="AF56" i="1"/>
  <c r="AD57" i="1"/>
  <c r="AE57" i="1"/>
  <c r="AF57" i="1"/>
  <c r="AD58" i="1"/>
  <c r="AE58" i="1"/>
  <c r="AF58" i="1"/>
  <c r="AD59" i="1"/>
  <c r="AE59" i="1"/>
  <c r="AF59" i="1"/>
  <c r="AD60" i="1"/>
  <c r="AE60" i="1"/>
  <c r="AF60" i="1"/>
  <c r="AD61" i="1"/>
  <c r="AE61" i="1"/>
  <c r="AF61" i="1"/>
  <c r="AD62" i="1"/>
  <c r="AE62" i="1"/>
  <c r="AF62" i="1"/>
  <c r="AD63" i="1"/>
  <c r="AE63" i="1"/>
  <c r="AF63" i="1"/>
  <c r="AD64" i="1"/>
  <c r="AE64" i="1"/>
  <c r="AF64" i="1"/>
  <c r="AD65" i="1"/>
  <c r="AE65" i="1"/>
  <c r="AF65" i="1"/>
  <c r="AD66" i="1"/>
  <c r="AE66" i="1"/>
  <c r="AF66" i="1"/>
  <c r="AD67" i="1"/>
  <c r="AE67" i="1"/>
  <c r="AF67" i="1"/>
  <c r="AD68" i="1"/>
  <c r="AE68" i="1"/>
  <c r="AF68" i="1"/>
  <c r="AD69" i="1"/>
  <c r="AE69" i="1"/>
  <c r="AF69" i="1"/>
  <c r="AD70" i="1"/>
  <c r="AE70" i="1"/>
  <c r="AF70" i="1"/>
  <c r="AD71" i="1"/>
  <c r="AE71" i="1"/>
  <c r="AF71" i="1"/>
  <c r="AD72" i="1"/>
  <c r="AE72" i="1"/>
  <c r="AF72" i="1"/>
  <c r="AD73" i="1"/>
  <c r="AE73" i="1"/>
  <c r="AF73" i="1"/>
  <c r="AD74" i="1"/>
  <c r="AE74" i="1"/>
  <c r="AF74" i="1"/>
  <c r="AD75" i="1"/>
  <c r="AE75" i="1"/>
  <c r="AF75" i="1"/>
  <c r="AD76" i="1"/>
  <c r="AE76" i="1"/>
  <c r="AF76" i="1"/>
  <c r="AD77" i="1"/>
  <c r="AE77" i="1"/>
  <c r="AF77" i="1"/>
  <c r="AD78" i="1"/>
  <c r="AE78" i="1"/>
  <c r="AF78" i="1"/>
  <c r="AD79" i="1"/>
  <c r="AE79" i="1"/>
  <c r="AF79" i="1"/>
  <c r="AD80" i="1"/>
  <c r="AE80" i="1"/>
  <c r="AF80" i="1"/>
  <c r="AD81" i="1"/>
  <c r="AE81" i="1"/>
  <c r="AF81" i="1"/>
  <c r="AD82" i="1"/>
  <c r="AE82" i="1"/>
  <c r="AF82" i="1"/>
  <c r="AD83" i="1"/>
  <c r="AE83" i="1"/>
  <c r="AF83" i="1"/>
  <c r="AD84" i="1"/>
  <c r="AE84" i="1"/>
  <c r="AF84" i="1"/>
  <c r="AD85" i="1"/>
  <c r="AE85" i="1"/>
  <c r="AF85" i="1"/>
  <c r="AD86" i="1"/>
  <c r="AE86" i="1"/>
  <c r="AF86" i="1"/>
  <c r="AD87" i="1"/>
  <c r="AE87" i="1"/>
  <c r="AF87" i="1"/>
  <c r="AD88" i="1"/>
  <c r="AE88" i="1"/>
  <c r="AF88" i="1"/>
  <c r="AD89" i="1"/>
  <c r="AE89" i="1"/>
  <c r="AF89" i="1"/>
  <c r="AD90" i="1"/>
  <c r="AE90" i="1"/>
  <c r="AF90" i="1"/>
  <c r="AD91" i="1"/>
  <c r="AE91" i="1"/>
  <c r="AF91" i="1"/>
  <c r="AD92" i="1"/>
  <c r="AE92" i="1"/>
  <c r="AF92" i="1"/>
  <c r="AD93" i="1"/>
  <c r="AE93" i="1"/>
  <c r="AF93" i="1"/>
  <c r="AD94" i="1"/>
  <c r="AE94" i="1"/>
  <c r="AF94" i="1"/>
  <c r="AD95" i="1"/>
  <c r="AE95" i="1"/>
  <c r="AF95" i="1"/>
  <c r="AD96" i="1"/>
  <c r="AE96" i="1"/>
  <c r="AF96" i="1"/>
  <c r="AD97" i="1"/>
  <c r="AE97" i="1"/>
  <c r="AF97" i="1"/>
  <c r="AD98" i="1"/>
  <c r="AE98" i="1"/>
  <c r="AF98" i="1"/>
  <c r="AD99" i="1"/>
  <c r="AE99" i="1"/>
  <c r="AF99" i="1"/>
  <c r="AD100" i="1"/>
  <c r="AE100" i="1"/>
  <c r="AF100" i="1"/>
  <c r="AD101" i="1"/>
  <c r="AE101" i="1"/>
  <c r="AF101" i="1"/>
  <c r="AD102" i="1"/>
  <c r="AE102" i="1"/>
  <c r="AF102" i="1"/>
  <c r="AD103" i="1"/>
  <c r="AE103" i="1"/>
  <c r="AF103" i="1"/>
  <c r="AD104" i="1"/>
  <c r="AE104" i="1"/>
  <c r="AF104" i="1"/>
  <c r="AD105" i="1"/>
  <c r="AE105" i="1"/>
  <c r="AF105" i="1"/>
  <c r="AD106" i="1"/>
  <c r="AE106" i="1"/>
  <c r="AF106" i="1"/>
  <c r="AD107" i="1"/>
  <c r="AE107" i="1"/>
  <c r="AF107" i="1"/>
  <c r="AD108" i="1"/>
  <c r="AE108" i="1"/>
  <c r="AF108" i="1"/>
  <c r="AD109" i="1"/>
  <c r="AE109" i="1"/>
  <c r="AF109" i="1"/>
  <c r="AD110" i="1"/>
  <c r="AE110" i="1"/>
  <c r="AF110" i="1"/>
  <c r="AD111" i="1"/>
  <c r="AE111" i="1"/>
  <c r="AF111" i="1"/>
  <c r="AD112" i="1"/>
  <c r="AE112" i="1"/>
  <c r="AF112" i="1"/>
  <c r="AD113" i="1"/>
  <c r="AE113" i="1"/>
  <c r="AF113" i="1"/>
  <c r="AD114" i="1"/>
  <c r="AE114" i="1"/>
  <c r="AF114" i="1"/>
  <c r="AD115" i="1"/>
  <c r="AE115" i="1"/>
  <c r="AF115" i="1"/>
  <c r="AD116" i="1"/>
  <c r="AE116" i="1"/>
  <c r="AF116" i="1"/>
  <c r="AD117" i="1"/>
  <c r="AE117" i="1"/>
  <c r="AF117" i="1"/>
  <c r="AD118" i="1"/>
  <c r="AE118" i="1"/>
  <c r="AF118" i="1"/>
  <c r="AD119" i="1"/>
  <c r="AE119" i="1"/>
  <c r="AF119" i="1"/>
  <c r="AD120" i="1"/>
  <c r="AE120" i="1"/>
  <c r="AF120" i="1"/>
  <c r="AD121" i="1"/>
  <c r="AE121" i="1"/>
  <c r="AF121" i="1"/>
  <c r="AD122" i="1"/>
  <c r="AE122" i="1"/>
  <c r="AF122" i="1"/>
  <c r="AD123" i="1"/>
  <c r="AE123" i="1"/>
  <c r="AF123" i="1"/>
  <c r="AD124" i="1"/>
  <c r="AE124" i="1"/>
  <c r="AF124" i="1"/>
  <c r="AD125" i="1"/>
  <c r="AE125" i="1"/>
  <c r="AF125" i="1"/>
  <c r="AD126" i="1"/>
  <c r="AE126" i="1"/>
  <c r="AF126" i="1"/>
  <c r="AD127" i="1"/>
  <c r="AE127" i="1"/>
  <c r="AF127" i="1"/>
  <c r="AD128" i="1"/>
  <c r="AE128" i="1"/>
  <c r="AF128" i="1"/>
  <c r="AD129" i="1"/>
  <c r="AE129" i="1"/>
  <c r="AF129" i="1"/>
  <c r="AD130" i="1"/>
  <c r="AE130" i="1"/>
  <c r="AF130" i="1"/>
  <c r="AD131" i="1"/>
  <c r="AE131" i="1"/>
  <c r="AF131" i="1"/>
  <c r="AD132" i="1"/>
  <c r="AE132" i="1"/>
  <c r="AF132" i="1"/>
  <c r="AD133" i="1"/>
  <c r="AE133" i="1"/>
  <c r="AF133" i="1"/>
  <c r="AD134" i="1"/>
  <c r="AE134" i="1"/>
  <c r="AF134" i="1"/>
  <c r="AD135" i="1"/>
  <c r="AE135" i="1"/>
  <c r="AF135" i="1"/>
  <c r="AD136" i="1"/>
  <c r="AE136" i="1"/>
  <c r="AF136" i="1"/>
  <c r="AD137" i="1"/>
  <c r="AE137" i="1"/>
  <c r="AF137" i="1"/>
  <c r="AD138" i="1"/>
  <c r="AE138" i="1"/>
  <c r="AF138" i="1"/>
  <c r="AD139" i="1"/>
  <c r="AE139" i="1"/>
  <c r="AF139" i="1"/>
  <c r="AD140" i="1"/>
  <c r="AE140" i="1"/>
  <c r="AF140" i="1"/>
  <c r="AD141" i="1"/>
  <c r="AE141" i="1"/>
  <c r="AF141" i="1"/>
  <c r="AD142" i="1"/>
  <c r="AE142" i="1"/>
  <c r="AF142" i="1"/>
  <c r="AD143" i="1"/>
  <c r="AE143" i="1"/>
  <c r="AF143" i="1"/>
  <c r="AD144" i="1"/>
  <c r="AE144" i="1"/>
  <c r="AF144" i="1"/>
  <c r="AD145" i="1"/>
  <c r="AE145" i="1"/>
  <c r="AF145" i="1"/>
  <c r="AD146" i="1"/>
  <c r="AE146" i="1"/>
  <c r="AF146" i="1"/>
  <c r="AD147" i="1"/>
  <c r="AE147" i="1"/>
  <c r="AF147" i="1"/>
  <c r="AD148" i="1"/>
  <c r="AE148" i="1"/>
  <c r="AF148" i="1"/>
  <c r="AD149" i="1"/>
  <c r="AE149" i="1"/>
  <c r="AF149" i="1"/>
  <c r="AD150" i="1"/>
  <c r="AE150" i="1"/>
  <c r="AF150" i="1"/>
  <c r="AD151" i="1"/>
  <c r="AE151" i="1"/>
  <c r="AF151" i="1"/>
  <c r="AD152" i="1"/>
  <c r="AE152" i="1"/>
  <c r="AF152" i="1"/>
  <c r="AD153" i="1"/>
  <c r="AE153" i="1"/>
  <c r="AF153" i="1"/>
  <c r="AD154" i="1"/>
  <c r="AE154" i="1"/>
  <c r="AF154" i="1"/>
  <c r="AD155" i="1"/>
  <c r="AE155" i="1"/>
  <c r="AF155" i="1"/>
  <c r="AD156" i="1"/>
  <c r="AE156" i="1"/>
  <c r="AF156" i="1"/>
  <c r="AD157" i="1"/>
  <c r="AE157" i="1"/>
  <c r="AF157" i="1"/>
  <c r="AD158" i="1"/>
  <c r="AE158" i="1"/>
  <c r="AF158" i="1"/>
  <c r="AD159" i="1"/>
  <c r="AE159" i="1"/>
  <c r="AF159" i="1"/>
  <c r="AD160" i="1"/>
  <c r="AE160" i="1"/>
  <c r="AF160" i="1"/>
  <c r="AD161" i="1"/>
  <c r="AE161" i="1"/>
  <c r="AF161" i="1"/>
  <c r="AD162" i="1"/>
  <c r="AE162" i="1"/>
  <c r="AF162" i="1"/>
  <c r="AD163" i="1"/>
  <c r="AE163" i="1"/>
  <c r="AF163" i="1"/>
  <c r="AD164" i="1"/>
  <c r="AE164" i="1"/>
  <c r="AF164" i="1"/>
  <c r="AD165" i="1"/>
  <c r="AE165" i="1"/>
  <c r="AF165" i="1"/>
  <c r="AD166" i="1"/>
  <c r="AE166" i="1"/>
  <c r="AF166" i="1"/>
  <c r="AD167" i="1"/>
  <c r="AE167" i="1"/>
  <c r="AF167" i="1"/>
  <c r="AD168" i="1"/>
  <c r="AE168" i="1"/>
  <c r="AF168" i="1"/>
  <c r="AD169" i="1"/>
  <c r="AE169" i="1"/>
  <c r="AF169" i="1"/>
  <c r="AD170" i="1"/>
  <c r="AE170" i="1"/>
  <c r="AF170" i="1"/>
  <c r="AD171" i="1"/>
  <c r="AE171" i="1"/>
  <c r="AF171" i="1"/>
  <c r="AD172" i="1"/>
  <c r="AE172" i="1"/>
  <c r="AF172" i="1"/>
  <c r="AD173" i="1"/>
  <c r="AE173" i="1"/>
  <c r="AF173" i="1"/>
  <c r="AD174" i="1"/>
  <c r="AE174" i="1"/>
  <c r="AF174" i="1"/>
  <c r="AD175" i="1"/>
  <c r="AE175" i="1"/>
  <c r="AF175" i="1"/>
  <c r="AD176" i="1"/>
  <c r="AE176" i="1"/>
  <c r="AF176" i="1"/>
  <c r="AD177" i="1"/>
  <c r="AE177" i="1"/>
  <c r="AF177" i="1"/>
  <c r="AD178" i="1"/>
  <c r="AE178" i="1"/>
  <c r="AF178" i="1"/>
  <c r="AD179" i="1"/>
  <c r="AE179" i="1"/>
  <c r="AF179" i="1"/>
  <c r="AD180" i="1"/>
  <c r="AE180" i="1"/>
  <c r="AF180" i="1"/>
  <c r="AD181" i="1"/>
  <c r="AE181" i="1"/>
  <c r="AF181" i="1"/>
  <c r="AD182" i="1"/>
  <c r="AE182" i="1"/>
  <c r="AF182" i="1"/>
  <c r="AD183" i="1"/>
  <c r="AE183" i="1"/>
  <c r="AF183" i="1"/>
  <c r="AD184" i="1"/>
  <c r="AE184" i="1"/>
  <c r="AF184" i="1"/>
  <c r="AD185" i="1"/>
  <c r="AE185" i="1"/>
  <c r="AF185" i="1"/>
  <c r="AD186" i="1"/>
  <c r="AE186" i="1"/>
  <c r="AF186" i="1"/>
  <c r="AD187" i="1"/>
  <c r="AE187" i="1"/>
  <c r="AF187" i="1"/>
  <c r="AD188" i="1"/>
  <c r="AE188" i="1"/>
  <c r="AF188" i="1"/>
  <c r="AD189" i="1"/>
  <c r="AE189" i="1"/>
  <c r="AF189" i="1"/>
  <c r="AD190" i="1"/>
  <c r="AE190" i="1"/>
  <c r="AF190" i="1"/>
  <c r="AD191" i="1"/>
  <c r="AE191" i="1"/>
  <c r="AF191" i="1"/>
  <c r="AD192" i="1"/>
  <c r="AE192" i="1"/>
  <c r="AF192" i="1"/>
  <c r="AD193" i="1"/>
  <c r="AE193" i="1"/>
  <c r="AF193" i="1"/>
  <c r="AD194" i="1"/>
  <c r="AE194" i="1"/>
  <c r="AF194" i="1"/>
  <c r="AD195" i="1"/>
  <c r="AE195" i="1"/>
  <c r="AF195" i="1"/>
  <c r="AD196" i="1"/>
  <c r="AE196" i="1"/>
  <c r="AF196" i="1"/>
  <c r="AD197" i="1"/>
  <c r="AE197" i="1"/>
  <c r="AF197" i="1"/>
  <c r="AD198" i="1"/>
  <c r="AE198" i="1"/>
  <c r="AF198" i="1"/>
  <c r="AD199" i="1"/>
  <c r="AE199" i="1"/>
  <c r="AF199" i="1"/>
  <c r="AD200" i="1"/>
  <c r="AE200" i="1"/>
  <c r="AF200" i="1"/>
  <c r="AD201" i="1"/>
  <c r="AE201" i="1"/>
  <c r="AF201" i="1"/>
  <c r="AD202" i="1"/>
  <c r="AE202" i="1"/>
  <c r="AF202" i="1"/>
  <c r="AD203" i="1"/>
  <c r="AE203" i="1"/>
  <c r="AF203" i="1"/>
  <c r="AD204" i="1"/>
  <c r="AE204" i="1"/>
  <c r="AF204" i="1"/>
  <c r="AD205" i="1"/>
  <c r="AE205" i="1"/>
  <c r="AF205" i="1"/>
  <c r="AD206" i="1"/>
  <c r="AE206" i="1"/>
  <c r="AF206" i="1"/>
  <c r="AD207" i="1"/>
  <c r="AE207" i="1"/>
  <c r="AF207" i="1"/>
  <c r="AD208" i="1"/>
  <c r="AE208" i="1"/>
  <c r="AF208" i="1"/>
  <c r="AD209" i="1"/>
  <c r="AE209" i="1"/>
  <c r="AF209" i="1"/>
  <c r="AD210" i="1"/>
  <c r="AE210" i="1"/>
  <c r="AF210" i="1"/>
  <c r="AD211" i="1"/>
  <c r="AE211" i="1"/>
  <c r="AF211" i="1"/>
  <c r="AD212" i="1"/>
  <c r="AE212" i="1"/>
  <c r="AF212" i="1"/>
  <c r="AD213" i="1"/>
  <c r="AE213" i="1"/>
  <c r="AF213" i="1"/>
  <c r="AD214" i="1"/>
  <c r="AE214" i="1"/>
  <c r="AF214" i="1"/>
  <c r="AD215" i="1"/>
  <c r="AE215" i="1"/>
  <c r="AF215" i="1"/>
  <c r="AD216" i="1"/>
  <c r="AE216" i="1"/>
  <c r="AF216" i="1"/>
  <c r="AD217" i="1"/>
  <c r="AE217" i="1"/>
  <c r="AF217" i="1"/>
  <c r="AD218" i="1"/>
  <c r="AE218" i="1"/>
  <c r="AF218" i="1"/>
  <c r="AD219" i="1"/>
  <c r="AE219" i="1"/>
  <c r="AF219" i="1"/>
  <c r="AD220" i="1"/>
  <c r="AE220" i="1"/>
  <c r="AF220" i="1"/>
  <c r="AD221" i="1"/>
  <c r="AE221" i="1"/>
  <c r="AF221" i="1"/>
  <c r="AD222" i="1"/>
  <c r="AE222" i="1"/>
  <c r="AF222" i="1"/>
  <c r="AD223" i="1"/>
  <c r="AE223" i="1"/>
  <c r="AF223" i="1"/>
  <c r="AD224" i="1"/>
  <c r="AE224" i="1"/>
  <c r="AF224" i="1"/>
  <c r="AD225" i="1"/>
  <c r="AE225" i="1"/>
  <c r="AF225" i="1"/>
  <c r="AD226" i="1"/>
  <c r="AE226" i="1"/>
  <c r="AF226" i="1"/>
  <c r="AD227" i="1"/>
  <c r="AE227" i="1"/>
  <c r="AF227" i="1"/>
  <c r="AD228" i="1"/>
  <c r="AE228" i="1"/>
  <c r="AF228" i="1"/>
  <c r="AD229" i="1"/>
  <c r="AE229" i="1"/>
  <c r="AF229" i="1"/>
  <c r="AD230" i="1"/>
  <c r="AE230" i="1"/>
  <c r="AF230" i="1"/>
  <c r="AD231" i="1"/>
  <c r="AE231" i="1"/>
  <c r="AF231" i="1"/>
  <c r="AD232" i="1"/>
  <c r="AE232" i="1"/>
  <c r="AF232" i="1"/>
  <c r="AD233" i="1"/>
  <c r="AE233" i="1"/>
  <c r="AF233" i="1"/>
  <c r="AD234" i="1"/>
  <c r="AE234" i="1"/>
  <c r="AF234" i="1"/>
  <c r="AD235" i="1"/>
  <c r="AE235" i="1"/>
  <c r="AF235" i="1"/>
  <c r="AD236" i="1"/>
  <c r="AE236" i="1"/>
  <c r="AF236" i="1"/>
  <c r="AD237" i="1"/>
  <c r="AE237" i="1"/>
  <c r="AF237" i="1"/>
  <c r="AD238" i="1"/>
  <c r="AE238" i="1"/>
  <c r="AF238" i="1"/>
  <c r="AD239" i="1"/>
  <c r="AE239" i="1"/>
  <c r="AF239" i="1"/>
  <c r="AD240" i="1"/>
  <c r="AE240" i="1"/>
  <c r="AF240" i="1"/>
  <c r="AD241" i="1"/>
  <c r="AE241" i="1"/>
  <c r="AF241" i="1"/>
  <c r="AD242" i="1"/>
  <c r="AE242" i="1"/>
  <c r="AF242" i="1"/>
  <c r="AD243" i="1"/>
  <c r="AE243" i="1"/>
  <c r="AF243" i="1"/>
  <c r="AD244" i="1"/>
  <c r="AE244" i="1"/>
  <c r="AF244" i="1"/>
  <c r="AD245" i="1"/>
  <c r="AE245" i="1"/>
  <c r="AF245" i="1"/>
  <c r="AD246" i="1"/>
  <c r="AE246" i="1"/>
  <c r="AF246" i="1"/>
  <c r="AD247" i="1"/>
  <c r="AE247" i="1"/>
  <c r="AF247" i="1"/>
  <c r="AD248" i="1"/>
  <c r="AE248" i="1"/>
  <c r="AF248" i="1"/>
  <c r="AD249" i="1"/>
  <c r="AE249" i="1"/>
  <c r="AF249" i="1"/>
  <c r="AD250" i="1"/>
  <c r="AE250" i="1"/>
  <c r="AF250" i="1"/>
  <c r="AD251" i="1"/>
  <c r="AE251" i="1"/>
  <c r="AF251" i="1"/>
  <c r="AD252" i="1"/>
  <c r="AE252" i="1"/>
  <c r="AF252" i="1"/>
  <c r="AD253" i="1"/>
  <c r="AE253" i="1"/>
  <c r="AF253" i="1"/>
  <c r="AD254" i="1"/>
  <c r="AE254" i="1"/>
  <c r="AF254" i="1"/>
  <c r="AD255" i="1"/>
  <c r="AE255" i="1"/>
  <c r="AF255" i="1"/>
  <c r="AD256" i="1"/>
  <c r="AE256" i="1"/>
  <c r="AF256" i="1"/>
  <c r="AD257" i="1"/>
  <c r="AE257" i="1"/>
  <c r="AF257" i="1"/>
  <c r="AD258" i="1"/>
  <c r="AE258" i="1"/>
  <c r="AF258" i="1"/>
  <c r="AD259" i="1"/>
  <c r="AE259" i="1"/>
  <c r="AF259" i="1"/>
  <c r="AD260" i="1"/>
  <c r="AE260" i="1"/>
  <c r="AF260" i="1"/>
  <c r="AD261" i="1"/>
  <c r="AE261" i="1"/>
  <c r="AF261" i="1"/>
  <c r="AD262" i="1"/>
  <c r="AE262" i="1"/>
  <c r="AF262" i="1"/>
  <c r="AD263" i="1"/>
  <c r="AE263" i="1"/>
  <c r="AF263" i="1"/>
  <c r="AD264" i="1"/>
  <c r="AE264" i="1"/>
  <c r="AF264" i="1"/>
  <c r="AD265" i="1"/>
  <c r="AE265" i="1"/>
  <c r="AF265" i="1"/>
  <c r="AD266" i="1"/>
  <c r="AE266" i="1"/>
  <c r="AF266" i="1"/>
  <c r="AD267" i="1"/>
  <c r="AE267" i="1"/>
  <c r="AF267" i="1"/>
  <c r="AD268" i="1"/>
  <c r="AE268" i="1"/>
  <c r="AF268" i="1"/>
  <c r="AD269" i="1"/>
  <c r="AE269" i="1"/>
  <c r="AF269" i="1"/>
  <c r="AD270" i="1"/>
  <c r="AE270" i="1"/>
  <c r="AF270" i="1"/>
  <c r="AD271" i="1"/>
  <c r="AE271" i="1"/>
  <c r="AF271" i="1"/>
  <c r="AD272" i="1"/>
  <c r="AE272" i="1"/>
  <c r="AF272" i="1"/>
  <c r="AD273" i="1"/>
  <c r="AE273" i="1"/>
  <c r="AF273" i="1"/>
  <c r="AD274" i="1"/>
  <c r="AE274" i="1"/>
  <c r="AF274" i="1"/>
  <c r="AD275" i="1"/>
  <c r="AE275" i="1"/>
  <c r="AF275" i="1"/>
  <c r="AD276" i="1"/>
  <c r="AE276" i="1"/>
  <c r="AF276" i="1"/>
  <c r="AD277" i="1"/>
  <c r="AE277" i="1"/>
  <c r="AF277" i="1"/>
  <c r="AD278" i="1"/>
  <c r="AE278" i="1"/>
  <c r="AF278" i="1"/>
  <c r="AD279" i="1"/>
  <c r="AE279" i="1"/>
  <c r="AF279" i="1"/>
  <c r="AD280" i="1"/>
  <c r="AE280" i="1"/>
  <c r="AF280" i="1"/>
  <c r="AD281" i="1"/>
  <c r="AE281" i="1"/>
  <c r="AF281" i="1"/>
  <c r="AD282" i="1"/>
  <c r="AE282" i="1"/>
  <c r="AF282" i="1"/>
  <c r="AD283" i="1"/>
  <c r="AE283" i="1"/>
  <c r="AF283" i="1"/>
  <c r="AD284" i="1"/>
  <c r="AE284" i="1"/>
  <c r="AF284" i="1"/>
  <c r="AD285" i="1"/>
  <c r="AE285" i="1"/>
  <c r="AF285" i="1"/>
  <c r="AD286" i="1"/>
  <c r="AE286" i="1"/>
  <c r="AF286" i="1"/>
  <c r="AD287" i="1"/>
  <c r="AE287" i="1"/>
  <c r="AF287" i="1"/>
  <c r="AD288" i="1"/>
  <c r="AE288" i="1"/>
  <c r="AF288" i="1"/>
  <c r="AD289" i="1"/>
  <c r="AE289" i="1"/>
  <c r="AF289" i="1"/>
  <c r="AD290" i="1"/>
  <c r="AE290" i="1"/>
  <c r="AF290" i="1"/>
  <c r="AD291" i="1"/>
  <c r="AE291" i="1"/>
  <c r="AF291" i="1"/>
  <c r="AD292" i="1"/>
  <c r="AE292" i="1"/>
  <c r="AF292" i="1"/>
  <c r="AD293" i="1"/>
  <c r="AE293" i="1"/>
  <c r="AF293" i="1"/>
  <c r="AD294" i="1"/>
  <c r="AE294" i="1"/>
  <c r="AF294" i="1"/>
  <c r="AD295" i="1"/>
  <c r="AE295" i="1"/>
  <c r="AF295" i="1"/>
  <c r="AD296" i="1"/>
  <c r="AE296" i="1"/>
  <c r="AF296" i="1"/>
  <c r="AD297" i="1"/>
  <c r="AE297" i="1"/>
  <c r="AF297" i="1"/>
  <c r="AD298" i="1"/>
  <c r="AE298" i="1"/>
  <c r="AF298" i="1"/>
  <c r="AD299" i="1"/>
  <c r="AE299" i="1"/>
  <c r="AF299" i="1"/>
  <c r="AD300" i="1"/>
  <c r="AE300" i="1"/>
  <c r="AF300" i="1"/>
  <c r="AD301" i="1"/>
  <c r="AE301" i="1"/>
  <c r="AF301" i="1"/>
  <c r="AD302" i="1"/>
  <c r="AE302" i="1"/>
  <c r="AF302" i="1"/>
  <c r="AD303" i="1"/>
  <c r="AE303" i="1"/>
  <c r="AF303" i="1"/>
  <c r="AD304" i="1"/>
  <c r="AE304" i="1"/>
  <c r="AF304" i="1"/>
  <c r="AD305" i="1"/>
  <c r="AE305" i="1"/>
  <c r="AF305" i="1"/>
  <c r="AD306" i="1"/>
  <c r="AE306" i="1"/>
  <c r="AF306" i="1"/>
  <c r="AD307" i="1"/>
  <c r="AE307" i="1"/>
  <c r="AF307" i="1"/>
  <c r="AD308" i="1"/>
  <c r="AE308" i="1"/>
  <c r="AF308" i="1"/>
  <c r="AD309" i="1"/>
  <c r="AE309" i="1"/>
  <c r="AF309" i="1"/>
  <c r="AD310" i="1"/>
  <c r="AE310" i="1"/>
  <c r="AF310" i="1"/>
  <c r="AD311" i="1"/>
  <c r="AE311" i="1"/>
  <c r="AF311" i="1"/>
  <c r="AD312" i="1"/>
  <c r="AE312" i="1"/>
  <c r="AF312" i="1"/>
  <c r="AD313" i="1"/>
  <c r="AE313" i="1"/>
  <c r="AF313" i="1"/>
  <c r="AD314" i="1"/>
  <c r="AE314" i="1"/>
  <c r="AF314" i="1"/>
  <c r="AD315" i="1"/>
  <c r="AE315" i="1"/>
  <c r="AF315" i="1"/>
  <c r="AD316" i="1"/>
  <c r="AE316" i="1"/>
  <c r="AF316" i="1"/>
  <c r="AD317" i="1"/>
  <c r="AE317" i="1"/>
  <c r="AF317" i="1"/>
  <c r="AD318" i="1"/>
  <c r="AE318" i="1"/>
  <c r="AF318" i="1"/>
  <c r="AD319" i="1"/>
  <c r="AE319" i="1"/>
  <c r="AF319" i="1"/>
  <c r="AD320" i="1"/>
  <c r="AE320" i="1"/>
  <c r="AF320" i="1"/>
  <c r="AD321" i="1"/>
  <c r="AE321" i="1"/>
  <c r="AF321" i="1"/>
  <c r="AD322" i="1"/>
  <c r="AE322" i="1"/>
  <c r="AF322" i="1"/>
  <c r="AD323" i="1"/>
  <c r="AE323" i="1"/>
  <c r="AF323" i="1"/>
  <c r="AD324" i="1"/>
  <c r="AE324" i="1"/>
  <c r="AF324" i="1"/>
  <c r="AD325" i="1"/>
  <c r="AE325" i="1"/>
  <c r="AF325" i="1"/>
  <c r="AD326" i="1"/>
  <c r="AE326" i="1"/>
  <c r="AF326" i="1"/>
  <c r="AD327" i="1"/>
  <c r="AE327" i="1"/>
  <c r="AF327" i="1"/>
  <c r="AD328" i="1"/>
  <c r="AE328" i="1"/>
  <c r="AF328" i="1"/>
  <c r="AD329" i="1"/>
  <c r="AE329" i="1"/>
  <c r="AF329" i="1"/>
  <c r="AD330" i="1"/>
  <c r="AE330" i="1"/>
  <c r="AF330" i="1"/>
  <c r="AD331" i="1"/>
  <c r="AE331" i="1"/>
  <c r="AF331" i="1"/>
  <c r="AD332" i="1"/>
  <c r="AE332" i="1"/>
  <c r="AF332" i="1"/>
  <c r="AD333" i="1"/>
  <c r="AE333" i="1"/>
  <c r="AF333" i="1"/>
  <c r="AD334" i="1"/>
  <c r="AE334" i="1"/>
  <c r="AF334" i="1"/>
  <c r="AD335" i="1"/>
  <c r="AE335" i="1"/>
  <c r="AF335" i="1"/>
  <c r="AD336" i="1"/>
  <c r="AE336" i="1"/>
  <c r="AF336" i="1"/>
  <c r="AD337" i="1"/>
  <c r="AE337" i="1"/>
  <c r="AF337" i="1"/>
  <c r="AD338" i="1"/>
  <c r="AE338" i="1"/>
  <c r="AF338" i="1"/>
  <c r="AD339" i="1"/>
  <c r="AE339" i="1"/>
  <c r="AF339" i="1"/>
  <c r="AD340" i="1"/>
  <c r="AE340" i="1"/>
  <c r="AF340" i="1"/>
  <c r="AD341" i="1"/>
  <c r="AE341" i="1"/>
  <c r="AF341" i="1"/>
  <c r="AD342" i="1"/>
  <c r="AE342" i="1"/>
  <c r="AF342" i="1"/>
  <c r="AD343" i="1"/>
  <c r="AE343" i="1"/>
  <c r="AF343" i="1"/>
  <c r="AD344" i="1"/>
  <c r="AE344" i="1"/>
  <c r="AF344" i="1"/>
  <c r="AD345" i="1"/>
  <c r="AE345" i="1"/>
  <c r="AF345" i="1"/>
  <c r="AD346" i="1"/>
  <c r="AE346" i="1"/>
  <c r="AF346" i="1"/>
  <c r="AD347" i="1"/>
  <c r="AE347" i="1"/>
  <c r="AF347" i="1"/>
  <c r="AD348" i="1"/>
  <c r="AE348" i="1"/>
  <c r="AF348" i="1"/>
  <c r="AD349" i="1"/>
  <c r="AE349" i="1"/>
  <c r="AF349" i="1"/>
  <c r="AD350" i="1"/>
  <c r="AE350" i="1"/>
  <c r="AF350" i="1"/>
  <c r="AD351" i="1"/>
  <c r="AE351" i="1"/>
  <c r="AF351" i="1"/>
  <c r="AD352" i="1"/>
  <c r="AE352" i="1"/>
  <c r="AF352" i="1"/>
  <c r="AD353" i="1"/>
  <c r="AE353" i="1"/>
  <c r="AF353" i="1"/>
  <c r="AD354" i="1"/>
  <c r="AE354" i="1"/>
  <c r="AF354" i="1"/>
  <c r="AD355" i="1"/>
  <c r="AE355" i="1"/>
  <c r="AF355" i="1"/>
  <c r="AD356" i="1"/>
  <c r="AE356" i="1"/>
  <c r="AF356" i="1"/>
  <c r="AD357" i="1"/>
  <c r="AE357" i="1"/>
  <c r="AF357" i="1"/>
  <c r="AD358" i="1"/>
  <c r="AE358" i="1"/>
  <c r="AF358" i="1"/>
  <c r="AD359" i="1"/>
  <c r="AE359" i="1"/>
  <c r="AF359" i="1"/>
  <c r="AD360" i="1"/>
  <c r="AE360" i="1"/>
  <c r="AF360" i="1"/>
  <c r="AD361" i="1"/>
  <c r="AE361" i="1"/>
  <c r="AF361" i="1"/>
  <c r="AD362" i="1"/>
  <c r="AE362" i="1"/>
  <c r="AF362" i="1"/>
  <c r="AD363" i="1"/>
  <c r="AE363" i="1"/>
  <c r="AF363" i="1"/>
  <c r="AD364" i="1"/>
  <c r="AE364" i="1"/>
  <c r="AF364" i="1"/>
  <c r="AD365" i="1"/>
  <c r="AE365" i="1"/>
  <c r="AF365" i="1"/>
  <c r="AD366" i="1"/>
  <c r="AE366" i="1"/>
  <c r="AF366" i="1"/>
  <c r="AD367" i="1"/>
  <c r="AE367" i="1"/>
  <c r="AF367" i="1"/>
  <c r="AD368" i="1"/>
  <c r="AE368" i="1"/>
  <c r="AF368" i="1"/>
  <c r="AD369" i="1"/>
  <c r="AE369" i="1"/>
  <c r="AF369" i="1"/>
  <c r="AD370" i="1"/>
  <c r="AE370" i="1"/>
  <c r="AF370" i="1"/>
  <c r="AD371" i="1"/>
  <c r="AE371" i="1"/>
  <c r="AF371" i="1"/>
  <c r="AD372" i="1"/>
  <c r="AE372" i="1"/>
  <c r="AF372" i="1"/>
  <c r="AD373" i="1"/>
  <c r="AE373" i="1"/>
  <c r="AF373" i="1"/>
  <c r="AD374" i="1"/>
  <c r="AE374" i="1"/>
  <c r="AF374" i="1"/>
  <c r="AD375" i="1"/>
  <c r="AE375" i="1"/>
  <c r="AF375" i="1"/>
  <c r="AD376" i="1"/>
  <c r="AE376" i="1"/>
  <c r="AF376" i="1"/>
  <c r="AD377" i="1"/>
  <c r="AE377" i="1"/>
  <c r="AF377" i="1"/>
  <c r="AD378" i="1"/>
  <c r="AE378" i="1"/>
  <c r="AF378" i="1"/>
  <c r="AD379" i="1"/>
  <c r="AE379" i="1"/>
  <c r="AF379" i="1"/>
  <c r="AD380" i="1"/>
  <c r="AE380" i="1"/>
  <c r="AF380" i="1"/>
  <c r="AD381" i="1"/>
  <c r="AE381" i="1"/>
  <c r="AF381" i="1"/>
  <c r="AD382" i="1"/>
  <c r="AE382" i="1"/>
  <c r="AF382" i="1"/>
  <c r="AD383" i="1"/>
  <c r="AE383" i="1"/>
  <c r="AF383" i="1"/>
  <c r="AD384" i="1"/>
  <c r="AE384" i="1"/>
  <c r="AF384" i="1"/>
  <c r="AD385" i="1"/>
  <c r="AE385" i="1"/>
  <c r="AF385" i="1"/>
  <c r="AD386" i="1"/>
  <c r="AE386" i="1"/>
  <c r="AF386" i="1"/>
  <c r="AD387" i="1"/>
  <c r="AE387" i="1"/>
  <c r="AF387" i="1"/>
  <c r="AD388" i="1"/>
  <c r="AE388" i="1"/>
  <c r="AF388" i="1"/>
  <c r="AD389" i="1"/>
  <c r="AE389" i="1"/>
  <c r="AF389" i="1"/>
  <c r="AD390" i="1"/>
  <c r="AE390" i="1"/>
  <c r="AF390" i="1"/>
  <c r="AD391" i="1"/>
  <c r="AE391" i="1"/>
  <c r="AF391" i="1"/>
  <c r="AD392" i="1"/>
  <c r="AE392" i="1"/>
  <c r="AF392" i="1"/>
  <c r="AD393" i="1"/>
  <c r="AE393" i="1"/>
  <c r="AF393" i="1"/>
  <c r="AD394" i="1"/>
  <c r="AE394" i="1"/>
  <c r="AF394" i="1"/>
  <c r="AD395" i="1"/>
  <c r="AE395" i="1"/>
  <c r="AF395" i="1"/>
  <c r="AD396" i="1"/>
  <c r="AE396" i="1"/>
  <c r="AF396" i="1"/>
  <c r="AD397" i="1"/>
  <c r="AE397" i="1"/>
  <c r="AF397" i="1"/>
  <c r="AD398" i="1"/>
  <c r="AE398" i="1"/>
  <c r="AF398" i="1"/>
  <c r="AD399" i="1"/>
  <c r="AE399" i="1"/>
  <c r="AF399" i="1"/>
  <c r="AD400" i="1"/>
  <c r="AE400" i="1"/>
  <c r="AF400" i="1"/>
  <c r="AD401" i="1"/>
  <c r="AE401" i="1"/>
  <c r="AF401" i="1"/>
  <c r="AD402" i="1"/>
  <c r="AE402" i="1"/>
  <c r="AF402" i="1"/>
  <c r="AD403" i="1"/>
  <c r="AE403" i="1"/>
  <c r="AF403" i="1"/>
  <c r="AD404" i="1"/>
  <c r="AE404" i="1"/>
  <c r="AF404" i="1"/>
  <c r="AD405" i="1"/>
  <c r="AE405" i="1"/>
  <c r="AF405" i="1"/>
  <c r="AD406" i="1"/>
  <c r="AE406" i="1"/>
  <c r="AF406" i="1"/>
  <c r="AD407" i="1"/>
  <c r="AE407" i="1"/>
  <c r="AF407" i="1"/>
  <c r="AD408" i="1"/>
  <c r="AE408" i="1"/>
  <c r="AF408" i="1"/>
  <c r="AD409" i="1"/>
  <c r="AE409" i="1"/>
  <c r="AF409" i="1"/>
  <c r="AD410" i="1"/>
  <c r="AE410" i="1"/>
  <c r="AF410" i="1"/>
  <c r="AD411" i="1"/>
  <c r="AE411" i="1"/>
  <c r="AF411" i="1"/>
  <c r="AD412" i="1"/>
  <c r="AE412" i="1"/>
  <c r="AF412" i="1"/>
  <c r="AD413" i="1"/>
  <c r="AE413" i="1"/>
  <c r="AF413" i="1"/>
  <c r="AD414" i="1"/>
  <c r="AE414" i="1"/>
  <c r="AF414" i="1"/>
  <c r="AD415" i="1"/>
  <c r="AE415" i="1"/>
  <c r="AF415" i="1"/>
  <c r="AD416" i="1"/>
  <c r="AE416" i="1"/>
  <c r="AF416" i="1"/>
  <c r="AD417" i="1"/>
  <c r="AE417" i="1"/>
  <c r="AF417" i="1"/>
  <c r="AD418" i="1"/>
  <c r="AE418" i="1"/>
  <c r="AF418" i="1"/>
  <c r="AD419" i="1"/>
  <c r="AE419" i="1"/>
  <c r="AF419" i="1"/>
  <c r="AD420" i="1"/>
  <c r="AE420" i="1"/>
  <c r="AF420" i="1"/>
  <c r="AD421" i="1"/>
  <c r="AE421" i="1"/>
  <c r="AF421" i="1"/>
  <c r="AD422" i="1"/>
  <c r="AE422" i="1"/>
  <c r="AF422" i="1"/>
  <c r="AD423" i="1"/>
  <c r="AE423" i="1"/>
  <c r="AF423" i="1"/>
  <c r="AD424" i="1"/>
  <c r="AE424" i="1"/>
  <c r="AF424" i="1"/>
  <c r="AD425" i="1"/>
  <c r="AE425" i="1"/>
  <c r="AF425" i="1"/>
  <c r="AD426" i="1"/>
  <c r="AE426" i="1"/>
  <c r="AF426" i="1"/>
  <c r="AD427" i="1"/>
  <c r="AE427" i="1"/>
  <c r="AF427" i="1"/>
  <c r="AD428" i="1"/>
  <c r="AE428" i="1"/>
  <c r="AF428" i="1"/>
  <c r="AD429" i="1"/>
  <c r="AE429" i="1"/>
  <c r="AF429" i="1"/>
  <c r="AD430" i="1"/>
  <c r="AE430" i="1"/>
  <c r="AF430" i="1"/>
  <c r="AD431" i="1"/>
  <c r="AE431" i="1"/>
  <c r="AF431" i="1"/>
  <c r="AD432" i="1"/>
  <c r="AE432" i="1"/>
  <c r="AF432" i="1"/>
  <c r="AD433" i="1"/>
  <c r="AE433" i="1"/>
  <c r="AF433" i="1"/>
  <c r="AD434" i="1"/>
  <c r="AE434" i="1"/>
  <c r="AF434" i="1"/>
  <c r="AD435" i="1"/>
  <c r="AE435" i="1"/>
  <c r="AF435" i="1"/>
  <c r="AD436" i="1"/>
  <c r="AE436" i="1"/>
  <c r="AF436" i="1"/>
  <c r="AD437" i="1"/>
  <c r="AE437" i="1"/>
  <c r="AF437" i="1"/>
  <c r="AD438" i="1"/>
  <c r="AE438" i="1"/>
  <c r="AF438" i="1"/>
  <c r="AD439" i="1"/>
  <c r="AE439" i="1"/>
  <c r="AF439" i="1"/>
  <c r="AD440" i="1"/>
  <c r="AE440" i="1"/>
  <c r="AF440" i="1"/>
  <c r="AD441" i="1"/>
  <c r="AE441" i="1"/>
  <c r="AF441" i="1"/>
  <c r="AD442" i="1"/>
  <c r="AE442" i="1"/>
  <c r="AF442" i="1"/>
  <c r="AD443" i="1"/>
  <c r="AE443" i="1"/>
  <c r="AF443" i="1"/>
  <c r="AD444" i="1"/>
  <c r="AE444" i="1"/>
  <c r="AF444" i="1"/>
  <c r="AD445" i="1"/>
  <c r="AE445" i="1"/>
  <c r="AF445" i="1"/>
  <c r="AD446" i="1"/>
  <c r="AE446" i="1"/>
  <c r="AF446" i="1"/>
  <c r="AD447" i="1"/>
  <c r="AE447" i="1"/>
  <c r="AF447" i="1"/>
  <c r="AD448" i="1"/>
  <c r="AE448" i="1"/>
  <c r="AF448" i="1"/>
  <c r="AD449" i="1"/>
  <c r="AE449" i="1"/>
  <c r="AF449" i="1"/>
  <c r="AD450" i="1"/>
  <c r="AE450" i="1"/>
  <c r="AF450" i="1"/>
  <c r="AD451" i="1"/>
  <c r="AE451" i="1"/>
  <c r="AF451" i="1"/>
  <c r="AD452" i="1"/>
  <c r="AE452" i="1"/>
  <c r="AF452" i="1"/>
  <c r="AD453" i="1"/>
  <c r="AE453" i="1"/>
  <c r="AF453" i="1"/>
  <c r="AD454" i="1"/>
  <c r="AE454" i="1"/>
  <c r="AF454" i="1"/>
  <c r="AD455" i="1"/>
  <c r="AE455" i="1"/>
  <c r="AF455" i="1"/>
  <c r="AD456" i="1"/>
  <c r="AE456" i="1"/>
  <c r="AF456" i="1"/>
  <c r="AD457" i="1"/>
  <c r="AE457" i="1"/>
  <c r="AF457" i="1"/>
  <c r="AD458" i="1"/>
  <c r="AE458" i="1"/>
  <c r="AF458" i="1"/>
  <c r="AD459" i="1"/>
  <c r="AE459" i="1"/>
  <c r="AF459" i="1"/>
  <c r="AD460" i="1"/>
  <c r="AE460" i="1"/>
  <c r="AF460" i="1"/>
  <c r="AD461" i="1"/>
  <c r="AE461" i="1"/>
  <c r="AF461" i="1"/>
  <c r="AD462" i="1"/>
  <c r="AE462" i="1"/>
  <c r="AF462" i="1"/>
  <c r="AD463" i="1"/>
  <c r="AE463" i="1"/>
  <c r="AF463" i="1"/>
  <c r="AD464" i="1"/>
  <c r="AE464" i="1"/>
  <c r="AF464" i="1"/>
  <c r="AD465" i="1"/>
  <c r="AE465" i="1"/>
  <c r="AF465" i="1"/>
  <c r="AD466" i="1"/>
  <c r="AE466" i="1"/>
  <c r="AF466" i="1"/>
  <c r="AD467" i="1"/>
  <c r="AE467" i="1"/>
  <c r="AF467" i="1"/>
  <c r="AD468" i="1"/>
  <c r="AE468" i="1"/>
  <c r="AF468" i="1"/>
  <c r="AD469" i="1"/>
  <c r="AE469" i="1"/>
  <c r="AF469" i="1"/>
  <c r="AD470" i="1"/>
  <c r="AE470" i="1"/>
  <c r="AF470" i="1"/>
  <c r="AD471" i="1"/>
  <c r="AE471" i="1"/>
  <c r="AF471" i="1"/>
  <c r="AD472" i="1"/>
  <c r="AE472" i="1"/>
  <c r="AF472" i="1"/>
  <c r="AD473" i="1"/>
  <c r="AE473" i="1"/>
  <c r="AF473" i="1"/>
  <c r="AD474" i="1"/>
  <c r="AE474" i="1"/>
  <c r="AF474" i="1"/>
  <c r="AD475" i="1"/>
  <c r="AE475" i="1"/>
  <c r="AF475" i="1"/>
  <c r="AD476" i="1"/>
  <c r="AE476" i="1"/>
  <c r="AF476" i="1"/>
  <c r="AD477" i="1"/>
  <c r="AE477" i="1"/>
  <c r="AF477" i="1"/>
  <c r="AD478" i="1"/>
  <c r="AE478" i="1"/>
  <c r="AF478" i="1"/>
  <c r="AD479" i="1"/>
  <c r="AE479" i="1"/>
  <c r="AF479" i="1"/>
  <c r="AD480" i="1"/>
  <c r="AE480" i="1"/>
  <c r="AF480" i="1"/>
  <c r="AD481" i="1"/>
  <c r="AE481" i="1"/>
  <c r="AF481" i="1"/>
  <c r="AD482" i="1"/>
  <c r="AE482" i="1"/>
  <c r="AF482" i="1"/>
  <c r="AD483" i="1"/>
  <c r="AE483" i="1"/>
  <c r="AF483" i="1"/>
  <c r="AD484" i="1"/>
  <c r="AE484" i="1"/>
  <c r="AF484" i="1"/>
  <c r="AD485" i="1"/>
  <c r="AE485" i="1"/>
  <c r="AF485" i="1"/>
  <c r="AD486" i="1"/>
  <c r="AE486" i="1"/>
  <c r="AF486" i="1"/>
  <c r="AD487" i="1"/>
  <c r="AE487" i="1"/>
  <c r="AF487" i="1"/>
  <c r="AD488" i="1"/>
  <c r="AE488" i="1"/>
  <c r="AF488" i="1"/>
  <c r="AD489" i="1"/>
  <c r="AE489" i="1"/>
  <c r="AF489" i="1"/>
  <c r="AD490" i="1"/>
  <c r="AE490" i="1"/>
  <c r="AF490" i="1"/>
  <c r="AD491" i="1"/>
  <c r="AE491" i="1"/>
  <c r="AF491" i="1"/>
  <c r="AD492" i="1"/>
  <c r="AE492" i="1"/>
  <c r="AF492" i="1"/>
  <c r="AD493" i="1"/>
  <c r="AE493" i="1"/>
  <c r="AF493" i="1"/>
  <c r="AD494" i="1"/>
  <c r="AE494" i="1"/>
  <c r="AF494" i="1"/>
  <c r="AD495" i="1"/>
  <c r="AE495" i="1"/>
  <c r="AF495" i="1"/>
  <c r="AD496" i="1"/>
  <c r="AE496" i="1"/>
  <c r="AF496" i="1"/>
  <c r="AD497" i="1"/>
  <c r="AE497" i="1"/>
  <c r="AF497" i="1"/>
  <c r="AD498" i="1"/>
  <c r="AE498" i="1"/>
  <c r="AF498" i="1"/>
  <c r="AD499" i="1"/>
  <c r="AE499" i="1"/>
  <c r="AF499" i="1"/>
  <c r="AD500" i="1"/>
  <c r="AE500" i="1"/>
  <c r="AF500" i="1"/>
  <c r="AD501" i="1"/>
  <c r="AE501" i="1"/>
  <c r="AF501" i="1"/>
  <c r="AD502" i="1"/>
  <c r="AE502" i="1"/>
  <c r="AF502" i="1"/>
  <c r="AD503" i="1"/>
  <c r="AE503" i="1"/>
  <c r="AF503" i="1"/>
  <c r="AD504" i="1"/>
  <c r="AE504" i="1"/>
  <c r="AF504" i="1"/>
  <c r="AD505" i="1"/>
  <c r="AE505" i="1"/>
  <c r="AF505" i="1"/>
  <c r="AD506" i="1"/>
  <c r="AE506" i="1"/>
  <c r="AF506" i="1"/>
  <c r="AD507" i="1"/>
  <c r="AE507" i="1"/>
  <c r="AF507" i="1"/>
  <c r="AD508" i="1"/>
  <c r="AE508" i="1"/>
  <c r="AF508" i="1"/>
  <c r="AD509" i="1"/>
  <c r="AE509" i="1"/>
  <c r="AF509" i="1"/>
  <c r="AD510" i="1"/>
  <c r="AE510" i="1"/>
  <c r="AF510" i="1"/>
  <c r="AD511" i="1"/>
  <c r="AE511" i="1"/>
  <c r="AF511" i="1"/>
  <c r="AD512" i="1"/>
  <c r="AE512" i="1"/>
  <c r="AF512" i="1"/>
  <c r="AD513" i="1"/>
  <c r="AE513" i="1"/>
  <c r="AF513" i="1"/>
  <c r="AD514" i="1"/>
  <c r="AE514" i="1"/>
  <c r="AF514" i="1"/>
  <c r="AD515" i="1"/>
  <c r="AE515" i="1"/>
  <c r="AF515" i="1"/>
  <c r="AD516" i="1"/>
  <c r="AE516" i="1"/>
  <c r="AF516" i="1"/>
  <c r="AD517" i="1"/>
  <c r="AE517" i="1"/>
  <c r="AF517" i="1"/>
  <c r="AD518" i="1"/>
  <c r="AE518" i="1"/>
  <c r="AF518" i="1"/>
  <c r="AD519" i="1"/>
  <c r="AE519" i="1"/>
  <c r="AF519" i="1"/>
  <c r="AD520" i="1"/>
  <c r="AE520" i="1"/>
  <c r="AF520" i="1"/>
  <c r="AD521" i="1"/>
  <c r="AE521" i="1"/>
  <c r="AF521" i="1"/>
  <c r="AD522" i="1"/>
  <c r="AE522" i="1"/>
  <c r="AF522" i="1"/>
  <c r="AD523" i="1"/>
  <c r="AE523" i="1"/>
  <c r="AF523" i="1"/>
  <c r="AD524" i="1"/>
  <c r="AE524" i="1"/>
  <c r="AF524" i="1"/>
  <c r="AD525" i="1"/>
  <c r="AE525" i="1"/>
  <c r="AF525" i="1"/>
  <c r="AD526" i="1"/>
  <c r="AE526" i="1"/>
  <c r="AF526" i="1"/>
  <c r="AD527" i="1"/>
  <c r="AE527" i="1"/>
  <c r="AF527" i="1"/>
  <c r="AD528" i="1"/>
  <c r="AE528" i="1"/>
  <c r="AF528" i="1"/>
  <c r="AD529" i="1"/>
  <c r="AE529" i="1"/>
  <c r="AF529" i="1"/>
  <c r="AD530" i="1"/>
  <c r="AE530" i="1"/>
  <c r="AF530" i="1"/>
  <c r="AD531" i="1"/>
  <c r="AE531" i="1"/>
  <c r="AF531" i="1"/>
  <c r="AD532" i="1"/>
  <c r="AE532" i="1"/>
  <c r="AF532" i="1"/>
  <c r="AD533" i="1"/>
  <c r="AE533" i="1"/>
  <c r="AF533" i="1"/>
  <c r="AD534" i="1"/>
  <c r="AE534" i="1"/>
  <c r="AF534" i="1"/>
  <c r="AD535" i="1"/>
  <c r="AE535" i="1"/>
  <c r="AF535" i="1"/>
  <c r="AD536" i="1"/>
  <c r="AE536" i="1"/>
  <c r="AF536" i="1"/>
  <c r="AD537" i="1"/>
  <c r="AE537" i="1"/>
  <c r="AF537" i="1"/>
  <c r="AD538" i="1"/>
  <c r="AE538" i="1"/>
  <c r="AF538" i="1"/>
  <c r="AD539" i="1"/>
  <c r="AE539" i="1"/>
  <c r="AF539" i="1"/>
  <c r="AD540" i="1"/>
  <c r="AE540" i="1"/>
  <c r="AF540" i="1"/>
  <c r="AD541" i="1"/>
  <c r="AE541" i="1"/>
  <c r="AF541" i="1"/>
  <c r="AD542" i="1"/>
  <c r="AE542" i="1"/>
  <c r="AF542" i="1"/>
  <c r="AD543" i="1"/>
  <c r="AE543" i="1"/>
  <c r="AF543" i="1"/>
  <c r="AD544" i="1"/>
  <c r="AE544" i="1"/>
  <c r="AF544" i="1"/>
  <c r="AD545" i="1"/>
  <c r="AE545" i="1"/>
  <c r="AF545" i="1"/>
  <c r="AD546" i="1"/>
  <c r="AE546" i="1"/>
  <c r="AF546" i="1"/>
  <c r="AD547" i="1"/>
  <c r="AE547" i="1"/>
  <c r="AF547" i="1"/>
  <c r="AD548" i="1"/>
  <c r="AE548" i="1"/>
  <c r="AF548" i="1"/>
  <c r="AD549" i="1"/>
  <c r="AE549" i="1"/>
  <c r="AF549" i="1"/>
  <c r="AD550" i="1"/>
  <c r="AE550" i="1"/>
  <c r="AF550" i="1"/>
  <c r="AD551" i="1"/>
  <c r="AE551" i="1"/>
  <c r="AF551" i="1"/>
  <c r="AD552" i="1"/>
  <c r="AE552" i="1"/>
  <c r="AF552" i="1"/>
  <c r="AD553" i="1"/>
  <c r="AE553" i="1"/>
  <c r="AF553" i="1"/>
  <c r="AD554" i="1"/>
  <c r="AE554" i="1"/>
  <c r="AF554" i="1"/>
  <c r="AD555" i="1"/>
  <c r="AE555" i="1"/>
  <c r="AF555" i="1"/>
  <c r="AD556" i="1"/>
  <c r="AE556" i="1"/>
  <c r="AF556" i="1"/>
  <c r="AD557" i="1"/>
  <c r="AE557" i="1"/>
  <c r="AF557" i="1"/>
  <c r="AD558" i="1"/>
  <c r="AE558" i="1"/>
  <c r="AF558" i="1"/>
  <c r="AD559" i="1"/>
  <c r="AE559" i="1"/>
  <c r="AF559" i="1"/>
  <c r="AD560" i="1"/>
  <c r="AE560" i="1"/>
  <c r="AF560" i="1"/>
  <c r="AD561" i="1"/>
  <c r="AE561" i="1"/>
  <c r="AF561" i="1"/>
  <c r="AD562" i="1"/>
  <c r="AE562" i="1"/>
  <c r="AF562" i="1"/>
  <c r="AD563" i="1"/>
  <c r="AE563" i="1"/>
  <c r="AF563" i="1"/>
  <c r="AD564" i="1"/>
  <c r="AE564" i="1"/>
  <c r="AF564" i="1"/>
  <c r="AD565" i="1"/>
  <c r="AE565" i="1"/>
  <c r="AF565" i="1"/>
  <c r="AD566" i="1"/>
  <c r="AE566" i="1"/>
  <c r="AF566" i="1"/>
  <c r="AD567" i="1"/>
  <c r="AE567" i="1"/>
  <c r="AF567" i="1"/>
  <c r="AD568" i="1"/>
  <c r="AE568" i="1"/>
  <c r="AF568" i="1"/>
  <c r="AD569" i="1"/>
  <c r="AE569" i="1"/>
  <c r="AF569" i="1"/>
  <c r="AD570" i="1"/>
  <c r="AE570" i="1"/>
  <c r="AF570" i="1"/>
  <c r="AD571" i="1"/>
  <c r="AE571" i="1"/>
  <c r="AF571" i="1"/>
  <c r="AD572" i="1"/>
  <c r="AE572" i="1"/>
  <c r="AF572" i="1"/>
  <c r="AD573" i="1"/>
  <c r="AE573" i="1"/>
  <c r="AF573" i="1"/>
  <c r="AD574" i="1"/>
  <c r="AE574" i="1"/>
  <c r="AF574" i="1"/>
  <c r="AD575" i="1"/>
  <c r="AE575" i="1"/>
  <c r="AF575" i="1"/>
  <c r="AD576" i="1"/>
  <c r="AE576" i="1"/>
  <c r="AF576" i="1"/>
  <c r="AD577" i="1"/>
  <c r="AE577" i="1"/>
  <c r="AF577" i="1"/>
  <c r="AD578" i="1"/>
  <c r="AE578" i="1"/>
  <c r="AF578" i="1"/>
  <c r="AD579" i="1"/>
  <c r="AE579" i="1"/>
  <c r="AF579" i="1"/>
  <c r="AD580" i="1"/>
  <c r="AE580" i="1"/>
  <c r="AF580" i="1"/>
  <c r="AD581" i="1"/>
  <c r="AE581" i="1"/>
  <c r="AF581" i="1"/>
  <c r="AD582" i="1"/>
  <c r="AE582" i="1"/>
  <c r="AF582" i="1"/>
  <c r="AD583" i="1"/>
  <c r="AE583" i="1"/>
  <c r="AF583" i="1"/>
  <c r="AD584" i="1"/>
  <c r="AE584" i="1"/>
  <c r="AF584" i="1"/>
  <c r="AD585" i="1"/>
  <c r="AE585" i="1"/>
  <c r="AF585" i="1"/>
  <c r="AD586" i="1"/>
  <c r="AE586" i="1"/>
  <c r="AF586" i="1"/>
  <c r="AD587" i="1"/>
  <c r="AE587" i="1"/>
  <c r="AF587" i="1"/>
  <c r="AD588" i="1"/>
  <c r="AE588" i="1"/>
  <c r="AF588" i="1"/>
  <c r="AD589" i="1"/>
  <c r="AE589" i="1"/>
  <c r="AF589" i="1"/>
  <c r="AD590" i="1"/>
  <c r="AE590" i="1"/>
  <c r="AF590" i="1"/>
  <c r="AD591" i="1"/>
  <c r="AE591" i="1"/>
  <c r="AF591" i="1"/>
  <c r="AD592" i="1"/>
  <c r="AE592" i="1"/>
  <c r="AF592" i="1"/>
  <c r="AD593" i="1"/>
  <c r="AE593" i="1"/>
  <c r="AF593" i="1"/>
  <c r="AD594" i="1"/>
  <c r="AE594" i="1"/>
  <c r="AF594" i="1"/>
  <c r="AD595" i="1"/>
  <c r="AE595" i="1"/>
  <c r="AF595" i="1"/>
  <c r="AD596" i="1"/>
  <c r="AE596" i="1"/>
  <c r="AF596" i="1"/>
  <c r="AD597" i="1"/>
  <c r="AE597" i="1"/>
  <c r="AF597" i="1"/>
  <c r="AD598" i="1"/>
  <c r="AE598" i="1"/>
  <c r="AF598" i="1"/>
  <c r="AD599" i="1"/>
  <c r="AE599" i="1"/>
  <c r="AF599" i="1"/>
  <c r="AD600" i="1"/>
  <c r="AE600" i="1"/>
  <c r="AF600" i="1"/>
  <c r="AD601" i="1"/>
  <c r="AE601" i="1"/>
  <c r="AF601" i="1"/>
  <c r="AD602" i="1"/>
  <c r="AE602" i="1"/>
  <c r="AF602" i="1"/>
  <c r="AD603" i="1"/>
  <c r="AE603" i="1"/>
  <c r="AF603" i="1"/>
  <c r="AD604" i="1"/>
  <c r="AE604" i="1"/>
  <c r="AF604" i="1"/>
  <c r="AD605" i="1"/>
  <c r="AE605" i="1"/>
  <c r="AF605" i="1"/>
  <c r="AD606" i="1"/>
  <c r="AE606" i="1"/>
  <c r="AF606" i="1"/>
  <c r="AD607" i="1"/>
  <c r="AE607" i="1"/>
  <c r="AF607" i="1"/>
  <c r="AD608" i="1"/>
  <c r="AE608" i="1"/>
  <c r="AF608" i="1"/>
  <c r="AD609" i="1"/>
  <c r="AE609" i="1"/>
  <c r="AF609" i="1"/>
  <c r="AD610" i="1"/>
  <c r="AE610" i="1"/>
  <c r="AF610" i="1"/>
  <c r="AD611" i="1"/>
  <c r="AE611" i="1"/>
  <c r="AF611" i="1"/>
  <c r="AD612" i="1"/>
  <c r="AE612" i="1"/>
  <c r="AF612" i="1"/>
  <c r="AD613" i="1"/>
  <c r="AE613" i="1"/>
  <c r="AF613" i="1"/>
  <c r="AD614" i="1"/>
  <c r="AE614" i="1"/>
  <c r="AF614" i="1"/>
  <c r="AD615" i="1"/>
  <c r="AE615" i="1"/>
  <c r="AF615" i="1"/>
  <c r="AD616" i="1"/>
  <c r="AE616" i="1"/>
  <c r="AF616" i="1"/>
  <c r="AD617" i="1"/>
  <c r="AE617" i="1"/>
  <c r="AF617" i="1"/>
  <c r="AD618" i="1"/>
  <c r="AE618" i="1"/>
  <c r="AF618" i="1"/>
  <c r="AD619" i="1"/>
  <c r="AE619" i="1"/>
  <c r="AF619" i="1"/>
  <c r="AD620" i="1"/>
  <c r="AE620" i="1"/>
  <c r="AF620" i="1"/>
  <c r="AD621" i="1"/>
  <c r="AE621" i="1"/>
  <c r="AF621" i="1"/>
  <c r="AD622" i="1"/>
  <c r="AE622" i="1"/>
  <c r="AF622" i="1"/>
  <c r="AD623" i="1"/>
  <c r="AE623" i="1"/>
  <c r="AF623" i="1"/>
  <c r="AD624" i="1"/>
  <c r="AE624" i="1"/>
  <c r="AF624" i="1"/>
  <c r="AD625" i="1"/>
  <c r="AE625" i="1"/>
  <c r="AF625" i="1"/>
  <c r="AD626" i="1"/>
  <c r="AE626" i="1"/>
  <c r="AF626" i="1"/>
  <c r="AD627" i="1"/>
  <c r="AE627" i="1"/>
  <c r="AF627" i="1"/>
  <c r="AD628" i="1"/>
  <c r="AE628" i="1"/>
  <c r="AF628" i="1"/>
  <c r="AD629" i="1"/>
  <c r="AE629" i="1"/>
  <c r="AF629" i="1"/>
  <c r="AD630" i="1"/>
  <c r="AE630" i="1"/>
  <c r="AF630" i="1"/>
  <c r="AD631" i="1"/>
  <c r="AE631" i="1"/>
  <c r="AF631" i="1"/>
  <c r="AD632" i="1"/>
  <c r="AE632" i="1"/>
  <c r="AF632" i="1"/>
  <c r="AD633" i="1"/>
  <c r="AE633" i="1"/>
  <c r="AF633" i="1"/>
  <c r="AD634" i="1"/>
  <c r="AE634" i="1"/>
  <c r="AF634" i="1"/>
  <c r="AD635" i="1"/>
  <c r="AE635" i="1"/>
  <c r="AF635" i="1"/>
  <c r="AD636" i="1"/>
  <c r="AE636" i="1"/>
  <c r="AF636" i="1"/>
  <c r="AD637" i="1"/>
  <c r="AE637" i="1"/>
  <c r="AF637" i="1"/>
  <c r="AD638" i="1"/>
  <c r="AE638" i="1"/>
  <c r="AF638" i="1"/>
  <c r="AD639" i="1"/>
  <c r="AE639" i="1"/>
  <c r="AF639" i="1"/>
  <c r="AD640" i="1"/>
  <c r="AE640" i="1"/>
  <c r="AF640" i="1"/>
  <c r="AD641" i="1"/>
  <c r="AE641" i="1"/>
  <c r="AF641" i="1"/>
  <c r="AD642" i="1"/>
  <c r="AE642" i="1"/>
  <c r="AF642" i="1"/>
  <c r="AD643" i="1"/>
  <c r="AE643" i="1"/>
  <c r="AF643" i="1"/>
  <c r="AD644" i="1"/>
  <c r="AE644" i="1"/>
  <c r="AF644" i="1"/>
  <c r="AD645" i="1"/>
  <c r="AE645" i="1"/>
  <c r="AF645" i="1"/>
  <c r="AD646" i="1"/>
  <c r="AE646" i="1"/>
  <c r="AF646" i="1"/>
  <c r="AD647" i="1"/>
  <c r="AE647" i="1"/>
  <c r="AF647" i="1"/>
  <c r="AD648" i="1"/>
  <c r="AE648" i="1"/>
  <c r="AF648" i="1"/>
  <c r="AD649" i="1"/>
  <c r="AE649" i="1"/>
  <c r="AF649" i="1"/>
  <c r="AD650" i="1"/>
  <c r="AE650" i="1"/>
  <c r="AF650" i="1"/>
  <c r="AD651" i="1"/>
  <c r="AE651" i="1"/>
  <c r="AF651" i="1"/>
  <c r="AD652" i="1"/>
  <c r="AE652" i="1"/>
  <c r="AF652" i="1"/>
  <c r="AD653" i="1"/>
  <c r="AE653" i="1"/>
  <c r="AF653" i="1"/>
  <c r="AD654" i="1"/>
  <c r="AE654" i="1"/>
  <c r="AF654" i="1"/>
  <c r="AD655" i="1"/>
  <c r="AE655" i="1"/>
  <c r="AF655" i="1"/>
  <c r="AD656" i="1"/>
  <c r="AE656" i="1"/>
  <c r="AF656" i="1"/>
  <c r="AD657" i="1"/>
  <c r="AE657" i="1"/>
  <c r="AF657" i="1"/>
  <c r="AD658" i="1"/>
  <c r="AE658" i="1"/>
  <c r="AF658" i="1"/>
  <c r="AD659" i="1"/>
  <c r="AE659" i="1"/>
  <c r="AF659" i="1"/>
  <c r="AD660" i="1"/>
  <c r="AE660" i="1"/>
  <c r="AF660" i="1"/>
  <c r="AD661" i="1"/>
  <c r="AE661" i="1"/>
  <c r="AF661" i="1"/>
  <c r="AD662" i="1"/>
  <c r="AE662" i="1"/>
  <c r="AF662" i="1"/>
  <c r="AD663" i="1"/>
  <c r="AE663" i="1"/>
  <c r="AF663" i="1"/>
  <c r="AD664" i="1"/>
  <c r="AE664" i="1"/>
  <c r="AF664" i="1"/>
  <c r="AD665" i="1"/>
  <c r="AE665" i="1"/>
  <c r="AF665" i="1"/>
  <c r="AD666" i="1"/>
  <c r="AE666" i="1"/>
  <c r="AF666" i="1"/>
  <c r="AD667" i="1"/>
  <c r="AE667" i="1"/>
  <c r="AF667" i="1"/>
  <c r="AD668" i="1"/>
  <c r="AE668" i="1"/>
  <c r="AF668" i="1"/>
  <c r="AD669" i="1"/>
  <c r="AE669" i="1"/>
  <c r="AF669" i="1"/>
  <c r="AD670" i="1"/>
  <c r="AE670" i="1"/>
  <c r="AF670" i="1"/>
  <c r="AD671" i="1"/>
  <c r="AE671" i="1"/>
  <c r="AF671" i="1"/>
  <c r="AD672" i="1"/>
  <c r="AE672" i="1"/>
  <c r="AF672" i="1"/>
  <c r="AD673" i="1"/>
  <c r="AE673" i="1"/>
  <c r="AF673" i="1"/>
  <c r="AD674" i="1"/>
  <c r="AE674" i="1"/>
  <c r="AF674" i="1"/>
  <c r="AD675" i="1"/>
  <c r="AE675" i="1"/>
  <c r="AF675" i="1"/>
  <c r="AD676" i="1"/>
  <c r="AE676" i="1"/>
  <c r="AF676" i="1"/>
  <c r="AD677" i="1"/>
  <c r="AE677" i="1"/>
  <c r="AF677" i="1"/>
  <c r="AD678" i="1"/>
  <c r="AE678" i="1"/>
  <c r="AF678" i="1"/>
  <c r="AD679" i="1"/>
  <c r="AE679" i="1"/>
  <c r="AF679" i="1"/>
  <c r="AD680" i="1"/>
  <c r="AE680" i="1"/>
  <c r="AF680" i="1"/>
  <c r="AD681" i="1"/>
  <c r="AE681" i="1"/>
  <c r="AF681" i="1"/>
  <c r="AD682" i="1"/>
  <c r="AE682" i="1"/>
  <c r="AF682" i="1"/>
  <c r="AD683" i="1"/>
  <c r="AE683" i="1"/>
  <c r="AF683" i="1"/>
  <c r="AD684" i="1"/>
  <c r="AE684" i="1"/>
  <c r="AF684" i="1"/>
  <c r="AD685" i="1"/>
  <c r="AE685" i="1"/>
  <c r="AF685" i="1"/>
  <c r="AD686" i="1"/>
  <c r="AE686" i="1"/>
  <c r="AF686" i="1"/>
  <c r="AD687" i="1"/>
  <c r="AE687" i="1"/>
  <c r="AF687" i="1"/>
  <c r="AD688" i="1"/>
  <c r="AE688" i="1"/>
  <c r="AF688" i="1"/>
  <c r="AD689" i="1"/>
  <c r="AE689" i="1"/>
  <c r="AF689" i="1"/>
  <c r="AD690" i="1"/>
  <c r="AE690" i="1"/>
  <c r="AF690" i="1"/>
  <c r="AD691" i="1"/>
  <c r="AE691" i="1"/>
  <c r="AF691" i="1"/>
  <c r="AD692" i="1"/>
  <c r="AE692" i="1"/>
  <c r="AF692" i="1"/>
  <c r="AD693" i="1"/>
  <c r="AE693" i="1"/>
  <c r="AF693" i="1"/>
  <c r="AD694" i="1"/>
  <c r="AE694" i="1"/>
  <c r="AF694" i="1"/>
  <c r="AD695" i="1"/>
  <c r="AE695" i="1"/>
  <c r="AF695" i="1"/>
  <c r="AD696" i="1"/>
  <c r="AE696" i="1"/>
  <c r="AF696" i="1"/>
  <c r="AD697" i="1"/>
  <c r="AE697" i="1"/>
  <c r="AF697" i="1"/>
  <c r="AD698" i="1"/>
  <c r="AE698" i="1"/>
  <c r="AF698" i="1"/>
  <c r="AD699" i="1"/>
  <c r="AE699" i="1"/>
  <c r="AF699" i="1"/>
  <c r="AD700" i="1"/>
  <c r="AE700" i="1"/>
  <c r="AF700" i="1"/>
  <c r="AD701" i="1"/>
  <c r="AE701" i="1"/>
  <c r="AF701" i="1"/>
  <c r="AD702" i="1"/>
  <c r="AE702" i="1"/>
  <c r="AF702" i="1"/>
  <c r="AD703" i="1"/>
  <c r="AE703" i="1"/>
  <c r="AF703" i="1"/>
  <c r="AD704" i="1"/>
  <c r="AE704" i="1"/>
  <c r="AF704" i="1"/>
  <c r="AD705" i="1"/>
  <c r="AE705" i="1"/>
  <c r="AF705" i="1"/>
  <c r="AD706" i="1"/>
  <c r="AE706" i="1"/>
  <c r="AF706" i="1"/>
  <c r="AD707" i="1"/>
  <c r="AE707" i="1"/>
  <c r="AF707" i="1"/>
  <c r="AD708" i="1"/>
  <c r="AE708" i="1"/>
  <c r="AF708" i="1"/>
  <c r="AD709" i="1"/>
  <c r="AE709" i="1"/>
  <c r="AF709" i="1"/>
  <c r="AD710" i="1"/>
  <c r="AE710" i="1"/>
  <c r="AF710" i="1"/>
  <c r="AD711" i="1"/>
  <c r="AE711" i="1"/>
  <c r="AF711" i="1"/>
  <c r="AD712" i="1"/>
  <c r="AE712" i="1"/>
  <c r="AF712" i="1"/>
  <c r="AD713" i="1"/>
  <c r="AE713" i="1"/>
  <c r="AF713" i="1"/>
  <c r="AD714" i="1"/>
  <c r="AE714" i="1"/>
  <c r="AF714" i="1"/>
  <c r="AD715" i="1"/>
  <c r="AE715" i="1"/>
  <c r="AF715" i="1"/>
  <c r="AD716" i="1"/>
  <c r="AE716" i="1"/>
  <c r="AF716" i="1"/>
  <c r="AD717" i="1"/>
  <c r="AE717" i="1"/>
  <c r="AF717" i="1"/>
  <c r="AD718" i="1"/>
  <c r="AE718" i="1"/>
  <c r="AF718" i="1"/>
  <c r="AD719" i="1"/>
  <c r="AE719" i="1"/>
  <c r="AF719" i="1"/>
  <c r="AD720" i="1"/>
  <c r="AE720" i="1"/>
  <c r="AF720" i="1"/>
  <c r="AD721" i="1"/>
  <c r="AE721" i="1"/>
  <c r="AF721" i="1"/>
  <c r="AD722" i="1"/>
  <c r="AE722" i="1"/>
  <c r="AF722" i="1"/>
  <c r="AD723" i="1"/>
  <c r="AE723" i="1"/>
  <c r="AF723" i="1"/>
  <c r="AD724" i="1"/>
  <c r="AE724" i="1"/>
  <c r="AF724" i="1"/>
  <c r="AD725" i="1"/>
  <c r="AE725" i="1"/>
  <c r="AF725" i="1"/>
  <c r="AD726" i="1"/>
  <c r="AE726" i="1"/>
  <c r="AF726" i="1"/>
  <c r="AD727" i="1"/>
  <c r="AE727" i="1"/>
  <c r="AF727" i="1"/>
  <c r="AD728" i="1"/>
  <c r="AE728" i="1"/>
  <c r="AF728" i="1"/>
  <c r="AD729" i="1"/>
  <c r="AE729" i="1"/>
  <c r="AF729" i="1"/>
  <c r="AD730" i="1"/>
  <c r="AE730" i="1"/>
  <c r="AF730" i="1"/>
  <c r="AD731" i="1"/>
  <c r="AE731" i="1"/>
  <c r="AF731" i="1"/>
  <c r="AD732" i="1"/>
  <c r="AE732" i="1"/>
  <c r="AF732" i="1"/>
  <c r="AD733" i="1"/>
  <c r="AE733" i="1"/>
  <c r="AF733" i="1"/>
  <c r="AD734" i="1"/>
  <c r="AE734" i="1"/>
  <c r="AF734" i="1"/>
  <c r="AD735" i="1"/>
  <c r="AE735" i="1"/>
  <c r="AF735" i="1"/>
  <c r="AD736" i="1"/>
  <c r="AE736" i="1"/>
  <c r="AF736" i="1"/>
  <c r="AD737" i="1"/>
  <c r="AE737" i="1"/>
  <c r="AF737" i="1"/>
  <c r="AD738" i="1"/>
  <c r="AE738" i="1"/>
  <c r="AF738" i="1"/>
  <c r="AD739" i="1"/>
  <c r="AE739" i="1"/>
  <c r="AF739" i="1"/>
  <c r="AD740" i="1"/>
  <c r="AE740" i="1"/>
  <c r="AF740" i="1"/>
  <c r="AD741" i="1"/>
  <c r="AE741" i="1"/>
  <c r="AF741" i="1"/>
  <c r="AD742" i="1"/>
  <c r="AE742" i="1"/>
  <c r="AF742" i="1"/>
  <c r="AD743" i="1"/>
  <c r="AE743" i="1"/>
  <c r="AF743" i="1"/>
  <c r="AD744" i="1"/>
  <c r="AE744" i="1"/>
  <c r="AF744" i="1"/>
  <c r="AD745" i="1"/>
  <c r="AE745" i="1"/>
  <c r="AF745" i="1"/>
  <c r="AD746" i="1"/>
  <c r="AE746" i="1"/>
  <c r="AF746" i="1"/>
  <c r="AD747" i="1"/>
  <c r="AE747" i="1"/>
  <c r="AF747" i="1"/>
  <c r="AD748" i="1"/>
  <c r="AE748" i="1"/>
  <c r="AF748" i="1"/>
  <c r="AD749" i="1"/>
  <c r="AE749" i="1"/>
  <c r="AF749" i="1"/>
  <c r="AD750" i="1"/>
  <c r="AE750" i="1"/>
  <c r="AF750" i="1"/>
  <c r="AD751" i="1"/>
  <c r="AE751" i="1"/>
  <c r="AF751" i="1"/>
  <c r="AD752" i="1"/>
  <c r="AE752" i="1"/>
  <c r="AF752" i="1"/>
  <c r="AD753" i="1"/>
  <c r="AE753" i="1"/>
  <c r="AF753" i="1"/>
  <c r="AD754" i="1"/>
  <c r="AE754" i="1"/>
  <c r="AF754" i="1"/>
  <c r="AD755" i="1"/>
  <c r="AE755" i="1"/>
  <c r="AF755" i="1"/>
  <c r="AD756" i="1"/>
  <c r="AE756" i="1"/>
  <c r="AF756" i="1"/>
  <c r="AD757" i="1"/>
  <c r="AE757" i="1"/>
  <c r="AF757" i="1"/>
  <c r="AD758" i="1"/>
  <c r="AE758" i="1"/>
  <c r="AF758" i="1"/>
  <c r="AD759" i="1"/>
  <c r="AE759" i="1"/>
  <c r="AF759" i="1"/>
  <c r="AD760" i="1"/>
  <c r="AE760" i="1"/>
  <c r="AF760" i="1"/>
  <c r="AD761" i="1"/>
  <c r="AE761" i="1"/>
  <c r="AF761" i="1"/>
  <c r="AD762" i="1"/>
  <c r="AE762" i="1"/>
  <c r="AF762" i="1"/>
  <c r="AD763" i="1"/>
  <c r="AE763" i="1"/>
  <c r="AF763" i="1"/>
  <c r="AD764" i="1"/>
  <c r="AE764" i="1"/>
  <c r="AF764" i="1"/>
  <c r="AD765" i="1"/>
  <c r="AE765" i="1"/>
  <c r="AF765" i="1"/>
  <c r="AD766" i="1"/>
  <c r="AE766" i="1"/>
  <c r="AF766" i="1"/>
  <c r="AD767" i="1"/>
  <c r="AE767" i="1"/>
  <c r="AF767" i="1"/>
  <c r="AD768" i="1"/>
  <c r="AE768" i="1"/>
  <c r="AF768" i="1"/>
  <c r="AD769" i="1"/>
  <c r="AE769" i="1"/>
  <c r="AF769" i="1"/>
  <c r="AD770" i="1"/>
  <c r="AE770" i="1"/>
  <c r="AF770" i="1"/>
  <c r="AD771" i="1"/>
  <c r="AE771" i="1"/>
  <c r="AF771" i="1"/>
  <c r="AD772" i="1"/>
  <c r="AE772" i="1"/>
  <c r="AF772" i="1"/>
  <c r="AD773" i="1"/>
  <c r="AE773" i="1"/>
  <c r="AF773" i="1"/>
  <c r="AD774" i="1"/>
  <c r="AE774" i="1"/>
  <c r="AF774" i="1"/>
  <c r="AD775" i="1"/>
  <c r="AE775" i="1"/>
  <c r="AF775" i="1"/>
  <c r="AD776" i="1"/>
  <c r="AE776" i="1"/>
  <c r="AF776" i="1"/>
  <c r="AD777" i="1"/>
  <c r="AE777" i="1"/>
  <c r="AF777" i="1"/>
  <c r="AD778" i="1"/>
  <c r="AE778" i="1"/>
  <c r="AF778" i="1"/>
  <c r="AD779" i="1"/>
  <c r="AE779" i="1"/>
  <c r="AF779" i="1"/>
  <c r="AD780" i="1"/>
  <c r="AE780" i="1"/>
  <c r="AF780" i="1"/>
  <c r="AD781" i="1"/>
  <c r="AE781" i="1"/>
  <c r="AF781" i="1"/>
  <c r="AD782" i="1"/>
  <c r="AE782" i="1"/>
  <c r="AF782" i="1"/>
  <c r="AD783" i="1"/>
  <c r="AE783" i="1"/>
  <c r="AF783" i="1"/>
  <c r="AD784" i="1"/>
  <c r="AE784" i="1"/>
  <c r="AF784" i="1"/>
  <c r="AD785" i="1"/>
  <c r="AE785" i="1"/>
  <c r="AF785" i="1"/>
  <c r="AD786" i="1"/>
  <c r="AE786" i="1"/>
  <c r="AF786" i="1"/>
  <c r="AD787" i="1"/>
  <c r="AE787" i="1"/>
  <c r="AF787" i="1"/>
  <c r="AD788" i="1"/>
  <c r="AE788" i="1"/>
  <c r="AF788" i="1"/>
  <c r="AD789" i="1"/>
  <c r="AE789" i="1"/>
  <c r="AF789" i="1"/>
  <c r="AD790" i="1"/>
  <c r="AE790" i="1"/>
  <c r="AF790" i="1"/>
  <c r="AD791" i="1"/>
  <c r="AE791" i="1"/>
  <c r="AF791" i="1"/>
  <c r="AD792" i="1"/>
  <c r="AE792" i="1"/>
  <c r="AF792" i="1"/>
  <c r="AD793" i="1"/>
  <c r="AE793" i="1"/>
  <c r="AF793" i="1"/>
  <c r="AD794" i="1"/>
  <c r="AE794" i="1"/>
  <c r="AF794" i="1"/>
  <c r="AD795" i="1"/>
  <c r="AE795" i="1"/>
  <c r="AF795" i="1"/>
  <c r="AD796" i="1"/>
  <c r="AE796" i="1"/>
  <c r="AF796" i="1"/>
  <c r="AD797" i="1"/>
  <c r="AE797" i="1"/>
  <c r="AF797" i="1"/>
  <c r="AD798" i="1"/>
  <c r="AE798" i="1"/>
  <c r="AF798" i="1"/>
  <c r="AD799" i="1"/>
  <c r="AE799" i="1"/>
  <c r="AF799" i="1"/>
  <c r="AD800" i="1"/>
  <c r="AE800" i="1"/>
  <c r="AF800" i="1"/>
  <c r="AD801" i="1"/>
  <c r="AE801" i="1"/>
  <c r="AF801" i="1"/>
  <c r="AD802" i="1"/>
  <c r="AE802" i="1"/>
  <c r="AF802" i="1"/>
  <c r="AD803" i="1"/>
  <c r="AE803" i="1"/>
  <c r="AF803" i="1"/>
  <c r="AD804" i="1"/>
  <c r="AE804" i="1"/>
  <c r="AF804" i="1"/>
  <c r="AD805" i="1"/>
  <c r="AE805" i="1"/>
  <c r="AF805" i="1"/>
  <c r="AD806" i="1"/>
  <c r="AE806" i="1"/>
  <c r="AF806" i="1"/>
  <c r="AD807" i="1"/>
  <c r="AE807" i="1"/>
  <c r="AF807" i="1"/>
  <c r="AD808" i="1"/>
  <c r="AE808" i="1"/>
  <c r="AF808" i="1"/>
  <c r="AD809" i="1"/>
  <c r="AE809" i="1"/>
  <c r="AF809" i="1"/>
  <c r="AD810" i="1"/>
  <c r="AE810" i="1"/>
  <c r="AF810" i="1"/>
  <c r="AD811" i="1"/>
  <c r="AE811" i="1"/>
  <c r="AF811" i="1"/>
  <c r="AD812" i="1"/>
  <c r="AE812" i="1"/>
  <c r="AF812" i="1"/>
  <c r="AD813" i="1"/>
  <c r="AE813" i="1"/>
  <c r="AF813" i="1"/>
  <c r="AD814" i="1"/>
  <c r="AE814" i="1"/>
  <c r="AF814" i="1"/>
  <c r="AD815" i="1"/>
  <c r="AE815" i="1"/>
  <c r="AF815" i="1"/>
  <c r="AD816" i="1"/>
  <c r="AE816" i="1"/>
  <c r="AF816" i="1"/>
  <c r="AD817" i="1"/>
  <c r="AE817" i="1"/>
  <c r="AF817" i="1"/>
  <c r="AD818" i="1"/>
  <c r="AE818" i="1"/>
  <c r="AF818" i="1"/>
  <c r="AD819" i="1"/>
  <c r="AE819" i="1"/>
  <c r="AF819" i="1"/>
  <c r="AD820" i="1"/>
  <c r="AE820" i="1"/>
  <c r="AF820" i="1"/>
  <c r="AD821" i="1"/>
  <c r="AE821" i="1"/>
  <c r="AF821" i="1"/>
  <c r="AD822" i="1"/>
  <c r="AE822" i="1"/>
  <c r="AF822" i="1"/>
  <c r="AD823" i="1"/>
  <c r="AE823" i="1"/>
  <c r="AF823" i="1"/>
  <c r="AD824" i="1"/>
  <c r="AE824" i="1"/>
  <c r="AF824" i="1"/>
  <c r="AD825" i="1"/>
  <c r="AE825" i="1"/>
  <c r="AF825" i="1"/>
  <c r="AD826" i="1"/>
  <c r="AE826" i="1"/>
  <c r="AF826" i="1"/>
  <c r="AD827" i="1"/>
  <c r="AE827" i="1"/>
  <c r="AF827" i="1"/>
  <c r="AD828" i="1"/>
  <c r="AE828" i="1"/>
  <c r="AF828" i="1"/>
  <c r="AD829" i="1"/>
  <c r="AE829" i="1"/>
  <c r="AF829" i="1"/>
  <c r="AD830" i="1"/>
  <c r="AE830" i="1"/>
  <c r="AF830" i="1"/>
  <c r="AD831" i="1"/>
  <c r="AE831" i="1"/>
  <c r="AF831" i="1"/>
  <c r="AD832" i="1"/>
  <c r="AE832" i="1"/>
  <c r="AF832" i="1"/>
  <c r="AD833" i="1"/>
  <c r="AE833" i="1"/>
  <c r="AF833" i="1"/>
  <c r="AD834" i="1"/>
  <c r="AE834" i="1"/>
  <c r="AF834" i="1"/>
  <c r="AD835" i="1"/>
  <c r="AE835" i="1"/>
  <c r="AF835" i="1"/>
  <c r="AD836" i="1"/>
  <c r="AE836" i="1"/>
  <c r="AF836" i="1"/>
  <c r="AD837" i="1"/>
  <c r="AE837" i="1"/>
  <c r="AF837" i="1"/>
  <c r="AD838" i="1"/>
  <c r="AE838" i="1"/>
  <c r="AF838" i="1"/>
  <c r="AD839" i="1"/>
  <c r="AE839" i="1"/>
  <c r="AF839" i="1"/>
  <c r="AD840" i="1"/>
  <c r="AE840" i="1"/>
  <c r="AF840" i="1"/>
  <c r="AD841" i="1"/>
  <c r="AE841" i="1"/>
  <c r="AF841" i="1"/>
  <c r="AD842" i="1"/>
  <c r="AE842" i="1"/>
  <c r="AF842" i="1"/>
  <c r="AD843" i="1"/>
  <c r="AE843" i="1"/>
  <c r="AF843" i="1"/>
  <c r="AD844" i="1"/>
  <c r="AE844" i="1"/>
  <c r="AF844" i="1"/>
  <c r="AD845" i="1"/>
  <c r="AE845" i="1"/>
  <c r="AF845" i="1"/>
  <c r="AD846" i="1"/>
  <c r="AE846" i="1"/>
  <c r="AF846" i="1"/>
  <c r="AD847" i="1"/>
  <c r="AE847" i="1"/>
  <c r="AF847" i="1"/>
  <c r="AD848" i="1"/>
  <c r="AE848" i="1"/>
  <c r="AF848" i="1"/>
  <c r="AD849" i="1"/>
  <c r="AE849" i="1"/>
  <c r="AF849" i="1"/>
  <c r="AD850" i="1"/>
  <c r="AE850" i="1"/>
  <c r="AF850" i="1"/>
  <c r="AD851" i="1"/>
  <c r="AE851" i="1"/>
  <c r="AF851" i="1"/>
  <c r="AD852" i="1"/>
  <c r="AE852" i="1"/>
  <c r="AF852" i="1"/>
  <c r="AD853" i="1"/>
  <c r="AE853" i="1"/>
  <c r="AF853" i="1"/>
  <c r="AD854" i="1"/>
  <c r="AE854" i="1"/>
  <c r="AF854" i="1"/>
  <c r="AD855" i="1"/>
  <c r="AE855" i="1"/>
  <c r="AF855" i="1"/>
  <c r="AD856" i="1"/>
  <c r="AE856" i="1"/>
  <c r="AF856" i="1"/>
  <c r="AD857" i="1"/>
  <c r="AE857" i="1"/>
  <c r="AF857" i="1"/>
  <c r="AD858" i="1"/>
  <c r="AE858" i="1"/>
  <c r="AF858" i="1"/>
  <c r="AD859" i="1"/>
  <c r="AE859" i="1"/>
  <c r="AF859" i="1"/>
  <c r="AD860" i="1"/>
  <c r="AE860" i="1"/>
  <c r="AF860" i="1"/>
  <c r="AD861" i="1"/>
  <c r="AE861" i="1"/>
  <c r="AF861" i="1"/>
  <c r="AD862" i="1"/>
  <c r="AE862" i="1"/>
  <c r="AF862" i="1"/>
  <c r="AD863" i="1"/>
  <c r="AE863" i="1"/>
  <c r="AF863" i="1"/>
  <c r="AD864" i="1"/>
  <c r="AE864" i="1"/>
  <c r="AF864" i="1"/>
  <c r="AD865" i="1"/>
  <c r="AE865" i="1"/>
  <c r="AF865" i="1"/>
  <c r="AD866" i="1"/>
  <c r="AE866" i="1"/>
  <c r="AF866" i="1"/>
  <c r="AD867" i="1"/>
  <c r="AE867" i="1"/>
  <c r="AF867" i="1"/>
  <c r="AD868" i="1"/>
  <c r="AE868" i="1"/>
  <c r="AF868" i="1"/>
  <c r="AD869" i="1"/>
  <c r="AE869" i="1"/>
  <c r="AF869" i="1"/>
  <c r="AD870" i="1"/>
  <c r="AE870" i="1"/>
  <c r="AF870" i="1"/>
  <c r="AD871" i="1"/>
  <c r="AE871" i="1"/>
  <c r="AF871" i="1"/>
  <c r="AD872" i="1"/>
  <c r="AE872" i="1"/>
  <c r="AF872" i="1"/>
  <c r="AD873" i="1"/>
  <c r="AE873" i="1"/>
  <c r="AF873" i="1"/>
  <c r="AD874" i="1"/>
  <c r="AE874" i="1"/>
  <c r="AF874" i="1"/>
  <c r="AD875" i="1"/>
  <c r="AE875" i="1"/>
  <c r="AF875" i="1"/>
  <c r="AD876" i="1"/>
  <c r="AE876" i="1"/>
  <c r="AF876" i="1"/>
  <c r="AD877" i="1"/>
  <c r="AE877" i="1"/>
  <c r="AF877" i="1"/>
  <c r="AD878" i="1"/>
  <c r="AE878" i="1"/>
  <c r="AF878" i="1"/>
  <c r="AD879" i="1"/>
  <c r="AE879" i="1"/>
  <c r="AF879" i="1"/>
  <c r="AD880" i="1"/>
  <c r="AE880" i="1"/>
  <c r="AF880" i="1"/>
  <c r="AD881" i="1"/>
  <c r="AE881" i="1"/>
  <c r="AF881" i="1"/>
  <c r="AD882" i="1"/>
  <c r="AE882" i="1"/>
  <c r="AF882" i="1"/>
  <c r="AD883" i="1"/>
  <c r="AE883" i="1"/>
  <c r="AF883" i="1"/>
  <c r="AD884" i="1"/>
  <c r="AE884" i="1"/>
  <c r="AF884" i="1"/>
  <c r="AD885" i="1"/>
  <c r="AE885" i="1"/>
  <c r="AF885" i="1"/>
  <c r="AD886" i="1"/>
  <c r="AE886" i="1"/>
  <c r="AF886" i="1"/>
  <c r="AD887" i="1"/>
  <c r="AE887" i="1"/>
  <c r="AF887" i="1"/>
  <c r="AD888" i="1"/>
  <c r="AE888" i="1"/>
  <c r="AF888" i="1"/>
  <c r="AD889" i="1"/>
  <c r="AE889" i="1"/>
  <c r="AF889" i="1"/>
  <c r="AD890" i="1"/>
  <c r="AE890" i="1"/>
  <c r="AF890" i="1"/>
  <c r="AD891" i="1"/>
  <c r="AE891" i="1"/>
  <c r="AF891" i="1"/>
  <c r="AD892" i="1"/>
  <c r="AE892" i="1"/>
  <c r="AF892" i="1"/>
  <c r="AD893" i="1"/>
  <c r="AE893" i="1"/>
  <c r="AF893" i="1"/>
  <c r="AD894" i="1"/>
  <c r="AE894" i="1"/>
  <c r="AF894" i="1"/>
  <c r="AD895" i="1"/>
  <c r="AE895" i="1"/>
  <c r="AF895" i="1"/>
  <c r="AD896" i="1"/>
  <c r="AE896" i="1"/>
  <c r="AF896" i="1"/>
  <c r="AD897" i="1"/>
  <c r="AE897" i="1"/>
  <c r="AF897" i="1"/>
  <c r="AD898" i="1"/>
  <c r="AE898" i="1"/>
  <c r="AF898" i="1"/>
  <c r="AD899" i="1"/>
  <c r="AE899" i="1"/>
  <c r="AF899" i="1"/>
  <c r="AD900" i="1"/>
  <c r="AE900" i="1"/>
  <c r="AF900" i="1"/>
  <c r="AD901" i="1"/>
  <c r="AE901" i="1"/>
  <c r="AF901" i="1"/>
  <c r="AD902" i="1"/>
  <c r="AE902" i="1"/>
  <c r="AF902" i="1"/>
  <c r="AD903" i="1"/>
  <c r="AE903" i="1"/>
  <c r="AF903" i="1"/>
  <c r="AD904" i="1"/>
  <c r="AE904" i="1"/>
  <c r="AF904" i="1"/>
  <c r="AD905" i="1"/>
  <c r="AE905" i="1"/>
  <c r="AF905" i="1"/>
  <c r="AD906" i="1"/>
  <c r="AE906" i="1"/>
  <c r="AF906" i="1"/>
  <c r="AD907" i="1"/>
  <c r="AE907" i="1"/>
  <c r="AF907" i="1"/>
  <c r="AD908" i="1"/>
  <c r="AE908" i="1"/>
  <c r="AF908" i="1"/>
  <c r="AD909" i="1"/>
  <c r="AE909" i="1"/>
  <c r="AF909" i="1"/>
  <c r="AD910" i="1"/>
  <c r="AE910" i="1"/>
  <c r="AF910" i="1"/>
  <c r="AD911" i="1"/>
  <c r="AE911" i="1"/>
  <c r="AF911" i="1"/>
  <c r="AD912" i="1"/>
  <c r="AE912" i="1"/>
  <c r="AF912" i="1"/>
  <c r="AD913" i="1"/>
  <c r="AE913" i="1"/>
  <c r="AF913" i="1"/>
  <c r="AD914" i="1"/>
  <c r="AE914" i="1"/>
  <c r="AF914" i="1"/>
  <c r="AD915" i="1"/>
  <c r="AE915" i="1"/>
  <c r="AF915" i="1"/>
  <c r="AD916" i="1"/>
  <c r="AE916" i="1"/>
  <c r="AF916" i="1"/>
  <c r="AD917" i="1"/>
  <c r="AE917" i="1"/>
  <c r="AF917" i="1"/>
  <c r="AD918" i="1"/>
  <c r="AE918" i="1"/>
  <c r="AF918" i="1"/>
  <c r="AD919" i="1"/>
  <c r="AE919" i="1"/>
  <c r="AF919" i="1"/>
  <c r="AD920" i="1"/>
  <c r="AE920" i="1"/>
  <c r="AF920" i="1"/>
  <c r="AD921" i="1"/>
  <c r="AE921" i="1"/>
  <c r="AF921" i="1"/>
  <c r="AD922" i="1"/>
  <c r="AE922" i="1"/>
  <c r="AF922" i="1"/>
  <c r="AD923" i="1"/>
  <c r="AE923" i="1"/>
  <c r="AF923" i="1"/>
  <c r="AD924" i="1"/>
  <c r="AE924" i="1"/>
  <c r="AF924" i="1"/>
  <c r="AD925" i="1"/>
  <c r="AE925" i="1"/>
  <c r="AF925" i="1"/>
  <c r="AD926" i="1"/>
  <c r="AE926" i="1"/>
  <c r="AF926" i="1"/>
  <c r="AD927" i="1"/>
  <c r="AE927" i="1"/>
  <c r="AF927" i="1"/>
  <c r="AD928" i="1"/>
  <c r="AE928" i="1"/>
  <c r="AF928" i="1"/>
  <c r="AD929" i="1"/>
  <c r="AE929" i="1"/>
  <c r="AF929" i="1"/>
  <c r="AD930" i="1"/>
  <c r="AE930" i="1"/>
  <c r="AF930" i="1"/>
  <c r="AD931" i="1"/>
  <c r="AE931" i="1"/>
  <c r="AF931" i="1"/>
  <c r="AD932" i="1"/>
  <c r="AE932" i="1"/>
  <c r="AF932" i="1"/>
  <c r="AD933" i="1"/>
  <c r="AE933" i="1"/>
  <c r="AF933" i="1"/>
  <c r="AD934" i="1"/>
  <c r="AE934" i="1"/>
  <c r="AF934" i="1"/>
  <c r="AD935" i="1"/>
  <c r="AE935" i="1"/>
  <c r="AF935" i="1"/>
  <c r="AD936" i="1"/>
  <c r="AE936" i="1"/>
  <c r="AF936" i="1"/>
  <c r="AD937" i="1"/>
  <c r="AE937" i="1"/>
  <c r="AF937" i="1"/>
  <c r="AD938" i="1"/>
  <c r="AE938" i="1"/>
  <c r="AF938" i="1"/>
  <c r="AD939" i="1"/>
  <c r="AE939" i="1"/>
  <c r="AF939" i="1"/>
  <c r="AD940" i="1"/>
  <c r="AE940" i="1"/>
  <c r="AF940" i="1"/>
  <c r="AD941" i="1"/>
  <c r="AE941" i="1"/>
  <c r="AF941" i="1"/>
  <c r="AD942" i="1"/>
  <c r="AE942" i="1"/>
  <c r="AF942" i="1"/>
  <c r="AD943" i="1"/>
  <c r="AE943" i="1"/>
  <c r="AF943" i="1"/>
  <c r="AD944" i="1"/>
  <c r="AE944" i="1"/>
  <c r="AF944" i="1"/>
  <c r="AD945" i="1"/>
  <c r="AE945" i="1"/>
  <c r="AF945" i="1"/>
  <c r="AD946" i="1"/>
  <c r="AE946" i="1"/>
  <c r="AF946" i="1"/>
  <c r="AD947" i="1"/>
  <c r="AE947" i="1"/>
  <c r="AF947" i="1"/>
  <c r="AD948" i="1"/>
  <c r="AE948" i="1"/>
  <c r="AF948" i="1"/>
  <c r="AD949" i="1"/>
  <c r="AE949" i="1"/>
  <c r="AF949" i="1"/>
  <c r="AD950" i="1"/>
  <c r="AE950" i="1"/>
  <c r="AF950" i="1"/>
  <c r="AD951" i="1"/>
  <c r="AE951" i="1"/>
  <c r="AF951" i="1"/>
  <c r="AD952" i="1"/>
  <c r="AE952" i="1"/>
  <c r="AF952" i="1"/>
  <c r="AD953" i="1"/>
  <c r="AE953" i="1"/>
  <c r="AF953" i="1"/>
  <c r="AD954" i="1"/>
  <c r="AE954" i="1"/>
  <c r="AF954" i="1"/>
  <c r="AD955" i="1"/>
  <c r="AE955" i="1"/>
  <c r="AF955" i="1"/>
  <c r="AD956" i="1"/>
  <c r="AE956" i="1"/>
  <c r="AF956" i="1"/>
  <c r="AD957" i="1"/>
  <c r="AE957" i="1"/>
  <c r="AF957" i="1"/>
  <c r="AD958" i="1"/>
  <c r="AE958" i="1"/>
  <c r="AF958" i="1"/>
  <c r="AD959" i="1"/>
  <c r="AE959" i="1"/>
  <c r="AF959" i="1"/>
  <c r="AD960" i="1"/>
  <c r="AE960" i="1"/>
  <c r="AF960" i="1"/>
  <c r="AD961" i="1"/>
  <c r="AE961" i="1"/>
  <c r="AF961" i="1"/>
  <c r="AD962" i="1"/>
  <c r="AE962" i="1"/>
  <c r="AF962" i="1"/>
  <c r="AD963" i="1"/>
  <c r="AE963" i="1"/>
  <c r="AF963" i="1"/>
  <c r="AD964" i="1"/>
  <c r="AE964" i="1"/>
  <c r="AF964" i="1"/>
  <c r="AD965" i="1"/>
  <c r="AE965" i="1"/>
  <c r="AF965" i="1"/>
  <c r="AD966" i="1"/>
  <c r="AE966" i="1"/>
  <c r="AF966" i="1"/>
  <c r="AD967" i="1"/>
  <c r="AE967" i="1"/>
  <c r="AF967" i="1"/>
  <c r="AD968" i="1"/>
  <c r="AE968" i="1"/>
  <c r="AF968" i="1"/>
  <c r="AD969" i="1"/>
  <c r="AE969" i="1"/>
  <c r="AF969" i="1"/>
  <c r="AD970" i="1"/>
  <c r="AE970" i="1"/>
  <c r="AF970" i="1"/>
  <c r="AD971" i="1"/>
  <c r="AE971" i="1"/>
  <c r="AF971" i="1"/>
  <c r="AD972" i="1"/>
  <c r="AE972" i="1"/>
  <c r="AF972" i="1"/>
  <c r="AD973" i="1"/>
  <c r="AE973" i="1"/>
  <c r="AF973" i="1"/>
  <c r="AD974" i="1"/>
  <c r="AE974" i="1"/>
  <c r="AF974" i="1"/>
  <c r="AD975" i="1"/>
  <c r="AE975" i="1"/>
  <c r="AF975" i="1"/>
  <c r="AD976" i="1"/>
  <c r="AE976" i="1"/>
  <c r="AF976" i="1"/>
  <c r="AD977" i="1"/>
  <c r="AE977" i="1"/>
  <c r="AF977" i="1"/>
  <c r="AD978" i="1"/>
  <c r="AE978" i="1"/>
  <c r="AF978" i="1"/>
  <c r="AD979" i="1"/>
  <c r="AE979" i="1"/>
  <c r="AF979" i="1"/>
  <c r="AD980" i="1"/>
  <c r="AE980" i="1"/>
  <c r="AF980" i="1"/>
  <c r="AD981" i="1"/>
  <c r="AE981" i="1"/>
  <c r="AF981" i="1"/>
  <c r="AD982" i="1"/>
  <c r="AE982" i="1"/>
  <c r="AF982" i="1"/>
  <c r="AD983" i="1"/>
  <c r="AE983" i="1"/>
  <c r="AF983" i="1"/>
  <c r="AD984" i="1"/>
  <c r="AE984" i="1"/>
  <c r="AF984" i="1"/>
  <c r="AD985" i="1"/>
  <c r="AE985" i="1"/>
  <c r="AF985" i="1"/>
  <c r="AD986" i="1"/>
  <c r="AE986" i="1"/>
  <c r="AF986" i="1"/>
  <c r="AD987" i="1"/>
  <c r="AE987" i="1"/>
  <c r="AF987" i="1"/>
  <c r="AD988" i="1"/>
  <c r="AE988" i="1"/>
  <c r="AF988" i="1"/>
  <c r="AD989" i="1"/>
  <c r="AE989" i="1"/>
  <c r="AF989" i="1"/>
  <c r="AD990" i="1"/>
  <c r="AE990" i="1"/>
  <c r="AF990" i="1"/>
  <c r="AD991" i="1"/>
  <c r="AE991" i="1"/>
  <c r="AF991" i="1"/>
  <c r="AD992" i="1"/>
  <c r="AE992" i="1"/>
  <c r="AF992" i="1"/>
  <c r="AD993" i="1"/>
  <c r="AE993" i="1"/>
  <c r="AF993" i="1"/>
  <c r="AD994" i="1"/>
  <c r="AE994" i="1"/>
  <c r="AF994" i="1"/>
  <c r="AD995" i="1"/>
  <c r="AE995" i="1"/>
  <c r="AF995" i="1"/>
  <c r="AD996" i="1"/>
  <c r="AE996" i="1"/>
  <c r="AF996" i="1"/>
  <c r="AD997" i="1"/>
  <c r="AE997" i="1"/>
  <c r="AF997" i="1"/>
  <c r="AD998" i="1"/>
  <c r="AE998" i="1"/>
  <c r="AF998" i="1"/>
  <c r="AF2" i="1"/>
  <c r="AE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2" i="1"/>
  <c r="AB998" i="1"/>
  <c r="AB997" i="1"/>
  <c r="AB996" i="1"/>
  <c r="AB995" i="1"/>
  <c r="AB994" i="1"/>
  <c r="AB993" i="1"/>
  <c r="AB992" i="1"/>
  <c r="AB991" i="1"/>
  <c r="AB990" i="1"/>
  <c r="AB989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2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F891" i="1"/>
  <c r="E891" i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F876" i="1"/>
  <c r="E876" i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F763" i="1"/>
  <c r="E763" i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B1002" i="1"/>
  <c r="B1001" i="1"/>
  <c r="C1001" i="1" s="1"/>
  <c r="B1000" i="1"/>
</calcChain>
</file>

<file path=xl/sharedStrings.xml><?xml version="1.0" encoding="utf-8"?>
<sst xmlns="http://schemas.openxmlformats.org/spreadsheetml/2006/main" count="4180" uniqueCount="4097">
  <si>
    <t>name</t>
  </si>
  <si>
    <t>stars</t>
  </si>
  <si>
    <t>age_years</t>
  </si>
  <si>
    <t>num_releases</t>
  </si>
  <si>
    <t>java_files</t>
  </si>
  <si>
    <t>classes</t>
  </si>
  <si>
    <t>methods</t>
  </si>
  <si>
    <t>loc_total</t>
  </si>
  <si>
    <t>loc_total_src</t>
  </si>
  <si>
    <t>loc_code</t>
  </si>
  <si>
    <t>loc_comment</t>
  </si>
  <si>
    <t>loc_blank</t>
  </si>
  <si>
    <t>comment_pct</t>
  </si>
  <si>
    <t>cbo_avg</t>
  </si>
  <si>
    <t>dit_avg</t>
  </si>
  <si>
    <t>lcom_avg</t>
  </si>
  <si>
    <t>avg_wmc</t>
  </si>
  <si>
    <t>url</t>
  </si>
  <si>
    <t>clone_url</t>
  </si>
  <si>
    <t>created_at</t>
  </si>
  <si>
    <t>note</t>
  </si>
  <si>
    <t>Snailclimb/JavaGuide</t>
  </si>
  <si>
    <t>https://github.com/Snailclimb/JavaGuide</t>
  </si>
  <si>
    <t>https://github.com/Snailclimb/JavaGuide.git</t>
  </si>
  <si>
    <t>2018-05-07T13:27:00Z</t>
  </si>
  <si>
    <t>no_java_files</t>
  </si>
  <si>
    <t>GrowingGit/GitHub-Chinese-Top-Charts</t>
  </si>
  <si>
    <t>https://github.com/GrowingGit/GitHub-Chinese-Top-Charts</t>
  </si>
  <si>
    <t>https://github.com/GrowingGit/GitHub-Chinese-Top-Charts.git</t>
  </si>
  <si>
    <t>2019-09-05T03:01:56Z</t>
  </si>
  <si>
    <t>krahets/hello-algo</t>
  </si>
  <si>
    <t>https://github.com/krahets/hello-algo</t>
  </si>
  <si>
    <t>https://github.com/krahets/hello-algo.git</t>
  </si>
  <si>
    <t>2022-11-04T11:08:34Z</t>
  </si>
  <si>
    <t>iluwatar/java-design-patterns</t>
  </si>
  <si>
    <t>https://github.com/iluwatar/java-design-patterns</t>
  </si>
  <si>
    <t>https://github.com/iluwatar/java-design-patterns.git</t>
  </si>
  <si>
    <t>2014-08-09T16:45:18Z</t>
  </si>
  <si>
    <t>macrozheng/mall</t>
  </si>
  <si>
    <t>https://github.com/macrozheng/mall</t>
  </si>
  <si>
    <t>https://github.com/macrozheng/mall.git</t>
  </si>
  <si>
    <t>2018-04-04T01:11:44Z</t>
  </si>
  <si>
    <t>doocs/advanced-java</t>
  </si>
  <si>
    <t>https://github.com/doocs/advanced-java</t>
  </si>
  <si>
    <t>https://github.com/doocs/advanced-java.git</t>
  </si>
  <si>
    <t>2018-10-06T11:38:30Z</t>
  </si>
  <si>
    <t>spring-projects/spring-boot</t>
  </si>
  <si>
    <t>https://github.com/spring-projects/spring-boot</t>
  </si>
  <si>
    <t>https://github.com/spring-projects/spring-boot.git</t>
  </si>
  <si>
    <t>2012-10-19T15:02:57Z</t>
  </si>
  <si>
    <t>MisterBooo/LeetCodeAnimation</t>
  </si>
  <si>
    <t>https://github.com/MisterBooo/LeetCodeAnimation</t>
  </si>
  <si>
    <t>https://github.com/MisterBooo/LeetCodeAnimation.git</t>
  </si>
  <si>
    <t>2018-12-06T08:01:22Z</t>
  </si>
  <si>
    <t>Stirling-Tools/Stirling-PDF</t>
  </si>
  <si>
    <t>https://github.com/Stirling-Tools/Stirling-PDF</t>
  </si>
  <si>
    <t>https://github.com/Stirling-Tools/Stirling-PDF.git</t>
  </si>
  <si>
    <t>2023-01-27T18:22:42Z</t>
  </si>
  <si>
    <t>kdn251/interviews</t>
  </si>
  <si>
    <t>https://github.com/kdn251/interviews</t>
  </si>
  <si>
    <t>https://github.com/kdn251/interviews.git</t>
  </si>
  <si>
    <t>2017-02-14T18:19:25Z</t>
  </si>
  <si>
    <t>TheAlgorithms/Java</t>
  </si>
  <si>
    <t>https://github.com/TheAlgorithms/Java</t>
  </si>
  <si>
    <t>https://github.com/TheAlgorithms/Java.git</t>
  </si>
  <si>
    <t>2016-07-16T10:21:02Z</t>
  </si>
  <si>
    <t>NationalSecurityAgency/ghidra</t>
  </si>
  <si>
    <t>https://github.com/NationalSecurityAgency/ghidra</t>
  </si>
  <si>
    <t>https://github.com/NationalSecurityAgency/ghidra.git</t>
  </si>
  <si>
    <t>2019-03-01T03:27:48Z</t>
  </si>
  <si>
    <t>ck_failed</t>
  </si>
  <si>
    <t>elastic/elasticsearch</t>
  </si>
  <si>
    <t>https://github.com/elastic/elasticsearch</t>
  </si>
  <si>
    <t>https://github.com/elastic/elasticsearch.git</t>
  </si>
  <si>
    <t>2010-02-08T13:20:56Z</t>
  </si>
  <si>
    <t>spring-projects/spring-framework</t>
  </si>
  <si>
    <t>https://github.com/spring-projects/spring-framework</t>
  </si>
  <si>
    <t>https://github.com/spring-projects/spring-framework.git</t>
  </si>
  <si>
    <t>2010-12-08T04:04:45Z</t>
  </si>
  <si>
    <t>ReactiveX/RxJava</t>
  </si>
  <si>
    <t>https://github.com/ReactiveX/RxJava</t>
  </si>
  <si>
    <t>https://github.com/ReactiveX/RxJava.git</t>
  </si>
  <si>
    <t>2013-01-08T20:11:48Z</t>
  </si>
  <si>
    <t>google/guava</t>
  </si>
  <si>
    <t>https://github.com/google/guava</t>
  </si>
  <si>
    <t>https://github.com/google/guava.git</t>
  </si>
  <si>
    <t>2014-05-29T16:23:17Z</t>
  </si>
  <si>
    <t>skylot/jadx</t>
  </si>
  <si>
    <t>https://github.com/skylot/jadx</t>
  </si>
  <si>
    <t>https://github.com/skylot/jadx.git</t>
  </si>
  <si>
    <t>2013-03-18T17:08:21Z</t>
  </si>
  <si>
    <t>termux/termux-app</t>
  </si>
  <si>
    <t>https://github.com/termux/termux-app</t>
  </si>
  <si>
    <t>https://github.com/termux/termux-app.git</t>
  </si>
  <si>
    <t>2015-10-23T09:42:46Z</t>
  </si>
  <si>
    <t>jeecgboot/JeecgBoot</t>
  </si>
  <si>
    <t>https://github.com/jeecgboot/JeecgBoot</t>
  </si>
  <si>
    <t>https://github.com/jeecgboot/JeecgBoot.git</t>
  </si>
  <si>
    <t>2018-11-26T10:40:00Z</t>
  </si>
  <si>
    <t>dbeaver/dbeaver</t>
  </si>
  <si>
    <t>https://github.com/dbeaver/dbeaver</t>
  </si>
  <si>
    <t>https://github.com/dbeaver/dbeaver.git</t>
  </si>
  <si>
    <t>2015-10-21T08:26:28Z</t>
  </si>
  <si>
    <t>apache/dubbo</t>
  </si>
  <si>
    <t>https://github.com/apache/dubbo</t>
  </si>
  <si>
    <t>https://github.com/apache/dubbo.git</t>
  </si>
  <si>
    <t>2012-06-19T07:56:02Z</t>
  </si>
  <si>
    <t>PhilJay/MPAndroidChart</t>
  </si>
  <si>
    <t>https://github.com/PhilJay/MPAndroidChart</t>
  </si>
  <si>
    <t>https://github.com/PhilJay/MPAndroidChart.git</t>
  </si>
  <si>
    <t>2014-04-25T14:29:47Z</t>
  </si>
  <si>
    <t>halo-dev/halo</t>
  </si>
  <si>
    <t>https://github.com/halo-dev/halo</t>
  </si>
  <si>
    <t>https://github.com/halo-dev/halo.git</t>
  </si>
  <si>
    <t>2018-03-21T12:56:52Z</t>
  </si>
  <si>
    <t>alibaba/arthas</t>
  </si>
  <si>
    <t>https://github.com/alibaba/arthas</t>
  </si>
  <si>
    <t>https://github.com/alibaba/arthas.git</t>
  </si>
  <si>
    <t>2018-08-29T17:15:57Z</t>
  </si>
  <si>
    <t>geekxh/hello-algorithm</t>
  </si>
  <si>
    <t>https://github.com/geekxh/hello-algorithm</t>
  </si>
  <si>
    <t>https://github.com/geekxh/hello-algorithm.git</t>
  </si>
  <si>
    <t>2020-05-29T05:47:09Z</t>
  </si>
  <si>
    <t>airbnb/lottie-android</t>
  </si>
  <si>
    <t>https://github.com/airbnb/lottie-android</t>
  </si>
  <si>
    <t>https://github.com/airbnb/lottie-android.git</t>
  </si>
  <si>
    <t>2016-10-06T22:42:42Z</t>
  </si>
  <si>
    <t>TeamNewPipe/NewPipe</t>
  </si>
  <si>
    <t>https://github.com/TeamNewPipe/NewPipe</t>
  </si>
  <si>
    <t>https://github.com/TeamNewPipe/NewPipe.git</t>
  </si>
  <si>
    <t>2015-09-03T23:39:26Z</t>
  </si>
  <si>
    <t>bumptech/glide</t>
  </si>
  <si>
    <t>https://github.com/bumptech/glide</t>
  </si>
  <si>
    <t>https://github.com/bumptech/glide.git</t>
  </si>
  <si>
    <t>2013-07-08T22:52:33Z</t>
  </si>
  <si>
    <t>doocs/leetcode</t>
  </si>
  <si>
    <t>https://github.com/doocs/leetcode</t>
  </si>
  <si>
    <t>https://github.com/doocs/leetcode.git</t>
  </si>
  <si>
    <t>2018-09-16T14:03:03Z</t>
  </si>
  <si>
    <t>eugenp/tutorials</t>
  </si>
  <si>
    <t>https://github.com/eugenp/tutorials</t>
  </si>
  <si>
    <t>https://github.com/eugenp/tutorials.git</t>
  </si>
  <si>
    <t>2013-04-29T18:26:36Z</t>
  </si>
  <si>
    <t>netty/netty</t>
  </si>
  <si>
    <t>https://github.com/netty/netty</t>
  </si>
  <si>
    <t>https://github.com/netty/netty.git</t>
  </si>
  <si>
    <t>2010-11-09T09:22:21Z</t>
  </si>
  <si>
    <t>xkcoding/spring-boot-demo</t>
  </si>
  <si>
    <t>https://github.com/xkcoding/spring-boot-demo</t>
  </si>
  <si>
    <t>https://github.com/xkcoding/spring-boot-demo.git</t>
  </si>
  <si>
    <t>2017-11-10T06:27:29Z</t>
  </si>
  <si>
    <t>Blankj/AndroidUtilCode</t>
  </si>
  <si>
    <t>https://github.com/Blankj/AndroidUtilCode</t>
  </si>
  <si>
    <t>https://github.com/Blankj/AndroidUtilCode.git</t>
  </si>
  <si>
    <t>2016-07-30T18:18:32Z</t>
  </si>
  <si>
    <t>alibaba/easyexcel</t>
  </si>
  <si>
    <t>1.38</t>
  </si>
  <si>
    <t>https://github.com/alibaba/easyexcel</t>
  </si>
  <si>
    <t>https://github.com/alibaba/easyexcel.git</t>
  </si>
  <si>
    <t>2018-02-06T03:14:08Z</t>
  </si>
  <si>
    <t>zxing/zxing</t>
  </si>
  <si>
    <t>https://github.com/zxing/zxing</t>
  </si>
  <si>
    <t>https://github.com/zxing/zxing.git</t>
  </si>
  <si>
    <t>2011-10-12T14:07:27Z</t>
  </si>
  <si>
    <t>YunaiV/ruoyi-vue-pro</t>
  </si>
  <si>
    <t>https://github.com/YunaiV/ruoyi-vue-pro</t>
  </si>
  <si>
    <t>https://github.com/YunaiV/ruoyi-vue-pro.git</t>
  </si>
  <si>
    <t>2021-01-24T03:18:25Z</t>
  </si>
  <si>
    <t>SeleniumHQ/selenium</t>
  </si>
  <si>
    <t>https://github.com/SeleniumHQ/selenium</t>
  </si>
  <si>
    <t>https://github.com/SeleniumHQ/selenium.git</t>
  </si>
  <si>
    <t>2013-01-14T21:40:56Z</t>
  </si>
  <si>
    <t>alibaba/nacos</t>
  </si>
  <si>
    <t>https://github.com/alibaba/nacos</t>
  </si>
  <si>
    <t>https://github.com/alibaba/nacos.git</t>
  </si>
  <si>
    <t>2018-06-15T06:49:27Z</t>
  </si>
  <si>
    <t>binarywang/WxJava</t>
  </si>
  <si>
    <t>https://github.com/binarywang/WxJava</t>
  </si>
  <si>
    <t>https://github.com/binarywang/WxJava.git</t>
  </si>
  <si>
    <t>2016-01-06T08:24:05Z</t>
  </si>
  <si>
    <t>ityouknow/spring-boot-examples</t>
  </si>
  <si>
    <t>https://github.com/ityouknow/spring-boot-examples</t>
  </si>
  <si>
    <t>https://github.com/ityouknow/spring-boot-examples.git</t>
  </si>
  <si>
    <t>2016-11-05T05:32:33Z</t>
  </si>
  <si>
    <t>chinabugotech/hutool</t>
  </si>
  <si>
    <t>https://github.com/chinabugotech/hutool</t>
  </si>
  <si>
    <t>https://github.com/chinabugotech/hutool.git</t>
  </si>
  <si>
    <t>2014-04-13T07:23:51Z</t>
  </si>
  <si>
    <t>apolloconfig/apollo</t>
  </si>
  <si>
    <t>https://github.com/apolloconfig/apollo</t>
  </si>
  <si>
    <t>https://github.com/apolloconfig/apollo.git</t>
  </si>
  <si>
    <t>2016-03-04T10:24:23Z</t>
  </si>
  <si>
    <t>apache/kafka</t>
  </si>
  <si>
    <t>https://github.com/apache/kafka</t>
  </si>
  <si>
    <t>https://github.com/apache/kafka.git</t>
  </si>
  <si>
    <t>2011-08-15T18:06:16Z</t>
  </si>
  <si>
    <t>alibaba/canal</t>
  </si>
  <si>
    <t>https://github.com/alibaba/canal</t>
  </si>
  <si>
    <t>https://github.com/alibaba/canal.git</t>
  </si>
  <si>
    <t>2013-01-13T10:59:52Z</t>
  </si>
  <si>
    <t>xuxueli/xxl-job</t>
  </si>
  <si>
    <t>https://github.com/xuxueli/xxl-job</t>
  </si>
  <si>
    <t>https://github.com/xuxueli/xxl-job.git</t>
  </si>
  <si>
    <t>2015-11-28T12:59:34Z</t>
  </si>
  <si>
    <t>conductor-oss/conductor</t>
  </si>
  <si>
    <t>https://github.com/conductor-oss/conductor</t>
  </si>
  <si>
    <t>https://github.com/conductor-oss/conductor.git</t>
  </si>
  <si>
    <t>2023-12-08T06:06:09Z</t>
  </si>
  <si>
    <t>keycloak/keycloak</t>
  </si>
  <si>
    <t>https://github.com/keycloak/keycloak</t>
  </si>
  <si>
    <t>https://github.com/keycloak/keycloak.git</t>
  </si>
  <si>
    <t>2013-07-02T13:38:51Z</t>
  </si>
  <si>
    <t>wuyouzhuguli/SpringAll</t>
  </si>
  <si>
    <t>https://github.com/wuyouzhuguli/SpringAll</t>
  </si>
  <si>
    <t>https://github.com/wuyouzhuguli/SpringAll.git</t>
  </si>
  <si>
    <t>2018-05-02T02:48:44Z</t>
  </si>
  <si>
    <t>alibaba/spring-cloud-alibaba</t>
  </si>
  <si>
    <t>https://github.com/alibaba/spring-cloud-alibaba</t>
  </si>
  <si>
    <t>https://github.com/alibaba/spring-cloud-alibaba.git</t>
  </si>
  <si>
    <t>2017-12-01T20:49:15Z</t>
  </si>
  <si>
    <t>lenve/vhr</t>
  </si>
  <si>
    <t>https://github.com/lenve/vhr</t>
  </si>
  <si>
    <t>https://github.com/lenve/vhr.git</t>
  </si>
  <si>
    <t>2018-01-04T08:57:51Z</t>
  </si>
  <si>
    <t>alibaba/druid</t>
  </si>
  <si>
    <t>https://github.com/alibaba/druid</t>
  </si>
  <si>
    <t>https://github.com/alibaba/druid.git</t>
  </si>
  <si>
    <t>2011-11-03T05:12:51Z</t>
  </si>
  <si>
    <t>crossoverJie/JCSprout</t>
  </si>
  <si>
    <t>https://github.com/crossoverJie/JCSprout</t>
  </si>
  <si>
    <t>https://github.com/crossoverJie/JCSprout.git</t>
  </si>
  <si>
    <t>2017-12-17T09:06:50Z</t>
  </si>
  <si>
    <t>qiurunze123/miaosha</t>
  </si>
  <si>
    <t>https://github.com/qiurunze123/miaosha</t>
  </si>
  <si>
    <t>https://github.com/qiurunze123/miaosha.git</t>
  </si>
  <si>
    <t>2018-09-14T04:36:24Z</t>
  </si>
  <si>
    <t>ashishps1/awesome-system-design-resources</t>
  </si>
  <si>
    <t>https://github.com/ashishps1/awesome-system-design-resources</t>
  </si>
  <si>
    <t>https://github.com/ashishps1/awesome-system-design-resources.git</t>
  </si>
  <si>
    <t>2023-10-25T01:50:42Z</t>
  </si>
  <si>
    <t>apache/incubator-seata</t>
  </si>
  <si>
    <t>23.33</t>
  </si>
  <si>
    <t>https://github.com/apache/incubator-seata</t>
  </si>
  <si>
    <t>https://github.com/apache/incubator-seata.git</t>
  </si>
  <si>
    <t>2018-12-28T08:37:22Z</t>
  </si>
  <si>
    <t>alibaba/fastjson</t>
  </si>
  <si>
    <t>https://github.com/alibaba/fastjson</t>
  </si>
  <si>
    <t>https://github.com/alibaba/fastjson.git</t>
  </si>
  <si>
    <t>2011-11-03T06:58:52Z</t>
  </si>
  <si>
    <t>JakeWharton/butterknife</t>
  </si>
  <si>
    <t>https://github.com/JakeWharton/butterknife</t>
  </si>
  <si>
    <t>https://github.com/JakeWharton/butterknife.git</t>
  </si>
  <si>
    <t>2013-03-05T08:18:59Z</t>
  </si>
  <si>
    <t>hollischuang/toBeTopJavaer</t>
  </si>
  <si>
    <t>https://github.com/hollischuang/toBeTopJavaer</t>
  </si>
  <si>
    <t>https://github.com/hollischuang/toBeTopJavaer.git</t>
  </si>
  <si>
    <t>2018-10-25T09:54:54Z</t>
  </si>
  <si>
    <t>DrKLO/Telegram</t>
  </si>
  <si>
    <t>https://github.com/DrKLO/Telegram</t>
  </si>
  <si>
    <t>https://github.com/DrKLO/Telegram.git</t>
  </si>
  <si>
    <t>2013-10-25T14:08:10Z</t>
  </si>
  <si>
    <t>scwang90/SmartRefreshLayout</t>
  </si>
  <si>
    <t>https://github.com/scwang90/SmartRefreshLayout</t>
  </si>
  <si>
    <t>https://github.com/scwang90/SmartRefreshLayout.git</t>
  </si>
  <si>
    <t>2017-06-02T09:52:50Z</t>
  </si>
  <si>
    <t>proxyee-down-org/proxyee-down</t>
  </si>
  <si>
    <t>https://github.com/proxyee-down-org/proxyee-down</t>
  </si>
  <si>
    <t>https://github.com/proxyee-down-org/proxyee-down.git</t>
  </si>
  <si>
    <t>2017-10-25T10:07:27Z</t>
  </si>
  <si>
    <t>apache/flink</t>
  </si>
  <si>
    <t>https://github.com/apache/flink</t>
  </si>
  <si>
    <t>https://github.com/apache/flink.git</t>
  </si>
  <si>
    <t>2014-06-07T07:00:10Z</t>
  </si>
  <si>
    <t>Anuken/Mindustry</t>
  </si>
  <si>
    <t>https://github.com/Anuken/Mindustry</t>
  </si>
  <si>
    <t>https://github.com/Anuken/Mindustry.git</t>
  </si>
  <si>
    <t>2017-04-30T01:24:29Z</t>
  </si>
  <si>
    <t>greenrobot/EventBus</t>
  </si>
  <si>
    <t>https://github.com/greenrobot/EventBus</t>
  </si>
  <si>
    <t>https://github.com/greenrobot/EventBus.git</t>
  </si>
  <si>
    <t>2012-07-16T16:55:40Z</t>
  </si>
  <si>
    <t>OpenAPITools/openapi-generator</t>
  </si>
  <si>
    <t>https://github.com/OpenAPITools/openapi-generator</t>
  </si>
  <si>
    <t>https://github.com/OpenAPITools/openapi-generator.git</t>
  </si>
  <si>
    <t>2018-05-12T09:57:56Z</t>
  </si>
  <si>
    <t>bazelbuild/bazel</t>
  </si>
  <si>
    <t>https://github.com/bazelbuild/bazel</t>
  </si>
  <si>
    <t>https://github.com/bazelbuild/bazel.git</t>
  </si>
  <si>
    <t>2014-06-12T16:00:38Z</t>
  </si>
  <si>
    <t>apache/skywalking</t>
  </si>
  <si>
    <t>1.4</t>
  </si>
  <si>
    <t>https://github.com/apache/skywalking</t>
  </si>
  <si>
    <t>https://github.com/apache/skywalking.git</t>
  </si>
  <si>
    <t>2015-11-07T03:30:36Z</t>
  </si>
  <si>
    <t>yuliskov/SmartTube</t>
  </si>
  <si>
    <t>https://github.com/yuliskov/SmartTube</t>
  </si>
  <si>
    <t>https://github.com/yuliskov/SmartTube.git</t>
  </si>
  <si>
    <t>2020-07-28T12:53:52Z</t>
  </si>
  <si>
    <t>jenkinsci/jenkins</t>
  </si>
  <si>
    <t>https://github.com/jenkinsci/jenkins</t>
  </si>
  <si>
    <t>https://github.com/jenkinsci/jenkins.git</t>
  </si>
  <si>
    <t>2010-11-22T21:21:23Z</t>
  </si>
  <si>
    <t>Netflix/Hystrix</t>
  </si>
  <si>
    <t>https://github.com/Netflix/Hystrix</t>
  </si>
  <si>
    <t>https://github.com/Netflix/Hystrix.git</t>
  </si>
  <si>
    <t>2012-11-19T20:14:46Z</t>
  </si>
  <si>
    <t>CodePhiliaX/Chat2DB</t>
  </si>
  <si>
    <t>https://github.com/CodePhiliaX/Chat2DB</t>
  </si>
  <si>
    <t>https://github.com/CodePhiliaX/Chat2DB.git</t>
  </si>
  <si>
    <t>2023-06-20T14:05:26Z</t>
  </si>
  <si>
    <t>google/gson</t>
  </si>
  <si>
    <t>https://github.com/google/gson</t>
  </si>
  <si>
    <t>https://github.com/google/gson.git</t>
  </si>
  <si>
    <t>2015-03-19T18:21:20Z</t>
  </si>
  <si>
    <t>libgdx/libgdx</t>
  </si>
  <si>
    <t>https://github.com/libgdx/libgdx</t>
  </si>
  <si>
    <t>https://github.com/libgdx/libgdx.git</t>
  </si>
  <si>
    <t>2012-08-10T19:34:38Z</t>
  </si>
  <si>
    <t>doocs/source-code-hunter</t>
  </si>
  <si>
    <t>https://github.com/doocs/source-code-hunter</t>
  </si>
  <si>
    <t>https://github.com/doocs/source-code-hunter.git</t>
  </si>
  <si>
    <t>2019-10-28T01:35:10Z</t>
  </si>
  <si>
    <t>iBotPeaches/Apktool</t>
  </si>
  <si>
    <t>https://github.com/iBotPeaches/Apktool</t>
  </si>
  <si>
    <t>https://github.com/iBotPeaches/Apktool.git</t>
  </si>
  <si>
    <t>2012-03-19T17:46:53Z</t>
  </si>
  <si>
    <t>redisson/redisson</t>
  </si>
  <si>
    <t>https://github.com/redisson/redisson</t>
  </si>
  <si>
    <t>https://github.com/redisson/redisson.git</t>
  </si>
  <si>
    <t>2014-01-11T14:06:25Z</t>
  </si>
  <si>
    <t>alibaba/Sentinel</t>
  </si>
  <si>
    <t>https://github.com/alibaba/Sentinel</t>
  </si>
  <si>
    <t>https://github.com/alibaba/Sentinel.git</t>
  </si>
  <si>
    <t>2018-04-04T06:37:33Z</t>
  </si>
  <si>
    <t>EnterpriseQualityCoding/FizzBuzzEnterpriseEdition</t>
  </si>
  <si>
    <t>https://github.com/EnterpriseQualityCoding/FizzBuzzEnterpriseEdition</t>
  </si>
  <si>
    <t>https://github.com/EnterpriseQualityCoding/FizzBuzzEnterpriseEdition.git</t>
  </si>
  <si>
    <t>2012-11-24T00:14:41Z</t>
  </si>
  <si>
    <t>apache/rocketmq</t>
  </si>
  <si>
    <t>https://github.com/apache/rocketmq</t>
  </si>
  <si>
    <t>https://github.com/apache/rocketmq.git</t>
  </si>
  <si>
    <t>2016-11-30T08:00:08Z</t>
  </si>
  <si>
    <t>google/ExoPlayer</t>
  </si>
  <si>
    <t>https://github.com/google/ExoPlayer</t>
  </si>
  <si>
    <t>https://github.com/google/ExoPlayer.git</t>
  </si>
  <si>
    <t>2014-06-13T21:19:18Z</t>
  </si>
  <si>
    <t>dataease/dataease</t>
  </si>
  <si>
    <t>4.62</t>
  </si>
  <si>
    <t>https://github.com/dataease/dataease</t>
  </si>
  <si>
    <t>https://github.com/dataease/dataease.git</t>
  </si>
  <si>
    <t>2021-02-02T04:10:21Z</t>
  </si>
  <si>
    <t>elunez/eladmin</t>
  </si>
  <si>
    <t>https://github.com/elunez/eladmin</t>
  </si>
  <si>
    <t>https://github.com/elunez/eladmin.git</t>
  </si>
  <si>
    <t>2018-12-14T08:54:24Z</t>
  </si>
  <si>
    <t>LSPosed/LSPosed</t>
  </si>
  <si>
    <t>https://github.com/LSPosed/LSPosed</t>
  </si>
  <si>
    <t>https://github.com/LSPosed/LSPosed.git</t>
  </si>
  <si>
    <t>2020-12-12T08:39:37Z</t>
  </si>
  <si>
    <t>kestra-io/kestra</t>
  </si>
  <si>
    <t>https://github.com/kestra-io/kestra</t>
  </si>
  <si>
    <t>https://github.com/kestra-io/kestra.git</t>
  </si>
  <si>
    <t>2019-08-24T13:56:15Z</t>
  </si>
  <si>
    <t>CarGuo/GSYVideoPlayer</t>
  </si>
  <si>
    <t>https://github.com/CarGuo/GSYVideoPlayer</t>
  </si>
  <si>
    <t>https://github.com/CarGuo/GSYVideoPlayer.git</t>
  </si>
  <si>
    <t>2016-11-13T12:34:31Z</t>
  </si>
  <si>
    <t>oracle/graal</t>
  </si>
  <si>
    <t>https://github.com/oracle/graal</t>
  </si>
  <si>
    <t>https://github.com/oracle/graal.git</t>
  </si>
  <si>
    <t>2016-01-14T17:11:35Z</t>
  </si>
  <si>
    <t>brettwooldridge/HikariCP</t>
  </si>
  <si>
    <t>https://github.com/brettwooldridge/HikariCP</t>
  </si>
  <si>
    <t>https://github.com/brettwooldridge/HikariCP.git</t>
  </si>
  <si>
    <t>2013-10-08T05:43:03Z</t>
  </si>
  <si>
    <t>kunal-kushwaha/DSA-Bootcamp-Java</t>
  </si>
  <si>
    <t>https://github.com/kunal-kushwaha/DSA-Bootcamp-Java</t>
  </si>
  <si>
    <t>https://github.com/kunal-kushwaha/DSA-Bootcamp-Java.git</t>
  </si>
  <si>
    <t>2021-07-30T12:23:25Z</t>
  </si>
  <si>
    <t>apache/shardingsphere</t>
  </si>
  <si>
    <t>https://github.com/apache/shardingsphere</t>
  </si>
  <si>
    <t>https://github.com/apache/shardingsphere.git</t>
  </si>
  <si>
    <t>2016-01-18T12:49:26Z</t>
  </si>
  <si>
    <t>didi/DoKit</t>
  </si>
  <si>
    <t>https://github.com/didi/DoKit</t>
  </si>
  <si>
    <t>https://github.com/didi/DoKit.git</t>
  </si>
  <si>
    <t>2018-08-14T10:32:07Z</t>
  </si>
  <si>
    <t>mybatis/mybatis-3</t>
  </si>
  <si>
    <t>https://github.com/mybatis/mybatis-3</t>
  </si>
  <si>
    <t>https://github.com/mybatis/mybatis-3.git</t>
  </si>
  <si>
    <t>2013-02-14T19:03:32Z</t>
  </si>
  <si>
    <t>ReactiveX/RxAndroid</t>
  </si>
  <si>
    <t>https://github.com/ReactiveX/RxAndroid</t>
  </si>
  <si>
    <t>https://github.com/ReactiveX/RxAndroid.git</t>
  </si>
  <si>
    <t>2014-08-19T03:46:38Z</t>
  </si>
  <si>
    <t>linlinjava/litemall</t>
  </si>
  <si>
    <t>https://github.com/linlinjava/litemall</t>
  </si>
  <si>
    <t>https://github.com/linlinjava/litemall.git</t>
  </si>
  <si>
    <t>2018-03-22T16:42:30Z</t>
  </si>
  <si>
    <t>yudaocode/SpringBoot-Labs</t>
  </si>
  <si>
    <t>https://github.com/yudaocode/SpringBoot-Labs</t>
  </si>
  <si>
    <t>https://github.com/yudaocode/SpringBoot-Labs.git</t>
  </si>
  <si>
    <t>2018-09-12T14:51:46Z</t>
  </si>
  <si>
    <t>xiaojieonly/Ehviewer_CN_SXJ</t>
  </si>
  <si>
    <t>https://github.com/xiaojieonly/Ehviewer_CN_SXJ</t>
  </si>
  <si>
    <t>https://github.com/xiaojieonly/Ehviewer_CN_SXJ.git</t>
  </si>
  <si>
    <t>2020-11-09T06:14:31Z</t>
  </si>
  <si>
    <t>thingsboard/thingsboard</t>
  </si>
  <si>
    <t>https://github.com/thingsboard/thingsboard</t>
  </si>
  <si>
    <t>https://github.com/thingsboard/thingsboard.git</t>
  </si>
  <si>
    <t>2016-12-01T09:33:30Z</t>
  </si>
  <si>
    <t>dianping/cat</t>
  </si>
  <si>
    <t>1.42</t>
  </si>
  <si>
    <t>https://github.com/dianping/cat</t>
  </si>
  <si>
    <t>https://github.com/dianping/cat.git</t>
  </si>
  <si>
    <t>2012-12-05T02:31:48Z</t>
  </si>
  <si>
    <t>openjdk/jdk</t>
  </si>
  <si>
    <t>https://github.com/openjdk/jdk</t>
  </si>
  <si>
    <t>https://github.com/openjdk/jdk.git</t>
  </si>
  <si>
    <t>2018-09-17T12:29:20Z</t>
  </si>
  <si>
    <t>Baseflow/PhotoView</t>
  </si>
  <si>
    <t>https://github.com/Baseflow/PhotoView</t>
  </si>
  <si>
    <t>https://github.com/Baseflow/PhotoView.git</t>
  </si>
  <si>
    <t>2012-07-17T16:39:00Z</t>
  </si>
  <si>
    <t>antlr/antlr4</t>
  </si>
  <si>
    <t>https://github.com/antlr/antlr4</t>
  </si>
  <si>
    <t>https://github.com/antlr/antlr4.git</t>
  </si>
  <si>
    <t>2010-02-04T01:36:28Z</t>
  </si>
  <si>
    <t>williamfiset/Algorithms</t>
  </si>
  <si>
    <t>https://github.com/williamfiset/Algorithms</t>
  </si>
  <si>
    <t>https://github.com/williamfiset/Algorithms.git</t>
  </si>
  <si>
    <t>2017-03-18T02:50:46Z</t>
  </si>
  <si>
    <t>Tencent/APIJSON</t>
  </si>
  <si>
    <t>https://github.com/Tencent/APIJSON</t>
  </si>
  <si>
    <t>https://github.com/Tencent/APIJSON.git</t>
  </si>
  <si>
    <t>2016-11-21T12:03:29Z</t>
  </si>
  <si>
    <t>dromara/Sa-Token</t>
  </si>
  <si>
    <t>https://github.com/dromara/Sa-Token</t>
  </si>
  <si>
    <t>https://github.com/dromara/Sa-Token.git</t>
  </si>
  <si>
    <t>2020-02-03T10:34:29Z</t>
  </si>
  <si>
    <t>ashishps1/awesome-low-level-design</t>
  </si>
  <si>
    <t>https://github.com/ashishps1/awesome-low-level-design</t>
  </si>
  <si>
    <t>https://github.com/ashishps1/awesome-low-level-design.git</t>
  </si>
  <si>
    <t>2023-11-17T10:15:12Z</t>
  </si>
  <si>
    <t>LMAX-Exchange/disruptor</t>
  </si>
  <si>
    <t>https://github.com/LMAX-Exchange/disruptor</t>
  </si>
  <si>
    <t>https://github.com/LMAX-Exchange/disruptor.git</t>
  </si>
  <si>
    <t>2012-09-21T13:42:24Z</t>
  </si>
  <si>
    <t>forezp/SpringCloudLearning</t>
  </si>
  <si>
    <t>https://github.com/forezp/SpringCloudLearning</t>
  </si>
  <si>
    <t>https://github.com/forezp/SpringCloudLearning.git</t>
  </si>
  <si>
    <t>2017-04-08T10:06:56Z</t>
  </si>
  <si>
    <t>YunaiV/yudao-cloud</t>
  </si>
  <si>
    <t>https://github.com/YunaiV/yudao-cloud</t>
  </si>
  <si>
    <t>https://github.com/YunaiV/yudao-cloud.git</t>
  </si>
  <si>
    <t>2019-05-02T16:06:49Z</t>
  </si>
  <si>
    <t>Tencent/tinker</t>
  </si>
  <si>
    <t>https://github.com/Tencent/tinker</t>
  </si>
  <si>
    <t>https://github.com/Tencent/tinker.git</t>
  </si>
  <si>
    <t>2016-09-06T06:57:52Z</t>
  </si>
  <si>
    <t>openzipkin/zipkin</t>
  </si>
  <si>
    <t>https://github.com/openzipkin/zipkin</t>
  </si>
  <si>
    <t>https://github.com/openzipkin/zipkin.git</t>
  </si>
  <si>
    <t>2012-06-06T18:26:16Z</t>
  </si>
  <si>
    <t>infinilabs/analysis-ik</t>
  </si>
  <si>
    <t>https://github.com/infinilabs/analysis-ik</t>
  </si>
  <si>
    <t>https://github.com/infinilabs/analysis-ik.git</t>
  </si>
  <si>
    <t>2011-12-16T09:01:45Z</t>
  </si>
  <si>
    <t>justauth/JustAuth</t>
  </si>
  <si>
    <t>https://github.com/justauth/JustAuth</t>
  </si>
  <si>
    <t>https://github.com/justauth/JustAuth.git</t>
  </si>
  <si>
    <t>2019-01-31T09:42:20Z</t>
  </si>
  <si>
    <t>facebook/fresco</t>
  </si>
  <si>
    <t>https://github.com/facebook/fresco</t>
  </si>
  <si>
    <t>https://github.com/facebook/fresco.git</t>
  </si>
  <si>
    <t>2015-03-02T09:58:04Z</t>
  </si>
  <si>
    <t>baomidou/mybatis-plus</t>
  </si>
  <si>
    <t>https://github.com/baomidou/mybatis-plus</t>
  </si>
  <si>
    <t>https://github.com/baomidou/mybatis-plus.git</t>
  </si>
  <si>
    <t>2016-08-18T10:06:53Z</t>
  </si>
  <si>
    <t>ben-manes/caffeine</t>
  </si>
  <si>
    <t>https://github.com/ben-manes/caffeine</t>
  </si>
  <si>
    <t>https://github.com/ben-manes/caffeine.git</t>
  </si>
  <si>
    <t>2014-12-13T08:45:11Z</t>
  </si>
  <si>
    <t>material-components/material-components-android</t>
  </si>
  <si>
    <t>https://github.com/material-components/material-components-android</t>
  </si>
  <si>
    <t>https://github.com/material-components/material-components-android.git</t>
  </si>
  <si>
    <t>2016-12-05T16:11:29Z</t>
  </si>
  <si>
    <t>nostra13/Android-Universal-Image-Loader</t>
  </si>
  <si>
    <t>https://github.com/nostra13/Android-Universal-Image-Loader</t>
  </si>
  <si>
    <t>https://github.com/nostra13/Android-Universal-Image-Loader.git</t>
  </si>
  <si>
    <t>2011-11-27T18:48:23Z</t>
  </si>
  <si>
    <t>alibaba/DataX</t>
  </si>
  <si>
    <t>https://github.com/alibaba/DataX</t>
  </si>
  <si>
    <t>https://github.com/alibaba/DataX.git</t>
  </si>
  <si>
    <t>2018-01-18T10:09:47Z</t>
  </si>
  <si>
    <t>winterbe/java8-tutorial</t>
  </si>
  <si>
    <t>https://github.com/winterbe/java8-tutorial</t>
  </si>
  <si>
    <t>https://github.com/winterbe/java8-tutorial.git</t>
  </si>
  <si>
    <t>2014-03-16T17:25:43Z</t>
  </si>
  <si>
    <t>shuzheng/zheng</t>
  </si>
  <si>
    <t>https://github.com/shuzheng/zheng</t>
  </si>
  <si>
    <t>https://github.com/shuzheng/zheng.git</t>
  </si>
  <si>
    <t>2016-10-04T10:07:06Z</t>
  </si>
  <si>
    <t>Grasscutters/Grasscutter</t>
  </si>
  <si>
    <t>https://github.com/Grasscutters/Grasscutter</t>
  </si>
  <si>
    <t>https://github.com/Grasscutters/Grasscutter.git</t>
  </si>
  <si>
    <t>2022-04-17T12:43:46Z</t>
  </si>
  <si>
    <t>heibaiying/BigData-Notes</t>
  </si>
  <si>
    <t>https://github.com/heibaiying/BigData-Notes</t>
  </si>
  <si>
    <t>https://github.com/heibaiying/BigData-Notes.git</t>
  </si>
  <si>
    <t>2019-03-10T01:40:01Z</t>
  </si>
  <si>
    <t>JeffLi1993/springboot-learning-example</t>
  </si>
  <si>
    <t>https://github.com/JeffLi1993/springboot-learning-example</t>
  </si>
  <si>
    <t>https://github.com/JeffLi1993/springboot-learning-example.git</t>
  </si>
  <si>
    <t>2017-02-06T07:02:25Z</t>
  </si>
  <si>
    <t>gyoogle/tech-interview-for-developer</t>
  </si>
  <si>
    <t>https://github.com/gyoogle/tech-interview-for-developer</t>
  </si>
  <si>
    <t>https://github.com/gyoogle/tech-interview-for-developer.git</t>
  </si>
  <si>
    <t>2019-06-09T04:42:57Z</t>
  </si>
  <si>
    <t>prestodb/presto</t>
  </si>
  <si>
    <t>https://github.com/prestodb/presto</t>
  </si>
  <si>
    <t>https://github.com/prestodb/presto.git</t>
  </si>
  <si>
    <t>2012-08-09T01:03:37Z</t>
  </si>
  <si>
    <t>questdb/questdb</t>
  </si>
  <si>
    <t>https://github.com/questdb/questdb</t>
  </si>
  <si>
    <t>https://github.com/questdb/questdb.git</t>
  </si>
  <si>
    <t>2014-04-28T23:29:15Z</t>
  </si>
  <si>
    <t>android-hacker/VirtualXposed</t>
  </si>
  <si>
    <t>https://github.com/android-hacker/VirtualXposed</t>
  </si>
  <si>
    <t>https://github.com/android-hacker/VirtualXposed.git</t>
  </si>
  <si>
    <t>2017-12-01T09:00:58Z</t>
  </si>
  <si>
    <t>dyc87112/SpringBoot-Learning</t>
  </si>
  <si>
    <t>https://github.com/dyc87112/SpringBoot-Learning</t>
  </si>
  <si>
    <t>https://github.com/dyc87112/SpringBoot-Learning.git</t>
  </si>
  <si>
    <t>2016-08-21T03:39:06Z</t>
  </si>
  <si>
    <t>android10/Android-CleanArchitecture</t>
  </si>
  <si>
    <t>https://github.com/android10/Android-CleanArchitecture</t>
  </si>
  <si>
    <t>https://github.com/android10/Android-CleanArchitecture.git</t>
  </si>
  <si>
    <t>2014-08-19T14:09:26Z</t>
  </si>
  <si>
    <t>mockito/mockito</t>
  </si>
  <si>
    <t>https://github.com/mockito/mockito</t>
  </si>
  <si>
    <t>https://github.com/mockito/mockito.git</t>
  </si>
  <si>
    <t>2012-10-13T20:27:12Z</t>
  </si>
  <si>
    <t>JetBrains/intellij-community</t>
  </si>
  <si>
    <t>https://github.com/JetBrains/intellij-community</t>
  </si>
  <si>
    <t>https://github.com/JetBrains/intellij-community.git</t>
  </si>
  <si>
    <t>2011-09-30T13:33:05Z</t>
  </si>
  <si>
    <t>apache/hadoop</t>
  </si>
  <si>
    <t>https://github.com/apache/hadoop</t>
  </si>
  <si>
    <t>https://github.com/apache/hadoop.git</t>
  </si>
  <si>
    <t>2014-08-28T07:00:08Z</t>
  </si>
  <si>
    <t>Konloch/bytecode-viewer</t>
  </si>
  <si>
    <t>https://github.com/Konloch/bytecode-viewer</t>
  </si>
  <si>
    <t>https://github.com/Konloch/bytecode-viewer.git</t>
  </si>
  <si>
    <t>2014-10-14T10:26:46Z</t>
  </si>
  <si>
    <t>neo4j/neo4j</t>
  </si>
  <si>
    <t>https://github.com/neo4j/neo4j</t>
  </si>
  <si>
    <t>https://github.com/neo4j/neo4j.git</t>
  </si>
  <si>
    <t>2012-11-12T08:46:15Z</t>
  </si>
  <si>
    <t>zhisheng17/flink-learning</t>
  </si>
  <si>
    <t>https://github.com/zhisheng17/flink-learning</t>
  </si>
  <si>
    <t>https://github.com/zhisheng17/flink-learning.git</t>
  </si>
  <si>
    <t>2019-01-01T07:38:28Z</t>
  </si>
  <si>
    <t>apache/pulsar</t>
  </si>
  <si>
    <t>https://github.com/apache/pulsar</t>
  </si>
  <si>
    <t>https://github.com/apache/pulsar.git</t>
  </si>
  <si>
    <t>2016-06-28T07:00:03Z</t>
  </si>
  <si>
    <t>java-decompiler/jd-gui</t>
  </si>
  <si>
    <t>https://github.com/java-decompiler/jd-gui</t>
  </si>
  <si>
    <t>https://github.com/java-decompiler/jd-gui.git</t>
  </si>
  <si>
    <t>2015-03-25T05:28:41Z</t>
  </si>
  <si>
    <t>elastic/logstash</t>
  </si>
  <si>
    <t>https://github.com/elastic/logstash</t>
  </si>
  <si>
    <t>https://github.com/elastic/logstash.git</t>
  </si>
  <si>
    <t>2010-11-18T01:31:50Z</t>
  </si>
  <si>
    <t>eclipse-vertx/vert.x</t>
  </si>
  <si>
    <t>https://github.com/eclipse-vertx/vert.x</t>
  </si>
  <si>
    <t>https://github.com/eclipse-vertx/vert.x.git</t>
  </si>
  <si>
    <t>2011-06-17T14:54:55Z</t>
  </si>
  <si>
    <t>hdodenhof/CircleImageView</t>
  </si>
  <si>
    <t>https://github.com/hdodenhof/CircleImageView</t>
  </si>
  <si>
    <t>https://github.com/hdodenhof/CircleImageView.git</t>
  </si>
  <si>
    <t>2014-01-17T16:44:46Z</t>
  </si>
  <si>
    <t>supertokens/supertokens-core</t>
  </si>
  <si>
    <t>https://github.com/supertokens/supertokens-core</t>
  </si>
  <si>
    <t>https://github.com/supertokens/supertokens-core.git</t>
  </si>
  <si>
    <t>2020-01-05T13:30:52Z</t>
  </si>
  <si>
    <t>quarkusio/quarkus</t>
  </si>
  <si>
    <t>https://github.com/quarkusio/quarkus</t>
  </si>
  <si>
    <t>https://github.com/quarkusio/quarkus.git</t>
  </si>
  <si>
    <t>2018-07-06T00:44:20Z</t>
  </si>
  <si>
    <t>Tencent/QMUI_Android</t>
  </si>
  <si>
    <t>https://github.com/Tencent/QMUI_Android</t>
  </si>
  <si>
    <t>https://github.com/Tencent/QMUI_Android.git</t>
  </si>
  <si>
    <t>2017-04-21T10:03:18Z</t>
  </si>
  <si>
    <t>alibaba/ARouter</t>
  </si>
  <si>
    <t>https://github.com/alibaba/ARouter</t>
  </si>
  <si>
    <t>https://github.com/alibaba/ARouter.git</t>
  </si>
  <si>
    <t>2016-12-14T01:27:49Z</t>
  </si>
  <si>
    <t>arduino/Arduino</t>
  </si>
  <si>
    <t>https://github.com/arduino/Arduino</t>
  </si>
  <si>
    <t>https://github.com/arduino/Arduino.git</t>
  </si>
  <si>
    <t>2010-09-17T19:10:36Z</t>
  </si>
  <si>
    <t>theonedev/onedev</t>
  </si>
  <si>
    <t>https://github.com/theonedev/onedev</t>
  </si>
  <si>
    <t>https://github.com/theonedev/onedev.git</t>
  </si>
  <si>
    <t>2018-11-06T02:57:01Z</t>
  </si>
  <si>
    <t>apache/doris</t>
  </si>
  <si>
    <t>https://github.com/apache/doris</t>
  </si>
  <si>
    <t>https://github.com/apache/doris.git</t>
  </si>
  <si>
    <t>2017-08-10T12:13:30Z</t>
  </si>
  <si>
    <t>zaproxy/zaproxy</t>
  </si>
  <si>
    <t>https://github.com/zaproxy/zaproxy</t>
  </si>
  <si>
    <t>https://github.com/zaproxy/zaproxy.git</t>
  </si>
  <si>
    <t>2015-06-03T16:55:01Z</t>
  </si>
  <si>
    <t>GoogleContainerTools/jib</t>
  </si>
  <si>
    <t>https://github.com/GoogleContainerTools/jib</t>
  </si>
  <si>
    <t>https://github.com/GoogleContainerTools/jib.git</t>
  </si>
  <si>
    <t>2018-01-22T18:30:43Z</t>
  </si>
  <si>
    <t>Netflix/zuul</t>
  </si>
  <si>
    <t>https://github.com/Netflix/zuul</t>
  </si>
  <si>
    <t>https://github.com/Netflix/zuul.git</t>
  </si>
  <si>
    <t>2013-03-13T18:53:57Z</t>
  </si>
  <si>
    <t>orhanobut/logger</t>
  </si>
  <si>
    <t>https://github.com/orhanobut/logger</t>
  </si>
  <si>
    <t>https://github.com/orhanobut/logger.git</t>
  </si>
  <si>
    <t>2015-03-20T22:30:12Z</t>
  </si>
  <si>
    <t>apache/dolphinscheduler</t>
  </si>
  <si>
    <t>https://github.com/apache/dolphinscheduler</t>
  </si>
  <si>
    <t>https://github.com/apache/dolphinscheduler.git</t>
  </si>
  <si>
    <t>2019-03-01T16:39:25Z</t>
  </si>
  <si>
    <t>deeplearning4j/deeplearning4j</t>
  </si>
  <si>
    <t>https://github.com/deeplearning4j/deeplearning4j</t>
  </si>
  <si>
    <t>https://github.com/deeplearning4j/deeplearning4j.git</t>
  </si>
  <si>
    <t>2013-11-27T02:03:28Z</t>
  </si>
  <si>
    <t>seaswalker/spring-analysis</t>
  </si>
  <si>
    <t>https://github.com/seaswalker/spring-analysis</t>
  </si>
  <si>
    <t>https://github.com/seaswalker/spring-analysis.git</t>
  </si>
  <si>
    <t>2016-09-09T07:46:32Z</t>
  </si>
  <si>
    <t>apache/druid</t>
  </si>
  <si>
    <t>https://github.com/apache/druid</t>
  </si>
  <si>
    <t>https://github.com/apache/druid.git</t>
  </si>
  <si>
    <t>2012-10-23T19:08:07Z</t>
  </si>
  <si>
    <t>DuGuQiuBai/Java</t>
  </si>
  <si>
    <t>https://github.com/DuGuQiuBai/Java</t>
  </si>
  <si>
    <t>https://github.com/DuGuQiuBai/Java.git</t>
  </si>
  <si>
    <t>2015-11-25T07:30:08Z</t>
  </si>
  <si>
    <t>sqshq/piggymetrics</t>
  </si>
  <si>
    <t>https://github.com/sqshq/piggymetrics</t>
  </si>
  <si>
    <t>https://github.com/sqshq/piggymetrics.git</t>
  </si>
  <si>
    <t>2015-03-29T17:56:31Z</t>
  </si>
  <si>
    <t>JessYanCoding/AndroidAutoSize</t>
  </si>
  <si>
    <t>https://github.com/JessYanCoding/AndroidAutoSize</t>
  </si>
  <si>
    <t>https://github.com/JessYanCoding/AndroidAutoSize.git</t>
  </si>
  <si>
    <t>2018-08-17T09:04:19Z</t>
  </si>
  <si>
    <t>Curzibn/Luban</t>
  </si>
  <si>
    <t>https://github.com/Curzibn/Luban</t>
  </si>
  <si>
    <t>https://github.com/Curzibn/Luban.git</t>
  </si>
  <si>
    <t>2016-07-24T07:43:21Z</t>
  </si>
  <si>
    <t>lgvalle/Material-Animations</t>
  </si>
  <si>
    <t>https://github.com/lgvalle/Material-Animations</t>
  </si>
  <si>
    <t>https://github.com/lgvalle/Material-Animations.git</t>
  </si>
  <si>
    <t>2015-03-08T20:54:00Z</t>
  </si>
  <si>
    <t>cryptomator/cryptomator</t>
  </si>
  <si>
    <t>https://github.com/cryptomator/cryptomator</t>
  </si>
  <si>
    <t>https://github.com/cryptomator/cryptomator.git</t>
  </si>
  <si>
    <t>2014-02-02T00:43:47Z</t>
  </si>
  <si>
    <t>janishar/mit-deep-learning-book-pdf</t>
  </si>
  <si>
    <t>https://github.com/janishar/mit-deep-learning-book-pdf</t>
  </si>
  <si>
    <t>https://github.com/janishar/mit-deep-learning-book-pdf.git</t>
  </si>
  <si>
    <t>2017-04-07T10:46:50Z</t>
  </si>
  <si>
    <t>pinpoint-apm/pinpoint</t>
  </si>
  <si>
    <t>https://github.com/pinpoint-apm/pinpoint</t>
  </si>
  <si>
    <t>https://github.com/pinpoint-apm/pinpoint.git</t>
  </si>
  <si>
    <t>2014-10-20T09:27:22Z</t>
  </si>
  <si>
    <t>languagetool-org/languagetool</t>
  </si>
  <si>
    <t>https://github.com/languagetool-org/languagetool</t>
  </si>
  <si>
    <t>https://github.com/languagetool-org/languagetool.git</t>
  </si>
  <si>
    <t>2013-08-08T16:37:22Z</t>
  </si>
  <si>
    <t>tink-crypto/tink</t>
  </si>
  <si>
    <t>https://github.com/tink-crypto/tink</t>
  </si>
  <si>
    <t>https://github.com/tink-crypto/tink.git</t>
  </si>
  <si>
    <t>2014-06-06T16:21:09Z</t>
  </si>
  <si>
    <t>LuckSiege/PictureSelector</t>
  </si>
  <si>
    <t>https://github.com/LuckSiege/PictureSelector</t>
  </si>
  <si>
    <t>https://github.com/LuckSiege/PictureSelector.git</t>
  </si>
  <si>
    <t>2017-01-04T07:47:39Z</t>
  </si>
  <si>
    <t>Bigkoo/Android-PickerView</t>
  </si>
  <si>
    <t>https://github.com/Bigkoo/Android-PickerView</t>
  </si>
  <si>
    <t>https://github.com/Bigkoo/Android-PickerView.git</t>
  </si>
  <si>
    <t>2014-12-28T01:46:38Z</t>
  </si>
  <si>
    <t>projectlombok/lombok</t>
  </si>
  <si>
    <t>https://github.com/projectlombok/lombok</t>
  </si>
  <si>
    <t>https://github.com/projectlombok/lombok.git</t>
  </si>
  <si>
    <t>2009-06-08T19:46:41Z</t>
  </si>
  <si>
    <t>kekingcn/kkFileView</t>
  </si>
  <si>
    <t>https://github.com/kekingcn/kkFileView</t>
  </si>
  <si>
    <t>https://github.com/kekingcn/kkFileView.git</t>
  </si>
  <si>
    <t>2017-12-12T11:41:08Z</t>
  </si>
  <si>
    <t>macrozheng/mall-learning</t>
  </si>
  <si>
    <t>https://github.com/macrozheng/mall-learning</t>
  </si>
  <si>
    <t>https://github.com/macrozheng/mall-learning.git</t>
  </si>
  <si>
    <t>2019-04-12T13:20:31Z</t>
  </si>
  <si>
    <t>ashishps1/awesome-leetcode-resources</t>
  </si>
  <si>
    <t>https://github.com/ashishps1/awesome-leetcode-resources</t>
  </si>
  <si>
    <t>https://github.com/ashishps1/awesome-leetcode-resources.git</t>
  </si>
  <si>
    <t>2023-10-25T01:48:19Z</t>
  </si>
  <si>
    <t>youth5201314/banner</t>
  </si>
  <si>
    <t>https://github.com/youth5201314/banner</t>
  </si>
  <si>
    <t>https://github.com/youth5201314/banner.git</t>
  </si>
  <si>
    <t>2016-04-22T05:50:25Z</t>
  </si>
  <si>
    <t>pxb1988/dex2jar</t>
  </si>
  <si>
    <t>https://github.com/pxb1988/dex2jar</t>
  </si>
  <si>
    <t>https://github.com/pxb1988/dex2jar.git</t>
  </si>
  <si>
    <t>2015-03-16T09:13:07Z</t>
  </si>
  <si>
    <t>facebook/stetho</t>
  </si>
  <si>
    <t>https://github.com/facebook/stetho</t>
  </si>
  <si>
    <t>https://github.com/facebook/stetho.git</t>
  </si>
  <si>
    <t>2015-01-22T22:34:10Z</t>
  </si>
  <si>
    <t>Netflix/conductor</t>
  </si>
  <si>
    <t>https://github.com/Netflix/conductor</t>
  </si>
  <si>
    <t>https://github.com/Netflix/conductor.git</t>
  </si>
  <si>
    <t>2016-12-07T22:48:42Z</t>
  </si>
  <si>
    <t>codecentric/spring-boot-admin</t>
  </si>
  <si>
    <t>https://github.com/codecentric/spring-boot-admin</t>
  </si>
  <si>
    <t>https://github.com/codecentric/spring-boot-admin.git</t>
  </si>
  <si>
    <t>2014-07-25T11:39:13Z</t>
  </si>
  <si>
    <t>google/guice</t>
  </si>
  <si>
    <t>https://github.com/google/guice</t>
  </si>
  <si>
    <t>https://github.com/google/guice.git</t>
  </si>
  <si>
    <t>2014-05-28T23:18:53Z</t>
  </si>
  <si>
    <t>alibaba/COLA</t>
  </si>
  <si>
    <t>https://github.com/alibaba/COLA</t>
  </si>
  <si>
    <t>https://github.com/alibaba/COLA.git</t>
  </si>
  <si>
    <t>2018-02-06T13:46:27Z</t>
  </si>
  <si>
    <t>greenrobot/greenDAO</t>
  </si>
  <si>
    <t>5.02</t>
  </si>
  <si>
    <t>https://github.com/greenrobot/greenDAO</t>
  </si>
  <si>
    <t>https://github.com/greenrobot/greenDAO.git</t>
  </si>
  <si>
    <t>2011-10-22T16:15:14Z</t>
  </si>
  <si>
    <t>Netflix/eureka</t>
  </si>
  <si>
    <t>https://github.com/Netflix/eureka</t>
  </si>
  <si>
    <t>https://github.com/Netflix/eureka.git</t>
  </si>
  <si>
    <t>2012-07-26T22:23:07Z</t>
  </si>
  <si>
    <t>macrozheng/mall-swarm</t>
  </si>
  <si>
    <t>https://github.com/macrozheng/mall-swarm</t>
  </si>
  <si>
    <t>https://github.com/macrozheng/mall-swarm.git</t>
  </si>
  <si>
    <t>2019-11-25T06:55:31Z</t>
  </si>
  <si>
    <t>zhihu/Matisse</t>
  </si>
  <si>
    <t>https://github.com/zhihu/Matisse</t>
  </si>
  <si>
    <t>https://github.com/zhihu/Matisse.git</t>
  </si>
  <si>
    <t>2017-04-13T01:31:05Z</t>
  </si>
  <si>
    <t>daimajia/AndroidViewAnimations</t>
  </si>
  <si>
    <t>https://github.com/daimajia/AndroidViewAnimations</t>
  </si>
  <si>
    <t>https://github.com/daimajia/AndroidViewAnimations.git</t>
  </si>
  <si>
    <t>2014-06-23T03:53:13Z</t>
  </si>
  <si>
    <t>apache/zookeeper</t>
  </si>
  <si>
    <t>https://github.com/apache/zookeeper</t>
  </si>
  <si>
    <t>https://github.com/apache/zookeeper.git</t>
  </si>
  <si>
    <t>2009-03-27T15:41:56Z</t>
  </si>
  <si>
    <t>daimajia/AndroidSwipeLayout</t>
  </si>
  <si>
    <t>https://github.com/daimajia/AndroidSwipeLayout</t>
  </si>
  <si>
    <t>https://github.com/daimajia/AndroidSwipeLayout.git</t>
  </si>
  <si>
    <t>2014-08-25T04:09:33Z</t>
  </si>
  <si>
    <t>pagehelper/Mybatis-PageHelper</t>
  </si>
  <si>
    <t>https://github.com/pagehelper/Mybatis-PageHelper</t>
  </si>
  <si>
    <t>https://github.com/pagehelper/Mybatis-PageHelper.git</t>
  </si>
  <si>
    <t>2014-06-09T15:32:30Z</t>
  </si>
  <si>
    <t>redis/jedis</t>
  </si>
  <si>
    <t>https://github.com/redis/jedis</t>
  </si>
  <si>
    <t>https://github.com/redis/jedis.git</t>
  </si>
  <si>
    <t>2010-06-11T13:04:43Z</t>
  </si>
  <si>
    <t>amitshekhariitbhu/android-interview-questions</t>
  </si>
  <si>
    <t>https://github.com/amitshekhariitbhu/android-interview-questions</t>
  </si>
  <si>
    <t>https://github.com/amitshekhariitbhu/android-interview-questions.git</t>
  </si>
  <si>
    <t>2017-07-09T18:47:24Z</t>
  </si>
  <si>
    <t>metersphere/metersphere</t>
  </si>
  <si>
    <t>https://github.com/metersphere/metersphere</t>
  </si>
  <si>
    <t>https://github.com/metersphere/metersphere.git</t>
  </si>
  <si>
    <t>2020-02-03T02:06:12Z</t>
  </si>
  <si>
    <t>Yalantis/uCrop</t>
  </si>
  <si>
    <t>https://github.com/Yalantis/uCrop</t>
  </si>
  <si>
    <t>https://github.com/Yalantis/uCrop.git</t>
  </si>
  <si>
    <t>2016-01-05T13:41:06Z</t>
  </si>
  <si>
    <t>plantuml/plantuml</t>
  </si>
  <si>
    <t>https://github.com/plantuml/plantuml</t>
  </si>
  <si>
    <t>https://github.com/plantuml/plantuml.git</t>
  </si>
  <si>
    <t>2010-11-04T15:55:50Z</t>
  </si>
  <si>
    <t>Tencent/matrix</t>
  </si>
  <si>
    <t>https://github.com/Tencent/matrix</t>
  </si>
  <si>
    <t>https://github.com/Tencent/matrix.git</t>
  </si>
  <si>
    <t>2018-12-11T07:08:02Z</t>
  </si>
  <si>
    <t>Tencent/VasSonic</t>
  </si>
  <si>
    <t>https://github.com/Tencent/VasSonic</t>
  </si>
  <si>
    <t>https://github.com/Tencent/VasSonic.git</t>
  </si>
  <si>
    <t>2017-08-01T08:35:13Z</t>
  </si>
  <si>
    <t>Team-xManager/xManager</t>
  </si>
  <si>
    <t>https://github.com/Team-xManager/xManager</t>
  </si>
  <si>
    <t>https://github.com/Team-xManager/xManager.git</t>
  </si>
  <si>
    <t>2021-02-08T11:31:10Z</t>
  </si>
  <si>
    <t>debezium/debezium</t>
  </si>
  <si>
    <t>https://github.com/debezium/debezium</t>
  </si>
  <si>
    <t>https://github.com/debezium/debezium.git</t>
  </si>
  <si>
    <t>2016-01-22T20:17:05Z</t>
  </si>
  <si>
    <t>grpc/grpc-java</t>
  </si>
  <si>
    <t>https://github.com/grpc/grpc-java</t>
  </si>
  <si>
    <t>https://github.com/grpc/grpc-java.git</t>
  </si>
  <si>
    <t>2014-12-08T19:00:00Z</t>
  </si>
  <si>
    <t>frank-lam/fullstack-tutorial</t>
  </si>
  <si>
    <t>https://github.com/frank-lam/fullstack-tutorial</t>
  </si>
  <si>
    <t>https://github.com/frank-lam/fullstack-tutorial.git</t>
  </si>
  <si>
    <t>2018-04-13T01:50:10Z</t>
  </si>
  <si>
    <t>trinodb/trino</t>
  </si>
  <si>
    <t>https://github.com/trinodb/trino</t>
  </si>
  <si>
    <t>https://github.com/trinodb/trino.git</t>
  </si>
  <si>
    <t>2019-01-19T06:38:14Z</t>
  </si>
  <si>
    <t>xpipe-io/xpipe</t>
  </si>
  <si>
    <t>https://github.com/xpipe-io/xpipe</t>
  </si>
  <si>
    <t>https://github.com/xpipe-io/xpipe.git</t>
  </si>
  <si>
    <t>2023-01-27T02:25:38Z</t>
  </si>
  <si>
    <t>code4craft/webmagic</t>
  </si>
  <si>
    <t>https://github.com/code4craft/webmagic</t>
  </si>
  <si>
    <t>https://github.com/code4craft/webmagic.git</t>
  </si>
  <si>
    <t>2013-04-23T12:57:36Z</t>
  </si>
  <si>
    <t>OpenRefine/OpenRefine</t>
  </si>
  <si>
    <t>https://github.com/OpenRefine/OpenRefine</t>
  </si>
  <si>
    <t>https://github.com/OpenRefine/OpenRefine.git</t>
  </si>
  <si>
    <t>2012-10-15T02:22:48Z</t>
  </si>
  <si>
    <t>realm/realm-java</t>
  </si>
  <si>
    <t>https://github.com/realm/realm-java</t>
  </si>
  <si>
    <t>https://github.com/realm/realm-java.git</t>
  </si>
  <si>
    <t>2012-04-20T09:18:42Z</t>
  </si>
  <si>
    <t>careercup/CtCI-6th-Edition</t>
  </si>
  <si>
    <t>https://github.com/careercup/CtCI-6th-Edition</t>
  </si>
  <si>
    <t>https://github.com/careercup/CtCI-6th-Edition.git</t>
  </si>
  <si>
    <t>2015-07-02T06:28:46Z</t>
  </si>
  <si>
    <t>gyf-dev/ImmersionBar</t>
  </si>
  <si>
    <t>https://github.com/gyf-dev/ImmersionBar</t>
  </si>
  <si>
    <t>https://github.com/gyf-dev/ImmersionBar.git</t>
  </si>
  <si>
    <t>2017-04-19T05:10:09Z</t>
  </si>
  <si>
    <t>PaperMC/Paper</t>
  </si>
  <si>
    <t>https://github.com/PaperMC/Paper</t>
  </si>
  <si>
    <t>https://github.com/PaperMC/Paper.git</t>
  </si>
  <si>
    <t>2016-01-22T05:40:19Z</t>
  </si>
  <si>
    <t>newbee-ltd/newbee-mall</t>
  </si>
  <si>
    <t>https://github.com/newbee-ltd/newbee-mall</t>
  </si>
  <si>
    <t>https://github.com/newbee-ltd/newbee-mall.git</t>
  </si>
  <si>
    <t>2019-09-21T03:56:04Z</t>
  </si>
  <si>
    <t>provectus/kafka-ui</t>
  </si>
  <si>
    <t>https://github.com/provectus/kafka-ui</t>
  </si>
  <si>
    <t>https://github.com/provectus/kafka-ui.git</t>
  </si>
  <si>
    <t>2019-11-26T15:55:55Z</t>
  </si>
  <si>
    <t>jhy/jsoup</t>
  </si>
  <si>
    <t>https://github.com/jhy/jsoup</t>
  </si>
  <si>
    <t>https://github.com/jhy/jsoup.git</t>
  </si>
  <si>
    <t>2009-12-19T01:29:58Z</t>
  </si>
  <si>
    <t>permissions-dispatcher/PermissionsDispatcher</t>
  </si>
  <si>
    <t>https://github.com/permissions-dispatcher/PermissionsDispatcher</t>
  </si>
  <si>
    <t>https://github.com/permissions-dispatcher/PermissionsDispatcher.git</t>
  </si>
  <si>
    <t>2015-08-15T21:41:05Z</t>
  </si>
  <si>
    <t>mission-peace/interview</t>
  </si>
  <si>
    <t>https://github.com/mission-peace/interview</t>
  </si>
  <si>
    <t>https://github.com/mission-peace/interview.git</t>
  </si>
  <si>
    <t>2014-07-20T21:27:31Z</t>
  </si>
  <si>
    <t>opensearch-project/OpenSearch</t>
  </si>
  <si>
    <t>https://github.com/opensearch-project/OpenSearch</t>
  </si>
  <si>
    <t>https://github.com/opensearch-project/OpenSearch.git</t>
  </si>
  <si>
    <t>2021-01-29T22:10:00Z</t>
  </si>
  <si>
    <t>beemdevelopment/Aegis</t>
  </si>
  <si>
    <t>https://github.com/beemdevelopment/Aegis</t>
  </si>
  <si>
    <t>https://github.com/beemdevelopment/Aegis.git</t>
  </si>
  <si>
    <t>2016-08-15T19:10:31Z</t>
  </si>
  <si>
    <t>apereo/cas</t>
  </si>
  <si>
    <t>https://github.com/apereo/cas</t>
  </si>
  <si>
    <t>https://github.com/apereo/cas.git</t>
  </si>
  <si>
    <t>2011-09-09T01:36:42Z</t>
  </si>
  <si>
    <t>H07000223/FlycoTabLayout</t>
  </si>
  <si>
    <t>https://github.com/H07000223/FlycoTabLayout</t>
  </si>
  <si>
    <t>https://github.com/H07000223/FlycoTabLayout.git</t>
  </si>
  <si>
    <t>2015-11-09T01:53:19Z</t>
  </si>
  <si>
    <t>daniulive/SmarterStreaming</t>
  </si>
  <si>
    <t>https://github.com/daniulive/SmarterStreaming</t>
  </si>
  <si>
    <t>https://github.com/daniulive/SmarterStreaming.git</t>
  </si>
  <si>
    <t>2016-03-26T14:46:02Z</t>
  </si>
  <si>
    <t>lingochamp/FileDownloader</t>
  </si>
  <si>
    <t>https://github.com/lingochamp/FileDownloader</t>
  </si>
  <si>
    <t>https://github.com/lingochamp/FileDownloader.git</t>
  </si>
  <si>
    <t>2015-12-22T11:17:16Z</t>
  </si>
  <si>
    <t>jfeinstein10/SlidingMenu</t>
  </si>
  <si>
    <t>https://github.com/jfeinstein10/SlidingMenu</t>
  </si>
  <si>
    <t>https://github.com/jfeinstein10/SlidingMenu.git</t>
  </si>
  <si>
    <t>2012-06-30T05:14:23Z</t>
  </si>
  <si>
    <t>androidannotations/androidannotations</t>
  </si>
  <si>
    <t>https://github.com/androidannotations/androidannotations</t>
  </si>
  <si>
    <t>https://github.com/androidannotations/androidannotations.git</t>
  </si>
  <si>
    <t>2012-01-06T08:48:03Z</t>
  </si>
  <si>
    <t>datahub-project/datahub</t>
  </si>
  <si>
    <t>https://github.com/datahub-project/datahub</t>
  </si>
  <si>
    <t>https://github.com/datahub-project/datahub.git</t>
  </si>
  <si>
    <t>2015-11-18T05:47:40Z</t>
  </si>
  <si>
    <t>doocs/jvm</t>
  </si>
  <si>
    <t>https://github.com/doocs/jvm</t>
  </si>
  <si>
    <t>https://github.com/doocs/jvm.git</t>
  </si>
  <si>
    <t>2018-06-23T01:12:59Z</t>
  </si>
  <si>
    <t>LawnchairLauncher/lawnchair</t>
  </si>
  <si>
    <t>https://github.com/LawnchairLauncher/lawnchair</t>
  </si>
  <si>
    <t>https://github.com/LawnchairLauncher/lawnchair.git</t>
  </si>
  <si>
    <t>2017-03-03T13:12:58Z</t>
  </si>
  <si>
    <t>ssssssss-team/spider-flow</t>
  </si>
  <si>
    <t>https://github.com/ssssssss-team/spider-flow</t>
  </si>
  <si>
    <t>https://github.com/ssssssss-team/spider-flow.git</t>
  </si>
  <si>
    <t>2020-03-27T11:07:15Z</t>
  </si>
  <si>
    <t>square/javapoet</t>
  </si>
  <si>
    <t>https://github.com/square/javapoet</t>
  </si>
  <si>
    <t>https://github.com/square/javapoet.git</t>
  </si>
  <si>
    <t>2013-02-01T16:56:30Z</t>
  </si>
  <si>
    <t>microg/GmsCore</t>
  </si>
  <si>
    <t>https://github.com/microg/GmsCore</t>
  </si>
  <si>
    <t>https://github.com/microg/GmsCore.git</t>
  </si>
  <si>
    <t>2014-04-23T19:28:47Z</t>
  </si>
  <si>
    <t>apple/pkl</t>
  </si>
  <si>
    <t>https://github.com/apple/pkl</t>
  </si>
  <si>
    <t>https://github.com/apple/pkl.git</t>
  </si>
  <si>
    <t>2024-01-19T17:28:45Z</t>
  </si>
  <si>
    <t>jwtk/jjwt</t>
  </si>
  <si>
    <t>https://github.com/jwtk/jjwt</t>
  </si>
  <si>
    <t>https://github.com/jwtk/jjwt.git</t>
  </si>
  <si>
    <t>2014-09-13T01:06:24Z</t>
  </si>
  <si>
    <t>alibaba/vlayout</t>
  </si>
  <si>
    <t>https://github.com/alibaba/vlayout</t>
  </si>
  <si>
    <t>https://github.com/alibaba/vlayout.git</t>
  </si>
  <si>
    <t>2017-02-27T08:11:47Z</t>
  </si>
  <si>
    <t>asLody/VirtualApp</t>
  </si>
  <si>
    <t>https://github.com/asLody/VirtualApp</t>
  </si>
  <si>
    <t>https://github.com/asLody/VirtualApp.git</t>
  </si>
  <si>
    <t>2016-07-06T13:25:23Z</t>
  </si>
  <si>
    <t>TooTallNate/Java-WebSocket</t>
  </si>
  <si>
    <t>https://github.com/TooTallNate/Java-WebSocket</t>
  </si>
  <si>
    <t>https://github.com/TooTallNate/Java-WebSocket.git</t>
  </si>
  <si>
    <t>2010-01-20T23:33:04Z</t>
  </si>
  <si>
    <t>clojure/clojure</t>
  </si>
  <si>
    <t>https://github.com/clojure/clojure</t>
  </si>
  <si>
    <t>https://github.com/clojure/clojure.git</t>
  </si>
  <si>
    <t>2010-06-29T20:03:33Z</t>
  </si>
  <si>
    <t>StarRocks/starrocks</t>
  </si>
  <si>
    <t>1.48</t>
  </si>
  <si>
    <t>https://github.com/StarRocks/starrocks</t>
  </si>
  <si>
    <t>https://github.com/StarRocks/starrocks.git</t>
  </si>
  <si>
    <t>2021-09-04T02:29:35Z</t>
  </si>
  <si>
    <t>android-async-http/android-async-http</t>
  </si>
  <si>
    <t>https://github.com/android-async-http/android-async-http</t>
  </si>
  <si>
    <t>https://github.com/android-async-http/android-async-http.git</t>
  </si>
  <si>
    <t>2011-02-20T03:25:07Z</t>
  </si>
  <si>
    <t>jeasonlzy/okhttp-OkGo</t>
  </si>
  <si>
    <t>https://github.com/jeasonlzy/okhttp-OkGo</t>
  </si>
  <si>
    <t>https://github.com/jeasonlzy/okhttp-OkGo.git</t>
  </si>
  <si>
    <t>2016-01-15T10:35:24Z</t>
  </si>
  <si>
    <t>google/auto</t>
  </si>
  <si>
    <t>https://github.com/google/auto</t>
  </si>
  <si>
    <t>https://github.com/google/auto.git</t>
  </si>
  <si>
    <t>2013-05-22T21:41:56Z</t>
  </si>
  <si>
    <t>lipangit/JiaoZiVideoPlayer</t>
  </si>
  <si>
    <t>https://github.com/lipangit/JiaoZiVideoPlayer</t>
  </si>
  <si>
    <t>https://github.com/lipangit/JiaoZiVideoPlayer.git</t>
  </si>
  <si>
    <t>2016-02-06T11:04:24Z</t>
  </si>
  <si>
    <t>tbruyelle/RxPermissions</t>
  </si>
  <si>
    <t>https://github.com/tbruyelle/RxPermissions</t>
  </si>
  <si>
    <t>https://github.com/tbruyelle/RxPermissions.git</t>
  </si>
  <si>
    <t>2015-09-29T13:55:09Z</t>
  </si>
  <si>
    <t>Activiti/Activiti</t>
  </si>
  <si>
    <t>https://github.com/Activiti/Activiti</t>
  </si>
  <si>
    <t>https://github.com/Activiti/Activiti.git</t>
  </si>
  <si>
    <t>2012-09-13T11:34:43Z</t>
  </si>
  <si>
    <t>zfile-dev/zfile</t>
  </si>
  <si>
    <t>https://github.com/zfile-dev/zfile</t>
  </si>
  <si>
    <t>https://github.com/zfile-dev/zfile.git</t>
  </si>
  <si>
    <t>2019-08-19T13:57:56Z</t>
  </si>
  <si>
    <t>resilience4j/resilience4j</t>
  </si>
  <si>
    <t>https://github.com/resilience4j/resilience4j</t>
  </si>
  <si>
    <t>https://github.com/resilience4j/resilience4j.git</t>
  </si>
  <si>
    <t>2015-06-03T09:21:01Z</t>
  </si>
  <si>
    <t>JessYanCoding/MVPArms</t>
  </si>
  <si>
    <t>https://github.com/JessYanCoding/MVPArms</t>
  </si>
  <si>
    <t>https://github.com/JessYanCoding/MVPArms.git</t>
  </si>
  <si>
    <t>2016-08-06T08:49:56Z</t>
  </si>
  <si>
    <t>aosp-mirror/platform_frameworks_base</t>
  </si>
  <si>
    <t>https://github.com/aosp-mirror/platform_frameworks_base</t>
  </si>
  <si>
    <t>https://github.com/aosp-mirror/platform_frameworks_base.git</t>
  </si>
  <si>
    <t>2008-10-21T18:20:37Z</t>
  </si>
  <si>
    <t>awsdocs/aws-doc-sdk-examples</t>
  </si>
  <si>
    <t>https://github.com/awsdocs/aws-doc-sdk-examples</t>
  </si>
  <si>
    <t>https://github.com/awsdocs/aws-doc-sdk-examples.git</t>
  </si>
  <si>
    <t>2016-08-18T19:06:57Z</t>
  </si>
  <si>
    <t>JakeWharton/ViewPagerIndicator</t>
  </si>
  <si>
    <t>https://github.com/JakeWharton/ViewPagerIndicator</t>
  </si>
  <si>
    <t>https://github.com/JakeWharton/ViewPagerIndicator.git</t>
  </si>
  <si>
    <t>2011-08-04T17:13:44Z</t>
  </si>
  <si>
    <t>signalapp/Signal-Server</t>
  </si>
  <si>
    <t>https://github.com/signalapp/Signal-Server</t>
  </si>
  <si>
    <t>https://github.com/signalapp/Signal-Server.git</t>
  </si>
  <si>
    <t>2013-12-09T07:10:36Z</t>
  </si>
  <si>
    <t>wasabeef/glide-transformations</t>
  </si>
  <si>
    <t>https://github.com/wasabeef/glide-transformations</t>
  </si>
  <si>
    <t>https://github.com/wasabeef/glide-transformations.git</t>
  </si>
  <si>
    <t>2015-01-09T10:33:29Z</t>
  </si>
  <si>
    <t>googlesamples/easypermissions</t>
  </si>
  <si>
    <t>https://github.com/googlesamples/easypermissions</t>
  </si>
  <si>
    <t>https://github.com/googlesamples/easypermissions.git</t>
  </si>
  <si>
    <t>2015-12-22T18:05:53Z</t>
  </si>
  <si>
    <t>paascloud/paascloud-master</t>
  </si>
  <si>
    <t>https://github.com/paascloud/paascloud-master</t>
  </si>
  <si>
    <t>https://github.com/paascloud/paascloud-master.git</t>
  </si>
  <si>
    <t>2018-03-17T05:40:43Z</t>
  </si>
  <si>
    <t>uknownothingsnow/JsBridge</t>
  </si>
  <si>
    <t>https://github.com/uknownothingsnow/JsBridge</t>
  </si>
  <si>
    <t>https://github.com/uknownothingsnow/JsBridge.git</t>
  </si>
  <si>
    <t>2015-02-26T12:10:58Z</t>
  </si>
  <si>
    <t>SonarSource/sonarqube</t>
  </si>
  <si>
    <t>https://github.com/SonarSource/sonarqube</t>
  </si>
  <si>
    <t>https://github.com/SonarSource/sonarqube.git</t>
  </si>
  <si>
    <t>2011-01-05T11:05:17Z</t>
  </si>
  <si>
    <t>stanfordnlp/CoreNLP</t>
  </si>
  <si>
    <t>https://github.com/stanfordnlp/CoreNLP</t>
  </si>
  <si>
    <t>https://github.com/stanfordnlp/CoreNLP.git</t>
  </si>
  <si>
    <t>2013-06-27T21:13:49Z</t>
  </si>
  <si>
    <t>hackware1993/MagicIndicator</t>
  </si>
  <si>
    <t>https://github.com/hackware1993/MagicIndicator</t>
  </si>
  <si>
    <t>https://github.com/hackware1993/MagicIndicator.git</t>
  </si>
  <si>
    <t>2016-06-26T08:20:43Z</t>
  </si>
  <si>
    <t>HarlonWang/AVLoadingIndicatorView</t>
  </si>
  <si>
    <t>https://github.com/HarlonWang/AVLoadingIndicatorView</t>
  </si>
  <si>
    <t>https://github.com/HarlonWang/AVLoadingIndicatorView.git</t>
  </si>
  <si>
    <t>2015-10-24T20:18:33Z</t>
  </si>
  <si>
    <t>YoKeyword/Fragmentation</t>
  </si>
  <si>
    <t>https://github.com/YoKeyword/Fragmentation</t>
  </si>
  <si>
    <t>https://github.com/YoKeyword/Fragmentation.git</t>
  </si>
  <si>
    <t>2016-02-23T08:54:55Z</t>
  </si>
  <si>
    <t>OpenFeign/feign</t>
  </si>
  <si>
    <t>https://github.com/OpenFeign/feign</t>
  </si>
  <si>
    <t>https://github.com/OpenFeign/feign.git</t>
  </si>
  <si>
    <t>2013-06-26T23:28:16Z</t>
  </si>
  <si>
    <t>xuchengsheng/spring-reading</t>
  </si>
  <si>
    <t>https://github.com/xuchengsheng/spring-reading</t>
  </si>
  <si>
    <t>https://github.com/xuchengsheng/spring-reading.git</t>
  </si>
  <si>
    <t>2023-09-15T06:42:44Z</t>
  </si>
  <si>
    <t>lihengming/spring-boot-api-project-seed</t>
  </si>
  <si>
    <t>https://github.com/lihengming/spring-boot-api-project-seed</t>
  </si>
  <si>
    <t>https://github.com/lihengming/spring-boot-api-project-seed.git</t>
  </si>
  <si>
    <t>2017-06-23T10:06:30Z</t>
  </si>
  <si>
    <t>perwendel/spark</t>
  </si>
  <si>
    <t>https://github.com/perwendel/spark</t>
  </si>
  <si>
    <t>https://github.com/perwendel/spark.git</t>
  </si>
  <si>
    <t>2011-05-05T11:52:05Z</t>
  </si>
  <si>
    <t>react-native-camera/react-native-camera</t>
  </si>
  <si>
    <t>https://github.com/react-native-camera/react-native-camera</t>
  </si>
  <si>
    <t>https://github.com/react-native-camera/react-native-camera.git</t>
  </si>
  <si>
    <t>2015-04-01T00:54:40Z</t>
  </si>
  <si>
    <t>ksoichiro/Android-ObservableScrollView</t>
  </si>
  <si>
    <t>https://github.com/ksoichiro/Android-ObservableScrollView</t>
  </si>
  <si>
    <t>https://github.com/ksoichiro/Android-ObservableScrollView.git</t>
  </si>
  <si>
    <t>2014-11-08T14:45:20Z</t>
  </si>
  <si>
    <t>koral--/android-gif-drawable</t>
  </si>
  <si>
    <t>https://github.com/koral--/android-gif-drawable</t>
  </si>
  <si>
    <t>https://github.com/koral--/android-gif-drawable.git</t>
  </si>
  <si>
    <t>2013-01-30T01:37:46Z</t>
  </si>
  <si>
    <t>bilibili/DanmakuFlameMaster</t>
  </si>
  <si>
    <t>https://github.com/bilibili/DanmakuFlameMaster</t>
  </si>
  <si>
    <t>https://github.com/bilibili/DanmakuFlameMaster.git</t>
  </si>
  <si>
    <t>2013-08-11T12:18:50Z</t>
  </si>
  <si>
    <t>liaohuqiu/android-Ultra-Pull-To-Refresh</t>
  </si>
  <si>
    <t>https://github.com/liaohuqiu/android-Ultra-Pull-To-Refresh</t>
  </si>
  <si>
    <t>https://github.com/liaohuqiu/android-Ultra-Pull-To-Refresh.git</t>
  </si>
  <si>
    <t>2014-11-13T03:13:10Z</t>
  </si>
  <si>
    <t>MyCATApache/Mycat-Server</t>
  </si>
  <si>
    <t>https://github.com/MyCATApache/Mycat-Server</t>
  </si>
  <si>
    <t>https://github.com/MyCATApache/Mycat-Server.git</t>
  </si>
  <si>
    <t>2014-12-04T02:46:54Z</t>
  </si>
  <si>
    <t>umano/AndroidSlidingUpPanel</t>
  </si>
  <si>
    <t>https://github.com/umano/AndroidSlidingUpPanel</t>
  </si>
  <si>
    <t>https://github.com/umano/AndroidSlidingUpPanel.git</t>
  </si>
  <si>
    <t>2013-05-31T18:33:53Z</t>
  </si>
  <si>
    <t>crossoverJie/cim</t>
  </si>
  <si>
    <t>https://github.com/crossoverJie/cim</t>
  </si>
  <si>
    <t>https://github.com/crossoverJie/cim.git</t>
  </si>
  <si>
    <t>2018-05-20T15:55:56Z</t>
  </si>
  <si>
    <t>pockethub/PocketHub</t>
  </si>
  <si>
    <t>https://github.com/pockethub/PocketHub</t>
  </si>
  <si>
    <t>https://github.com/pockethub/PocketHub.git</t>
  </si>
  <si>
    <t>2011-09-08T16:52:50Z</t>
  </si>
  <si>
    <t>spinnaker/spinnaker</t>
  </si>
  <si>
    <t>https://github.com/spinnaker/spinnaker</t>
  </si>
  <si>
    <t>https://github.com/spinnaker/spinnaker.git</t>
  </si>
  <si>
    <t>2014-07-02T19:02:36Z</t>
  </si>
  <si>
    <t>Justson/AgentWeb</t>
  </si>
  <si>
    <t>https://github.com/Justson/AgentWeb</t>
  </si>
  <si>
    <t>https://github.com/Justson/AgentWeb.git</t>
  </si>
  <si>
    <t>2017-05-12T07:45:56Z</t>
  </si>
  <si>
    <t>seven332/EhViewer</t>
  </si>
  <si>
    <t>https://github.com/seven332/EhViewer</t>
  </si>
  <si>
    <t>https://github.com/seven332/EhViewer.git</t>
  </si>
  <si>
    <t>2014-05-14T12:03:52Z</t>
  </si>
  <si>
    <t>huanghaibin-dev/CalendarView</t>
  </si>
  <si>
    <t>https://github.com/huanghaibin-dev/CalendarView</t>
  </si>
  <si>
    <t>https://github.com/huanghaibin-dev/CalendarView.git</t>
  </si>
  <si>
    <t>2017-03-11T07:16:09Z</t>
  </si>
  <si>
    <t>json-path/JsonPath</t>
  </si>
  <si>
    <t>https://github.com/json-path/JsonPath</t>
  </si>
  <si>
    <t>https://github.com/json-path/JsonPath.git</t>
  </si>
  <si>
    <t>2011-01-24T13:19:19Z</t>
  </si>
  <si>
    <t>apache/cassandra</t>
  </si>
  <si>
    <t>https://github.com/apache/cassandra</t>
  </si>
  <si>
    <t>https://github.com/apache/cassandra.git</t>
  </si>
  <si>
    <t>2009-05-21T02:10:09Z</t>
  </si>
  <si>
    <t>GcsSloop/AndroidNote</t>
  </si>
  <si>
    <t>https://github.com/GcsSloop/AndroidNote</t>
  </si>
  <si>
    <t>https://github.com/GcsSloop/AndroidNote.git</t>
  </si>
  <si>
    <t>2016-01-04T23:51:36Z</t>
  </si>
  <si>
    <t>android/testing-samples</t>
  </si>
  <si>
    <t>https://github.com/android/testing-samples</t>
  </si>
  <si>
    <t>https://github.com/android/testing-samples.git</t>
  </si>
  <si>
    <t>2014-10-11T03:51:27Z</t>
  </si>
  <si>
    <t>cats-oss/android-gpuimage</t>
  </si>
  <si>
    <t>https://github.com/cats-oss/android-gpuimage</t>
  </si>
  <si>
    <t>https://github.com/cats-oss/android-gpuimage.git</t>
  </si>
  <si>
    <t>2012-10-04T08:11:58Z</t>
  </si>
  <si>
    <t>spring-projects/spring-security</t>
  </si>
  <si>
    <t>https://github.com/spring-projects/spring-security</t>
  </si>
  <si>
    <t>https://github.com/spring-projects/spring-security.git</t>
  </si>
  <si>
    <t>2012-01-10T21:50:57Z</t>
  </si>
  <si>
    <t>didi/VirtualAPK</t>
  </si>
  <si>
    <t>https://github.com/didi/VirtualAPK</t>
  </si>
  <si>
    <t>https://github.com/didi/VirtualAPK.git</t>
  </si>
  <si>
    <t>2017-06-29T07:25:05Z</t>
  </si>
  <si>
    <t>flyway/flyway</t>
  </si>
  <si>
    <t>29.32</t>
  </si>
  <si>
    <t>https://github.com/flyway/flyway</t>
  </si>
  <si>
    <t>https://github.com/flyway/flyway.git</t>
  </si>
  <si>
    <t>2012-12-14T18:43:22Z</t>
  </si>
  <si>
    <t>langchain4j/langchain4j</t>
  </si>
  <si>
    <t>https://github.com/langchain4j/langchain4j</t>
  </si>
  <si>
    <t>https://github.com/langchain4j/langchain4j.git</t>
  </si>
  <si>
    <t>2023-06-20T15:30:29Z</t>
  </si>
  <si>
    <t>apache/jmeter</t>
  </si>
  <si>
    <t>https://github.com/apache/jmeter</t>
  </si>
  <si>
    <t>https://github.com/apache/jmeter.git</t>
  </si>
  <si>
    <t>2010-05-26T23:38:07Z</t>
  </si>
  <si>
    <t>navasmdc/MaterialDesignLibrary</t>
  </si>
  <si>
    <t>https://github.com/navasmdc/MaterialDesignLibrary</t>
  </si>
  <si>
    <t>https://github.com/navasmdc/MaterialDesignLibrary.git</t>
  </si>
  <si>
    <t>2014-09-30T07:37:17Z</t>
  </si>
  <si>
    <t>Freelander/Android_Data</t>
  </si>
  <si>
    <t>https://github.com/Freelander/Android_Data</t>
  </si>
  <si>
    <t>https://github.com/Freelander/Android_Data.git</t>
  </si>
  <si>
    <t>2015-04-04T01:37:44Z</t>
  </si>
  <si>
    <t>KunMinX/Jetpack-MVVM-Best-Practice</t>
  </si>
  <si>
    <t>https://github.com/KunMinX/Jetpack-MVVM-Best-Practice</t>
  </si>
  <si>
    <t>https://github.com/KunMinX/Jetpack-MVVM-Best-Practice.git</t>
  </si>
  <si>
    <t>2019-10-31T05:21:01Z</t>
  </si>
  <si>
    <t>nathanmarz/storm</t>
  </si>
  <si>
    <t>https://github.com/nathanmarz/storm</t>
  </si>
  <si>
    <t>https://github.com/nathanmarz/storm.git</t>
  </si>
  <si>
    <t>2011-09-17T07:55:13Z</t>
  </si>
  <si>
    <t>laobie/StatusBarUtil</t>
  </si>
  <si>
    <t>https://github.com/laobie/StatusBarUtil</t>
  </si>
  <si>
    <t>https://github.com/laobie/StatusBarUtil.git</t>
  </si>
  <si>
    <t>2016-02-15T03:06:06Z</t>
  </si>
  <si>
    <t>java-native-access/jna</t>
  </si>
  <si>
    <t>https://github.com/java-native-access/jna</t>
  </si>
  <si>
    <t>https://github.com/java-native-access/jna.git</t>
  </si>
  <si>
    <t>2011-04-29T13:30:29Z</t>
  </si>
  <si>
    <t>apache/seatunnel</t>
  </si>
  <si>
    <t>https://github.com/apache/seatunnel</t>
  </si>
  <si>
    <t>https://github.com/apache/seatunnel.git</t>
  </si>
  <si>
    <t>2017-08-05T09:14:47Z</t>
  </si>
  <si>
    <t>Blankj/awesome-java-leetcode</t>
  </si>
  <si>
    <t>https://github.com/Blankj/awesome-java-leetcode</t>
  </si>
  <si>
    <t>https://github.com/Blankj/awesome-java-leetcode.git</t>
  </si>
  <si>
    <t>2017-04-17T15:51:41Z</t>
  </si>
  <si>
    <t>chrisbanes/Android-PullToRefresh</t>
  </si>
  <si>
    <t>https://github.com/chrisbanes/Android-PullToRefresh</t>
  </si>
  <si>
    <t>https://github.com/chrisbanes/Android-PullToRefresh.git</t>
  </si>
  <si>
    <t>2011-11-29T09:59:56Z</t>
  </si>
  <si>
    <t>flowable/flowable-engine</t>
  </si>
  <si>
    <t>https://github.com/flowable/flowable-engine</t>
  </si>
  <si>
    <t>https://github.com/flowable/flowable-engine.git</t>
  </si>
  <si>
    <t>2016-10-13T07:21:43Z</t>
  </si>
  <si>
    <t>checkstyle/checkstyle</t>
  </si>
  <si>
    <t>https://github.com/checkstyle/checkstyle</t>
  </si>
  <si>
    <t>https://github.com/checkstyle/checkstyle.git</t>
  </si>
  <si>
    <t>2013-08-31T02:05:05Z</t>
  </si>
  <si>
    <t>ybq/Android-SpinKit</t>
  </si>
  <si>
    <t>https://github.com/ybq/Android-SpinKit</t>
  </si>
  <si>
    <t>https://github.com/ybq/Android-SpinKit.git</t>
  </si>
  <si>
    <t>2016-03-20T08:40:51Z</t>
  </si>
  <si>
    <t>karatelabs/karate</t>
  </si>
  <si>
    <t>https://github.com/karatelabs/karate</t>
  </si>
  <si>
    <t>https://github.com/karatelabs/karate.git</t>
  </si>
  <si>
    <t>2017-02-07T15:59:17Z</t>
  </si>
  <si>
    <t>shwenzhang/AndResGuard</t>
  </si>
  <si>
    <t>https://github.com/shwenzhang/AndResGuard</t>
  </si>
  <si>
    <t>https://github.com/shwenzhang/AndResGuard.git</t>
  </si>
  <si>
    <t>2015-10-11T11:48:06Z</t>
  </si>
  <si>
    <t>react-native-image-picker/react-native-image-picker</t>
  </si>
  <si>
    <t>https://github.com/react-native-image-picker/react-native-image-picker</t>
  </si>
  <si>
    <t>https://github.com/react-native-image-picker/react-native-image-picker.git</t>
  </si>
  <si>
    <t>2015-06-08T20:25:31Z</t>
  </si>
  <si>
    <t>chrisjenx/Calligraphy</t>
  </si>
  <si>
    <t>https://github.com/chrisjenx/Calligraphy</t>
  </si>
  <si>
    <t>https://github.com/chrisjenx/Calligraphy.git</t>
  </si>
  <si>
    <t>2013-12-20T02:35:45Z</t>
  </si>
  <si>
    <t>amitshekhariitbhu/Android-Debug-Database</t>
  </si>
  <si>
    <t>https://github.com/amitshekhariitbhu/Android-Debug-Database</t>
  </si>
  <si>
    <t>https://github.com/amitshekhariitbhu/Android-Debug-Database.git</t>
  </si>
  <si>
    <t>2016-11-16T14:20:24Z</t>
  </si>
  <si>
    <t>airbnb/epoxy</t>
  </si>
  <si>
    <t>https://github.com/airbnb/epoxy</t>
  </si>
  <si>
    <t>https://github.com/airbnb/epoxy.git</t>
  </si>
  <si>
    <t>2016-08-08T23:05:11Z</t>
  </si>
  <si>
    <t>apache/shenyu</t>
  </si>
  <si>
    <t>https://github.com/apache/shenyu</t>
  </si>
  <si>
    <t>https://github.com/apache/shenyu.git</t>
  </si>
  <si>
    <t>2018-07-11T08:17:45Z</t>
  </si>
  <si>
    <t>dropwizard/dropwizard</t>
  </si>
  <si>
    <t>https://github.com/dropwizard/dropwizard</t>
  </si>
  <si>
    <t>https://github.com/dropwizard/dropwizard.git</t>
  </si>
  <si>
    <t>2011-01-19T19:52:29Z</t>
  </si>
  <si>
    <t>junit-team/junit4</t>
  </si>
  <si>
    <t>https://github.com/junit-team/junit4</t>
  </si>
  <si>
    <t>https://github.com/junit-team/junit4.git</t>
  </si>
  <si>
    <t>2009-01-13T03:41:26Z</t>
  </si>
  <si>
    <t>frohoff/ysoserial</t>
  </si>
  <si>
    <t>https://github.com/frohoff/ysoserial</t>
  </si>
  <si>
    <t>https://github.com/frohoff/ysoserial.git</t>
  </si>
  <si>
    <t>2015-01-28T07:13:55Z</t>
  </si>
  <si>
    <t>ZCShou/GoGoGo</t>
  </si>
  <si>
    <t>https://github.com/ZCShou/GoGoGo</t>
  </si>
  <si>
    <t>https://github.com/ZCShou/GoGoGo.git</t>
  </si>
  <si>
    <t>2021-12-03T06:59:39Z</t>
  </si>
  <si>
    <t>google/tsunami-security-scanner</t>
  </si>
  <si>
    <t>5.29</t>
  </si>
  <si>
    <t>https://github.com/google/tsunami-security-scanner</t>
  </si>
  <si>
    <t>https://github.com/google/tsunami-security-scanner.git</t>
  </si>
  <si>
    <t>2020-06-03T16:20:00Z</t>
  </si>
  <si>
    <t>roughike/BottomBar</t>
  </si>
  <si>
    <t>https://github.com/roughike/BottomBar</t>
  </si>
  <si>
    <t>https://github.com/roughike/BottomBar.git</t>
  </si>
  <si>
    <t>2016-03-16T01:31:05Z</t>
  </si>
  <si>
    <t>PojavLauncherTeam/PojavLauncher</t>
  </si>
  <si>
    <t>https://github.com/PojavLauncherTeam/PojavLauncher</t>
  </si>
  <si>
    <t>https://github.com/PojavLauncherTeam/PojavLauncher.git</t>
  </si>
  <si>
    <t>2020-03-11T03:22:54Z</t>
  </si>
  <si>
    <t>LSPosed/LSPatch</t>
  </si>
  <si>
    <t>https://github.com/LSPosed/LSPatch</t>
  </si>
  <si>
    <t>https://github.com/LSPosed/LSPatch.git</t>
  </si>
  <si>
    <t>2021-03-01T19:38:36Z</t>
  </si>
  <si>
    <t>hs-web/hsweb-framework</t>
  </si>
  <si>
    <t>https://github.com/hs-web/hsweb-framework</t>
  </si>
  <si>
    <t>https://github.com/hs-web/hsweb-framework.git</t>
  </si>
  <si>
    <t>2016-01-18T03:51:39Z</t>
  </si>
  <si>
    <t>DImuthuUpe/AndroidPdfViewer</t>
  </si>
  <si>
    <t>https://github.com/DImuthuUpe/AndroidPdfViewer</t>
  </si>
  <si>
    <t>https://github.com/DImuthuUpe/AndroidPdfViewer.git</t>
  </si>
  <si>
    <t>2016-06-02T20:21:21Z</t>
  </si>
  <si>
    <t>testcontainers/testcontainers-java</t>
  </si>
  <si>
    <t>https://github.com/testcontainers/testcontainers-java</t>
  </si>
  <si>
    <t>https://github.com/testcontainers/testcontainers-java.git</t>
  </si>
  <si>
    <t>2015-04-12T12:44:59Z</t>
  </si>
  <si>
    <t>wildfirechat/im-server</t>
  </si>
  <si>
    <t>https://github.com/wildfirechat/im-server</t>
  </si>
  <si>
    <t>https://github.com/wildfirechat/im-server.git</t>
  </si>
  <si>
    <t>2019-01-23T15:21:28Z</t>
  </si>
  <si>
    <t>apache/beam</t>
  </si>
  <si>
    <t>https://github.com/apache/beam</t>
  </si>
  <si>
    <t>https://github.com/apache/beam.git</t>
  </si>
  <si>
    <t>2016-02-02T08:00:06Z</t>
  </si>
  <si>
    <t>apache/shardingsphere-elasticjob</t>
  </si>
  <si>
    <t>https://github.com/apache/shardingsphere-elasticjob</t>
  </si>
  <si>
    <t>https://github.com/apache/shardingsphere-elasticjob.git</t>
  </si>
  <si>
    <t>2015-09-11T11:28:52Z</t>
  </si>
  <si>
    <t>pentaho/pentaho-kettle</t>
  </si>
  <si>
    <t>https://github.com/pentaho/pentaho-kettle</t>
  </si>
  <si>
    <t>https://github.com/pentaho/pentaho-kettle.git</t>
  </si>
  <si>
    <t>2013-10-08T18:27:11Z</t>
  </si>
  <si>
    <t>cabaletta/baritone</t>
  </si>
  <si>
    <t>https://github.com/cabaletta/baritone</t>
  </si>
  <si>
    <t>https://github.com/cabaletta/baritone.git</t>
  </si>
  <si>
    <t>2018-08-01T15:34:21Z</t>
  </si>
  <si>
    <t>alibaba/atlas</t>
  </si>
  <si>
    <t>https://github.com/alibaba/atlas</t>
  </si>
  <si>
    <t>https://github.com/alibaba/atlas.git</t>
  </si>
  <si>
    <t>2017-02-28T06:31:43Z</t>
  </si>
  <si>
    <t>facebook/buck</t>
  </si>
  <si>
    <t>https://github.com/facebook/buck</t>
  </si>
  <si>
    <t>https://github.com/facebook/buck.git</t>
  </si>
  <si>
    <t>2013-04-17T18:12:18Z</t>
  </si>
  <si>
    <t>alibaba/transmittable-thread-local</t>
  </si>
  <si>
    <t>https://github.com/alibaba/transmittable-thread-local</t>
  </si>
  <si>
    <t>https://github.com/alibaba/transmittable-thread-local.git</t>
  </si>
  <si>
    <t>2013-10-13T08:48:33Z</t>
  </si>
  <si>
    <t>HMCL-dev/HMCL</t>
  </si>
  <si>
    <t>https://github.com/HMCL-dev/HMCL</t>
  </si>
  <si>
    <t>https://github.com/HMCL-dev/HMCL.git</t>
  </si>
  <si>
    <t>2015-06-22T08:06:03Z</t>
  </si>
  <si>
    <t>bytedeco/javacv</t>
  </si>
  <si>
    <t>https://github.com/bytedeco/javacv</t>
  </si>
  <si>
    <t>https://github.com/bytedeco/javacv.git</t>
  </si>
  <si>
    <t>2014-04-21T13:50:26Z</t>
  </si>
  <si>
    <t>florent37/MaterialViewPager</t>
  </si>
  <si>
    <t>https://github.com/florent37/MaterialViewPager</t>
  </si>
  <si>
    <t>https://github.com/florent37/MaterialViewPager.git</t>
  </si>
  <si>
    <t>2015-04-24T17:53:15Z</t>
  </si>
  <si>
    <t>alibaba/otter</t>
  </si>
  <si>
    <t>https://github.com/alibaba/otter</t>
  </si>
  <si>
    <t>https://github.com/alibaba/otter.git</t>
  </si>
  <si>
    <t>2013-08-09T09:31:22Z</t>
  </si>
  <si>
    <t>guolindev/LitePal</t>
  </si>
  <si>
    <t>https://github.com/guolindev/LitePal</t>
  </si>
  <si>
    <t>https://github.com/guolindev/LitePal.git</t>
  </si>
  <si>
    <t>2013-02-20T03:20:07Z</t>
  </si>
  <si>
    <t>aritraroy/UltimateAndroidReference</t>
  </si>
  <si>
    <t>https://github.com/aritraroy/UltimateAndroidReference</t>
  </si>
  <si>
    <t>https://github.com/aritraroy/UltimateAndroidReference.git</t>
  </si>
  <si>
    <t>2017-04-10T07:28:27Z</t>
  </si>
  <si>
    <t>Netflix/SimianArmy</t>
  </si>
  <si>
    <t>https://github.com/Netflix/SimianArmy</t>
  </si>
  <si>
    <t>https://github.com/Netflix/SimianArmy.git</t>
  </si>
  <si>
    <t>2012-07-06T22:00:05Z</t>
  </si>
  <si>
    <t>aeron-io/aeron</t>
  </si>
  <si>
    <t>https://github.com/aeron-io/aeron</t>
  </si>
  <si>
    <t>https://github.com/aeron-io/aeron.git</t>
  </si>
  <si>
    <t>2014-02-07T17:16:58Z</t>
  </si>
  <si>
    <t>davemorrissey/subsampling-scale-image-view</t>
  </si>
  <si>
    <t>https://github.com/davemorrissey/subsampling-scale-image-view</t>
  </si>
  <si>
    <t>https://github.com/davemorrissey/subsampling-scale-image-view.git</t>
  </si>
  <si>
    <t>2013-08-26T16:45:25Z</t>
  </si>
  <si>
    <t>junixapp/XPopup</t>
  </si>
  <si>
    <t>https://github.com/junixapp/XPopup</t>
  </si>
  <si>
    <t>https://github.com/junixapp/XPopup.git</t>
  </si>
  <si>
    <t>2018-12-07T06:16:48Z</t>
  </si>
  <si>
    <t>apache/tomcat</t>
  </si>
  <si>
    <t>https://github.com/apache/tomcat</t>
  </si>
  <si>
    <t>https://github.com/apache/tomcat.git</t>
  </si>
  <si>
    <t>2011-10-01T07:00:19Z</t>
  </si>
  <si>
    <t>JakeWharton/hugo</t>
  </si>
  <si>
    <t>https://github.com/JakeWharton/hugo</t>
  </si>
  <si>
    <t>https://github.com/JakeWharton/hugo.git</t>
  </si>
  <si>
    <t>2013-11-25T09:16:40Z</t>
  </si>
  <si>
    <t>apache/iceberg</t>
  </si>
  <si>
    <t>https://github.com/apache/iceberg</t>
  </si>
  <si>
    <t>https://github.com/apache/iceberg.git</t>
  </si>
  <si>
    <t>2018-11-19T16:26:46Z</t>
  </si>
  <si>
    <t>dropwizard/metrics</t>
  </si>
  <si>
    <t>https://github.com/dropwizard/metrics</t>
  </si>
  <si>
    <t>https://github.com/dropwizard/metrics.git</t>
  </si>
  <si>
    <t>2010-02-26T19:44:42Z</t>
  </si>
  <si>
    <t>HannahMitt/HomeMirror</t>
  </si>
  <si>
    <t>https://github.com/HannahMitt/HomeMirror</t>
  </si>
  <si>
    <t>https://github.com/HannahMitt/HomeMirror.git</t>
  </si>
  <si>
    <t>2015-08-23T03:20:08Z</t>
  </si>
  <si>
    <t>software-mansion/react-native-svg</t>
  </si>
  <si>
    <t>https://github.com/software-mansion/react-native-svg</t>
  </si>
  <si>
    <t>https://github.com/software-mansion/react-native-svg.git</t>
  </si>
  <si>
    <t>2016-01-17T14:29:21Z</t>
  </si>
  <si>
    <t>ChrisRM/material-theme-jetbrains</t>
  </si>
  <si>
    <t>https://github.com/ChrisRM/material-theme-jetbrains</t>
  </si>
  <si>
    <t>https://github.com/ChrisRM/material-theme-jetbrains.git</t>
  </si>
  <si>
    <t>2015-09-23T07:15:04Z</t>
  </si>
  <si>
    <t>trello-archive/RxLifecycle</t>
  </si>
  <si>
    <t>https://github.com/trello-archive/RxLifecycle</t>
  </si>
  <si>
    <t>https://github.com/trello-archive/RxLifecycle.git</t>
  </si>
  <si>
    <t>2015-07-20T13:32:23Z</t>
  </si>
  <si>
    <t>goldze/MVVMHabit</t>
  </si>
  <si>
    <t>https://github.com/goldze/MVVMHabit</t>
  </si>
  <si>
    <t>https://github.com/goldze/MVVMHabit.git</t>
  </si>
  <si>
    <t>2017-07-21T10:38:40Z</t>
  </si>
  <si>
    <t>krahets/LeetCode-Book</t>
  </si>
  <si>
    <t>https://github.com/krahets/LeetCode-Book</t>
  </si>
  <si>
    <t>https://github.com/krahets/LeetCode-Book.git</t>
  </si>
  <si>
    <t>2021-12-17T14:16:02Z</t>
  </si>
  <si>
    <t>vipshop/vjtools</t>
  </si>
  <si>
    <t>https://github.com/vipshop/vjtools</t>
  </si>
  <si>
    <t>https://github.com/vipshop/vjtools.git</t>
  </si>
  <si>
    <t>2018-05-29T09:07:08Z</t>
  </si>
  <si>
    <t>lecho/hellocharts-android</t>
  </si>
  <si>
    <t>https://github.com/lecho/hellocharts-android</t>
  </si>
  <si>
    <t>https://github.com/lecho/hellocharts-android.git</t>
  </si>
  <si>
    <t>2014-10-12T09:12:37Z</t>
  </si>
  <si>
    <t>Tencent/Shadow</t>
  </si>
  <si>
    <t>https://github.com/Tencent/Shadow</t>
  </si>
  <si>
    <t>https://github.com/Tencent/Shadow.git</t>
  </si>
  <si>
    <t>2019-06-13T10:50:27Z</t>
  </si>
  <si>
    <t>gedoor/MyBookshelf</t>
  </si>
  <si>
    <t>https://github.com/gedoor/MyBookshelf</t>
  </si>
  <si>
    <t>https://github.com/gedoor/MyBookshelf.git</t>
  </si>
  <si>
    <t>2018-06-12T03:48:07Z</t>
  </si>
  <si>
    <t>PowerJob/PowerJob</t>
  </si>
  <si>
    <t>https://github.com/PowerJob/PowerJob</t>
  </si>
  <si>
    <t>https://github.com/PowerJob/PowerJob.git</t>
  </si>
  <si>
    <t>2020-03-16T09:19:55Z</t>
  </si>
  <si>
    <t>Graylog2/graylog2-server</t>
  </si>
  <si>
    <t>https://github.com/Graylog2/graylog2-server</t>
  </si>
  <si>
    <t>https://github.com/Graylog2/graylog2-server.git</t>
  </si>
  <si>
    <t>2010-05-17T21:27:02Z</t>
  </si>
  <si>
    <t>google/android-classyshark</t>
  </si>
  <si>
    <t>https://github.com/google/android-classyshark</t>
  </si>
  <si>
    <t>https://github.com/google/android-classyshark.git</t>
  </si>
  <si>
    <t>2015-10-12T13:40:48Z</t>
  </si>
  <si>
    <t>koush/AndroidAsync</t>
  </si>
  <si>
    <t>https://github.com/koush/AndroidAsync</t>
  </si>
  <si>
    <t>https://github.com/koush/AndroidAsync.git</t>
  </si>
  <si>
    <t>2012-08-24T07:27:04Z</t>
  </si>
  <si>
    <t>jeecgboot/jimureport</t>
  </si>
  <si>
    <t>https://github.com/jeecgboot/jimureport</t>
  </si>
  <si>
    <t>https://github.com/jeecgboot/jimureport.git</t>
  </si>
  <si>
    <t>2019-12-05T12:25:59Z</t>
  </si>
  <si>
    <t>kaushikgopal/RxJava-Android-Samples</t>
  </si>
  <si>
    <t>https://github.com/kaushikgopal/RxJava-Android-Samples</t>
  </si>
  <si>
    <t>https://github.com/kaushikgopal/RxJava-Android-Samples.git</t>
  </si>
  <si>
    <t>2014-07-23T05:13:52Z</t>
  </si>
  <si>
    <t>kevin-wayne/algs4</t>
  </si>
  <si>
    <t>https://github.com/kevin-wayne/algs4</t>
  </si>
  <si>
    <t>https://github.com/kevin-wayne/algs4.git</t>
  </si>
  <si>
    <t>2015-08-31T09:28:49Z</t>
  </si>
  <si>
    <t>google/closure-compiler</t>
  </si>
  <si>
    <t>https://github.com/google/closure-compiler</t>
  </si>
  <si>
    <t>https://github.com/google/closure-compiler.git</t>
  </si>
  <si>
    <t>2014-04-16T15:30:36Z</t>
  </si>
  <si>
    <t>yuanguangxin/LeetCode</t>
  </si>
  <si>
    <t>https://github.com/yuanguangxin/LeetCode</t>
  </si>
  <si>
    <t>https://github.com/yuanguangxin/LeetCode.git</t>
  </si>
  <si>
    <t>2020-01-11T01:02:02Z</t>
  </si>
  <si>
    <t>swagger-api/swagger-core</t>
  </si>
  <si>
    <t>https://github.com/swagger-api/swagger-core</t>
  </si>
  <si>
    <t>https://github.com/swagger-api/swagger-core.git</t>
  </si>
  <si>
    <t>2011-07-05T23:44:11Z</t>
  </si>
  <si>
    <t>mapstruct/mapstruct</t>
  </si>
  <si>
    <t>https://github.com/mapstruct/mapstruct</t>
  </si>
  <si>
    <t>https://github.com/mapstruct/mapstruct.git</t>
  </si>
  <si>
    <t>2012-05-28T12:42:42Z</t>
  </si>
  <si>
    <t>gunnarmorling/1brc</t>
  </si>
  <si>
    <t>https://github.com/gunnarmorling/1brc</t>
  </si>
  <si>
    <t>https://github.com/gunnarmorling/1brc.git</t>
  </si>
  <si>
    <t>2023-12-28T09:13:24Z</t>
  </si>
  <si>
    <t>lenve/VBlog</t>
  </si>
  <si>
    <t>https://github.com/lenve/VBlog</t>
  </si>
  <si>
    <t>https://github.com/lenve/VBlog.git</t>
  </si>
  <si>
    <t>2017-12-26T11:01:55Z</t>
  </si>
  <si>
    <t>dyc87112/SpringCloud-Learning</t>
  </si>
  <si>
    <t>https://github.com/dyc87112/SpringCloud-Learning</t>
  </si>
  <si>
    <t>https://github.com/dyc87112/SpringCloud-Learning.git</t>
  </si>
  <si>
    <t>2016-08-21T03:39:52Z</t>
  </si>
  <si>
    <t>abel533/Mapper</t>
  </si>
  <si>
    <t>https://github.com/abel533/Mapper</t>
  </si>
  <si>
    <t>https://github.com/abel533/Mapper.git</t>
  </si>
  <si>
    <t>2014-11-21T11:02:10Z</t>
  </si>
  <si>
    <t>enso-org/enso</t>
  </si>
  <si>
    <t>https://github.com/enso-org/enso</t>
  </si>
  <si>
    <t>https://github.com/enso-org/enso.git</t>
  </si>
  <si>
    <t>2016-12-16T17:23:37Z</t>
  </si>
  <si>
    <t>leolin310148/ShortcutBadger</t>
  </si>
  <si>
    <t>https://github.com/leolin310148/ShortcutBadger</t>
  </si>
  <si>
    <t>https://github.com/leolin310148/ShortcutBadger.git</t>
  </si>
  <si>
    <t>2013-11-15T12:51:52Z</t>
  </si>
  <si>
    <t>Qihoo360/RePlugin</t>
  </si>
  <si>
    <t>https://github.com/Qihoo360/RePlugin</t>
  </si>
  <si>
    <t>https://github.com/Qihoo360/RePlugin.git</t>
  </si>
  <si>
    <t>2017-06-08T09:39:09Z</t>
  </si>
  <si>
    <t>square/dagger</t>
  </si>
  <si>
    <t>https://github.com/square/dagger</t>
  </si>
  <si>
    <t>https://github.com/square/dagger.git</t>
  </si>
  <si>
    <t>2012-08-02T23:25:32Z</t>
  </si>
  <si>
    <t>MinecraftForge/MinecraftForge</t>
  </si>
  <si>
    <t>https://github.com/MinecraftForge/MinecraftForge</t>
  </si>
  <si>
    <t>https://github.com/MinecraftForge/MinecraftForge.git</t>
  </si>
  <si>
    <t>2012-01-30T01:35:01Z</t>
  </si>
  <si>
    <t>Bearded-Hen/Android-Bootstrap</t>
  </si>
  <si>
    <t>https://github.com/Bearded-Hen/Android-Bootstrap</t>
  </si>
  <si>
    <t>https://github.com/Bearded-Hen/Android-Bootstrap.git</t>
  </si>
  <si>
    <t>2013-11-01T15:36:17Z</t>
  </si>
  <si>
    <t>pedant/sweet-alert-dialog</t>
  </si>
  <si>
    <t>https://github.com/pedant/sweet-alert-dialog</t>
  </si>
  <si>
    <t>https://github.com/pedant/sweet-alert-dialog.git</t>
  </si>
  <si>
    <t>2014-10-19T09:24:09Z</t>
  </si>
  <si>
    <t>AntennaPod/AntennaPod</t>
  </si>
  <si>
    <t>https://github.com/AntennaPod/AntennaPod</t>
  </si>
  <si>
    <t>https://github.com/AntennaPod/AntennaPod.git</t>
  </si>
  <si>
    <t>2012-07-31T10:25:08Z</t>
  </si>
  <si>
    <t>crazycodeboy/TakePhoto</t>
  </si>
  <si>
    <t>https://github.com/crazycodeboy/TakePhoto</t>
  </si>
  <si>
    <t>https://github.com/crazycodeboy/TakePhoto.git</t>
  </si>
  <si>
    <t>2015-08-04T02:05:32Z</t>
  </si>
  <si>
    <t>Exrick/xmall</t>
  </si>
  <si>
    <t>https://github.com/Exrick/xmall</t>
  </si>
  <si>
    <t>https://github.com/Exrick/xmall.git</t>
  </si>
  <si>
    <t>2017-07-28T01:49:49Z</t>
  </si>
  <si>
    <t>geeeeeeeeek/WeChatLuckyMoney</t>
  </si>
  <si>
    <t>https://github.com/geeeeeeeeek/WeChatLuckyMoney</t>
  </si>
  <si>
    <t>https://github.com/geeeeeeeeek/WeChatLuckyMoney.git</t>
  </si>
  <si>
    <t>2015-09-30T16:11:20Z</t>
  </si>
  <si>
    <t>cymcsg/UltimateRecyclerView</t>
  </si>
  <si>
    <t>https://github.com/cymcsg/UltimateRecyclerView</t>
  </si>
  <si>
    <t>https://github.com/cymcsg/UltimateRecyclerView.git</t>
  </si>
  <si>
    <t>2015-01-28T02:27:45Z</t>
  </si>
  <si>
    <t>gocd/gocd</t>
  </si>
  <si>
    <t>https://github.com/gocd/gocd</t>
  </si>
  <si>
    <t>https://github.com/gocd/gocd.git</t>
  </si>
  <si>
    <t>2013-12-13T05:26:16Z</t>
  </si>
  <si>
    <t>dependency-check/DependencyCheck</t>
  </si>
  <si>
    <t>https://github.com/dependency-check/DependencyCheck</t>
  </si>
  <si>
    <t>https://github.com/dependency-check/DependencyCheck.git</t>
  </si>
  <si>
    <t>2012-09-03T20:43:30Z</t>
  </si>
  <si>
    <t>google/agera</t>
  </si>
  <si>
    <t>6.33</t>
  </si>
  <si>
    <t>https://github.com/google/agera</t>
  </si>
  <si>
    <t>https://github.com/google/agera.git</t>
  </si>
  <si>
    <t>2015-12-17T13:22:58Z</t>
  </si>
  <si>
    <t>NanoHttpd/nanohttpd</t>
  </si>
  <si>
    <t>https://github.com/NanoHttpd/nanohttpd</t>
  </si>
  <si>
    <t>https://github.com/NanoHttpd/nanohttpd.git</t>
  </si>
  <si>
    <t>2012-08-10T21:52:42Z</t>
  </si>
  <si>
    <t>ogaclejapan/SmartTabLayout</t>
  </si>
  <si>
    <t>https://github.com/ogaclejapan/SmartTabLayout</t>
  </si>
  <si>
    <t>https://github.com/ogaclejapan/SmartTabLayout.git</t>
  </si>
  <si>
    <t>2015-02-14T11:25:51Z</t>
  </si>
  <si>
    <t>Genymobile/gnirehtet</t>
  </si>
  <si>
    <t>https://github.com/Genymobile/gnirehtet</t>
  </si>
  <si>
    <t>https://github.com/Genymobile/gnirehtet.git</t>
  </si>
  <si>
    <t>2017-02-09T16:01:13Z</t>
  </si>
  <si>
    <t>didi/KnowStreaming</t>
  </si>
  <si>
    <t>https://github.com/didi/KnowStreaming</t>
  </si>
  <si>
    <t>https://github.com/didi/KnowStreaming.git</t>
  </si>
  <si>
    <t>2020-03-19T05:13:51Z</t>
  </si>
  <si>
    <t>JakeWharton/ActionBarSherlock</t>
  </si>
  <si>
    <t>https://github.com/JakeWharton/ActionBarSherlock</t>
  </si>
  <si>
    <t>https://github.com/JakeWharton/ActionBarSherlock.git</t>
  </si>
  <si>
    <t>2011-03-07T17:28:54Z</t>
  </si>
  <si>
    <t>naman14/Timber</t>
  </si>
  <si>
    <t>https://github.com/naman14/Timber</t>
  </si>
  <si>
    <t>https://github.com/naman14/Timber.git</t>
  </si>
  <si>
    <t>2015-06-12T16:43:55Z</t>
  </si>
  <si>
    <t>Alluxio/alluxio</t>
  </si>
  <si>
    <t>https://github.com/Alluxio/alluxio</t>
  </si>
  <si>
    <t>https://github.com/Alluxio/alluxio.git</t>
  </si>
  <si>
    <t>2012-12-21T17:43:46Z</t>
  </si>
  <si>
    <t>google/error-prone</t>
  </si>
  <si>
    <t>https://github.com/google/error-prone</t>
  </si>
  <si>
    <t>https://github.com/google/error-prone.git</t>
  </si>
  <si>
    <t>2014-08-21T23:26:50Z</t>
  </si>
  <si>
    <t>NLPchina/elasticsearch-sql</t>
  </si>
  <si>
    <t>https://github.com/NLPchina/elasticsearch-sql</t>
  </si>
  <si>
    <t>https://github.com/NLPchina/elasticsearch-sql.git</t>
  </si>
  <si>
    <t>2014-08-24T14:26:31Z</t>
  </si>
  <si>
    <t>h2pl/JavaTutorial</t>
  </si>
  <si>
    <t>https://github.com/h2pl/JavaTutorial</t>
  </si>
  <si>
    <t>https://github.com/h2pl/JavaTutorial.git</t>
  </si>
  <si>
    <t>2018-05-01T15:57:21Z</t>
  </si>
  <si>
    <t>rest-assured/rest-assured</t>
  </si>
  <si>
    <t>https://github.com/rest-assured/rest-assured</t>
  </si>
  <si>
    <t>https://github.com/rest-assured/rest-assured.git</t>
  </si>
  <si>
    <t>2010-10-21T08:35:43Z</t>
  </si>
  <si>
    <t>AutoMQ/automq</t>
  </si>
  <si>
    <t>https://github.com/AutoMQ/automq</t>
  </si>
  <si>
    <t>https://github.com/AutoMQ/automq.git</t>
  </si>
  <si>
    <t>2023-08-17T07:50:13Z</t>
  </si>
  <si>
    <t>mrniko/netty-socketio</t>
  </si>
  <si>
    <t>https://github.com/mrniko/netty-socketio</t>
  </si>
  <si>
    <t>https://github.com/mrniko/netty-socketio.git</t>
  </si>
  <si>
    <t>2012-01-12T11:43:49Z</t>
  </si>
  <si>
    <t>wiremock/wiremock</t>
  </si>
  <si>
    <t>https://github.com/wiremock/wiremock</t>
  </si>
  <si>
    <t>https://github.com/wiremock/wiremock.git</t>
  </si>
  <si>
    <t>2011-10-09T20:27:24Z</t>
  </si>
  <si>
    <t>DroidPluginTeam/DroidPlugin</t>
  </si>
  <si>
    <t>https://github.com/DroidPluginTeam/DroidPlugin</t>
  </si>
  <si>
    <t>https://github.com/DroidPluginTeam/DroidPlugin.git</t>
  </si>
  <si>
    <t>2015-08-27T11:14:57Z</t>
  </si>
  <si>
    <t>alibaba/jvm-sandbox</t>
  </si>
  <si>
    <t>https://github.com/alibaba/jvm-sandbox</t>
  </si>
  <si>
    <t>https://github.com/alibaba/jvm-sandbox.git</t>
  </si>
  <si>
    <t>2017-08-03T02:55:31Z</t>
  </si>
  <si>
    <t>hongyangAndroid/okhttputils</t>
  </si>
  <si>
    <t>https://github.com/hongyangAndroid/okhttputils</t>
  </si>
  <si>
    <t>https://github.com/hongyangAndroid/okhttputils.git</t>
  </si>
  <si>
    <t>2015-08-17T14:53:29Z</t>
  </si>
  <si>
    <t>Meituan-Dianping/walle</t>
  </si>
  <si>
    <t>https://github.com/Meituan-Dianping/walle</t>
  </si>
  <si>
    <t>https://github.com/Meituan-Dianping/walle.git</t>
  </si>
  <si>
    <t>2017-01-10T03:39:25Z</t>
  </si>
  <si>
    <t>exadel-inc/CompreFace</t>
  </si>
  <si>
    <t>https://github.com/exadel-inc/CompreFace</t>
  </si>
  <si>
    <t>https://github.com/exadel-inc/CompreFace.git</t>
  </si>
  <si>
    <t>2020-07-06T08:29:43Z</t>
  </si>
  <si>
    <t>macrozheng/springcloud-learning</t>
  </si>
  <si>
    <t>https://github.com/macrozheng/springcloud-learning</t>
  </si>
  <si>
    <t>https://github.com/macrozheng/springcloud-learning.git</t>
  </si>
  <si>
    <t>2019-09-07T02:36:16Z</t>
  </si>
  <si>
    <t>rabbitmq/rabbitmq-tutorials</t>
  </si>
  <si>
    <t>https://github.com/rabbitmq/rabbitmq-tutorials</t>
  </si>
  <si>
    <t>https://github.com/rabbitmq/rabbitmq-tutorials.git</t>
  </si>
  <si>
    <t>2010-09-21T11:41:26Z</t>
  </si>
  <si>
    <t>zo0r/react-native-push-notification</t>
  </si>
  <si>
    <t>https://github.com/zo0r/react-native-push-notification</t>
  </si>
  <si>
    <t>https://github.com/zo0r/react-native-push-notification.git</t>
  </si>
  <si>
    <t>2015-12-14T19:53:36Z</t>
  </si>
  <si>
    <t>CoderLeixiaoshuai/java-eight-part</t>
  </si>
  <si>
    <t>https://github.com/CoderLeixiaoshuai/java-eight-part</t>
  </si>
  <si>
    <t>https://github.com/CoderLeixiaoshuai/java-eight-part.git</t>
  </si>
  <si>
    <t>2020-10-16T16:27:04Z</t>
  </si>
  <si>
    <t>smuyyh/BookReader</t>
  </si>
  <si>
    <t>https://github.com/smuyyh/BookReader</t>
  </si>
  <si>
    <t>https://github.com/smuyyh/BookReader.git</t>
  </si>
  <si>
    <t>2016-08-03T05:17:27Z</t>
  </si>
  <si>
    <t>junit-team/junit-framework</t>
  </si>
  <si>
    <t>https://github.com/junit-team/junit-framework</t>
  </si>
  <si>
    <t>https://github.com/junit-team/junit-framework.git</t>
  </si>
  <si>
    <t>2015-01-11T19:06:10Z</t>
  </si>
  <si>
    <t>guardianproject/haven</t>
  </si>
  <si>
    <t>https://github.com/guardianproject/haven</t>
  </si>
  <si>
    <t>https://github.com/guardianproject/haven.git</t>
  </si>
  <si>
    <t>2017-03-01T03:20:03Z</t>
  </si>
  <si>
    <t>markzhai/AndroidPerformanceMonitor</t>
  </si>
  <si>
    <t>https://github.com/markzhai/AndroidPerformanceMonitor</t>
  </si>
  <si>
    <t>https://github.com/markzhai/AndroidPerformanceMonitor.git</t>
  </si>
  <si>
    <t>2016-01-17T05:23:22Z</t>
  </si>
  <si>
    <t>getActivity/AndroidProject</t>
  </si>
  <si>
    <t>https://github.com/getActivity/AndroidProject</t>
  </si>
  <si>
    <t>https://github.com/getActivity/AndroidProject.git</t>
  </si>
  <si>
    <t>2018-10-23T10:30:55Z</t>
  </si>
  <si>
    <t>Angel-ML/angel</t>
  </si>
  <si>
    <t>https://github.com/Angel-ML/angel</t>
  </si>
  <si>
    <t>https://github.com/Angel-ML/angel.git</t>
  </si>
  <si>
    <t>2017-04-25T05:57:43Z</t>
  </si>
  <si>
    <t>fuzhengwei/itstack-demo-design</t>
  </si>
  <si>
    <t>https://github.com/fuzhengwei/itstack-demo-design</t>
  </si>
  <si>
    <t>https://github.com/fuzhengwei/itstack-demo-design.git</t>
  </si>
  <si>
    <t>2020-05-20T13:45:30Z</t>
  </si>
  <si>
    <t>gzu-liyujiang/AndroidPicker</t>
  </si>
  <si>
    <t>https://github.com/gzu-liyujiang/AndroidPicker</t>
  </si>
  <si>
    <t>https://github.com/gzu-liyujiang/AndroidPicker.git</t>
  </si>
  <si>
    <t>2015-10-21T14:21:16Z</t>
  </si>
  <si>
    <t>zouzg/mybatis-generator-gui</t>
  </si>
  <si>
    <t>https://github.com/zouzg/mybatis-generator-gui</t>
  </si>
  <si>
    <t>https://github.com/zouzg/mybatis-generator-gui.git</t>
  </si>
  <si>
    <t>2016-05-08T22:39:39Z</t>
  </si>
  <si>
    <t>hongyangAndroid/AndroidAutoLayout</t>
  </si>
  <si>
    <t>https://github.com/hongyangAndroid/AndroidAutoLayout</t>
  </si>
  <si>
    <t>https://github.com/hongyangAndroid/AndroidAutoLayout.git</t>
  </si>
  <si>
    <t>2015-11-19T02:09:11Z</t>
  </si>
  <si>
    <t>527515025/springBoot</t>
  </si>
  <si>
    <t>https://github.com/527515025/springBoot</t>
  </si>
  <si>
    <t>https://github.com/527515025/springBoot.git</t>
  </si>
  <si>
    <t>2016-11-07T02:13:31Z</t>
  </si>
  <si>
    <t>Meituan-Dianping/Leaf</t>
  </si>
  <si>
    <t>https://github.com/Meituan-Dianping/Leaf</t>
  </si>
  <si>
    <t>https://github.com/Meituan-Dianping/Leaf.git</t>
  </si>
  <si>
    <t>2018-12-11T07:41:35Z</t>
  </si>
  <si>
    <t>Col-E/Recaf</t>
  </si>
  <si>
    <t>https://github.com/Col-E/Recaf</t>
  </si>
  <si>
    <t>https://github.com/Col-E/Recaf.git</t>
  </si>
  <si>
    <t>2017-07-27T06:01:10Z</t>
  </si>
  <si>
    <t>yanzhenjie/AndPermission</t>
  </si>
  <si>
    <t>https://github.com/yanzhenjie/AndPermission</t>
  </si>
  <si>
    <t>https://github.com/yanzhenjie/AndPermission.git</t>
  </si>
  <si>
    <t>2016-09-11T05:17:34Z</t>
  </si>
  <si>
    <t>apache/storm</t>
  </si>
  <si>
    <t>https://github.com/apache/storm</t>
  </si>
  <si>
    <t>https://github.com/apache/storm.git</t>
  </si>
  <si>
    <t>2013-11-05T08:00:14Z</t>
  </si>
  <si>
    <t>apache/hertzbeat</t>
  </si>
  <si>
    <t>https://github.com/apache/hertzbeat</t>
  </si>
  <si>
    <t>https://github.com/apache/hertzbeat.git</t>
  </si>
  <si>
    <t>2022-02-04T14:48:56Z</t>
  </si>
  <si>
    <t>quartz-scheduler/quartz</t>
  </si>
  <si>
    <t>https://github.com/quartz-scheduler/quartz</t>
  </si>
  <si>
    <t>https://github.com/quartz-scheduler/quartz.git</t>
  </si>
  <si>
    <t>2016-03-07T14:05:37Z</t>
  </si>
  <si>
    <t>GrenderG/Toasty</t>
  </si>
  <si>
    <t>https://github.com/GrenderG/Toasty</t>
  </si>
  <si>
    <t>https://github.com/GrenderG/Toasty.git</t>
  </si>
  <si>
    <t>2017-01-18T18:52:41Z</t>
  </si>
  <si>
    <t>raphw/byte-buddy</t>
  </si>
  <si>
    <t>https://github.com/raphw/byte-buddy</t>
  </si>
  <si>
    <t>https://github.com/raphw/byte-buddy.git</t>
  </si>
  <si>
    <t>2013-11-25T19:38:03Z</t>
  </si>
  <si>
    <t>apache/zeppelin</t>
  </si>
  <si>
    <t>https://github.com/apache/zeppelin</t>
  </si>
  <si>
    <t>https://github.com/apache/zeppelin.git</t>
  </si>
  <si>
    <t>2015-03-25T07:00:06Z</t>
  </si>
  <si>
    <t>jd-opensource/joyagent-jdgenie</t>
  </si>
  <si>
    <t>https://github.com/jd-opensource/joyagent-jdgenie</t>
  </si>
  <si>
    <t>https://github.com/jd-opensource/joyagent-jdgenie.git</t>
  </si>
  <si>
    <t>2025-07-16T02:59:53Z</t>
  </si>
  <si>
    <t>JesusFreke/smali</t>
  </si>
  <si>
    <t>https://github.com/JesusFreke/smali</t>
  </si>
  <si>
    <t>https://github.com/JesusFreke/smali.git</t>
  </si>
  <si>
    <t>2012-09-23T19:51:16Z</t>
  </si>
  <si>
    <t>NLPchina/ansj_seg</t>
  </si>
  <si>
    <t>https://github.com/NLPchina/ansj_seg</t>
  </si>
  <si>
    <t>https://github.com/NLPchina/ansj_seg.git</t>
  </si>
  <si>
    <t>2012-09-05T05:56:24Z</t>
  </si>
  <si>
    <t>MuntashirAkon/AppManager</t>
  </si>
  <si>
    <t>https://github.com/MuntashirAkon/AppManager</t>
  </si>
  <si>
    <t>https://github.com/MuntashirAkon/AppManager.git</t>
  </si>
  <si>
    <t>2020-05-30T04:08:56Z</t>
  </si>
  <si>
    <t>FongMi/TV</t>
  </si>
  <si>
    <t>https://github.com/FongMi/TV</t>
  </si>
  <si>
    <t>https://github.com/FongMi/TV.git</t>
  </si>
  <si>
    <t>2022-06-22T09:10:23Z</t>
  </si>
  <si>
    <t>processing/processing</t>
  </si>
  <si>
    <t>https://github.com/processing/processing</t>
  </si>
  <si>
    <t>https://github.com/processing/processing.git</t>
  </si>
  <si>
    <t>2013-01-24T21:17:22Z</t>
  </si>
  <si>
    <t>ximsfei/Android-skin-support</t>
  </si>
  <si>
    <t>https://github.com/ximsfei/Android-skin-support</t>
  </si>
  <si>
    <t>https://github.com/ximsfei/Android-skin-support.git</t>
  </si>
  <si>
    <t>2017-01-12T15:03:54Z</t>
  </si>
  <si>
    <t>jOOQ/jOOQ</t>
  </si>
  <si>
    <t>https://github.com/jOOQ/jOOQ</t>
  </si>
  <si>
    <t>https://github.com/jOOQ/jOOQ.git</t>
  </si>
  <si>
    <t>2011-04-17T10:43:33Z</t>
  </si>
  <si>
    <t>getActivity/XXPermissions</t>
  </si>
  <si>
    <t>https://github.com/getActivity/XXPermissions</t>
  </si>
  <si>
    <t>https://github.com/getActivity/XXPermissions.git</t>
  </si>
  <si>
    <t>2018-06-15T14:31:29Z</t>
  </si>
  <si>
    <t>wxiaoqi/Spring-Cloud-Platform</t>
  </si>
  <si>
    <t>https://github.com/wxiaoqi/Spring-Cloud-Platform</t>
  </si>
  <si>
    <t>https://github.com/wxiaoqi/Spring-Cloud-Platform.git</t>
  </si>
  <si>
    <t>2017-05-25T10:35:26Z</t>
  </si>
  <si>
    <t>traccar/traccar</t>
  </si>
  <si>
    <t>https://github.com/traccar/traccar</t>
  </si>
  <si>
    <t>https://github.com/traccar/traccar.git</t>
  </si>
  <si>
    <t>2012-04-16T08:33:49Z</t>
  </si>
  <si>
    <t>ArthurHub/Android-Image-Cropper</t>
  </si>
  <si>
    <t>https://github.com/ArthurHub/Android-Image-Cropper</t>
  </si>
  <si>
    <t>https://github.com/ArthurHub/Android-Image-Cropper.git</t>
  </si>
  <si>
    <t>2015-01-15T10:49:37Z</t>
  </si>
  <si>
    <t>vinc3m1/RoundedImageView</t>
  </si>
  <si>
    <t>https://github.com/vinc3m1/RoundedImageView</t>
  </si>
  <si>
    <t>https://github.com/vinc3m1/RoundedImageView.git</t>
  </si>
  <si>
    <t>2013-02-22T01:17:37Z</t>
  </si>
  <si>
    <t>pig-mesh/pig</t>
  </si>
  <si>
    <t>https://github.com/pig-mesh/pig</t>
  </si>
  <si>
    <t>https://github.com/pig-mesh/pig.git</t>
  </si>
  <si>
    <t>2019-08-26T03:24:53Z</t>
  </si>
  <si>
    <t>AsyncHttpClient/async-http-client</t>
  </si>
  <si>
    <t>https://github.com/AsyncHttpClient/async-http-client</t>
  </si>
  <si>
    <t>https://github.com/AsyncHttpClient/async-http-client.git</t>
  </si>
  <si>
    <t>2011-03-07T13:41:46Z</t>
  </si>
  <si>
    <t>aa112901/remusic</t>
  </si>
  <si>
    <t>https://github.com/aa112901/remusic</t>
  </si>
  <si>
    <t>https://github.com/aa112901/remusic.git</t>
  </si>
  <si>
    <t>2016-03-24T06:20:39Z</t>
  </si>
  <si>
    <t>vespa-engine/vespa</t>
  </si>
  <si>
    <t>https://github.com/vespa-engine/vespa</t>
  </si>
  <si>
    <t>https://github.com/vespa-engine/vespa.git</t>
  </si>
  <si>
    <t>2016-06-03T20:54:20Z</t>
  </si>
  <si>
    <t>sshahine/JFoenix</t>
  </si>
  <si>
    <t>https://github.com/sshahine/JFoenix</t>
  </si>
  <si>
    <t>https://github.com/sshahine/JFoenix.git</t>
  </si>
  <si>
    <t>2015-09-08T14:04:24Z</t>
  </si>
  <si>
    <t>joelittlejohn/jsonschema2pojo</t>
  </si>
  <si>
    <t>https://github.com/joelittlejohn/jsonschema2pojo</t>
  </si>
  <si>
    <t>https://github.com/joelittlejohn/jsonschema2pojo.git</t>
  </si>
  <si>
    <t>2013-06-22T22:28:53Z</t>
  </si>
  <si>
    <t>wasabeef/richeditor-android</t>
  </si>
  <si>
    <t>https://github.com/wasabeef/richeditor-android</t>
  </si>
  <si>
    <t>https://github.com/wasabeef/richeditor-android.git</t>
  </si>
  <si>
    <t>2015-03-30T16:19:20Z</t>
  </si>
  <si>
    <t>micronaut-projects/micronaut-core</t>
  </si>
  <si>
    <t>https://github.com/micronaut-projects/micronaut-core</t>
  </si>
  <si>
    <t>https://github.com/micronaut-projects/micronaut-core.git</t>
  </si>
  <si>
    <t>2018-03-07T12:05:08Z</t>
  </si>
  <si>
    <t>amitshekhariitbhu/from-java-to-kotlin</t>
  </si>
  <si>
    <t>https://github.com/amitshekhariitbhu/from-java-to-kotlin</t>
  </si>
  <si>
    <t>https://github.com/amitshekhariitbhu/from-java-to-kotlin.git</t>
  </si>
  <si>
    <t>2017-05-21T11:56:27Z</t>
  </si>
  <si>
    <t>koush/ion</t>
  </si>
  <si>
    <t>https://github.com/koush/ion</t>
  </si>
  <si>
    <t>https://github.com/koush/ion.git</t>
  </si>
  <si>
    <t>2013-05-22T07:41:23Z</t>
  </si>
  <si>
    <t>648540858/wvp-GB28181-pro</t>
  </si>
  <si>
    <t>https://github.com/648540858/wvp-GB28181-pro</t>
  </si>
  <si>
    <t>https://github.com/648540858/wvp-GB28181-pro.git</t>
  </si>
  <si>
    <t>2020-11-14T14:16:37Z</t>
  </si>
  <si>
    <t>lightbend/config</t>
  </si>
  <si>
    <t>https://github.com/lightbend/config</t>
  </si>
  <si>
    <t>https://github.com/lightbend/config.git</t>
  </si>
  <si>
    <t>2011-12-06T08:02:29Z</t>
  </si>
  <si>
    <t>haifengl/smile</t>
  </si>
  <si>
    <t>https://github.com/haifengl/smile</t>
  </si>
  <si>
    <t>https://github.com/haifengl/smile.git</t>
  </si>
  <si>
    <t>2014-11-20T16:28:12Z</t>
  </si>
  <si>
    <t>hazelcast/hazelcast</t>
  </si>
  <si>
    <t>https://github.com/hazelcast/hazelcast</t>
  </si>
  <si>
    <t>https://github.com/hazelcast/hazelcast.git</t>
  </si>
  <si>
    <t>2012-03-21T12:25:18Z</t>
  </si>
  <si>
    <t>ityouknow/spring-cloud-examples</t>
  </si>
  <si>
    <t>https://github.com/ityouknow/spring-cloud-examples</t>
  </si>
  <si>
    <t>https://github.com/ityouknow/spring-cloud-examples.git</t>
  </si>
  <si>
    <t>2017-04-28T08:48:53Z</t>
  </si>
  <si>
    <t>apache/flink-cdc</t>
  </si>
  <si>
    <t>https://github.com/apache/flink-cdc</t>
  </si>
  <si>
    <t>https://github.com/apache/flink-cdc.git</t>
  </si>
  <si>
    <t>2020-07-27T19:23:33Z</t>
  </si>
  <si>
    <t>gephi/gephi</t>
  </si>
  <si>
    <t>https://github.com/gephi/gephi</t>
  </si>
  <si>
    <t>https://github.com/gephi/gephi.git</t>
  </si>
  <si>
    <t>2011-10-22T03:14:46Z</t>
  </si>
  <si>
    <t>graphql-java/graphql-java</t>
  </si>
  <si>
    <t>https://github.com/graphql-java/graphql-java</t>
  </si>
  <si>
    <t>https://github.com/graphql-java/graphql-java.git</t>
  </si>
  <si>
    <t>2015-07-06T06:52:20Z</t>
  </si>
  <si>
    <t>DerekYRC/mini-spring</t>
  </si>
  <si>
    <t>https://github.com/DerekYRC/mini-spring</t>
  </si>
  <si>
    <t>https://github.com/DerekYRC/mini-spring.git</t>
  </si>
  <si>
    <t>2020-11-17T11:59:18Z</t>
  </si>
  <si>
    <t>logisim-evolution/logisim-evolution</t>
  </si>
  <si>
    <t>https://github.com/logisim-evolution/logisim-evolution</t>
  </si>
  <si>
    <t>https://github.com/logisim-evolution/logisim-evolution.git</t>
  </si>
  <si>
    <t>2014-09-19T05:23:24Z</t>
  </si>
  <si>
    <t>Javen205/IJPay</t>
  </si>
  <si>
    <t>https://github.com/Javen205/IJPay</t>
  </si>
  <si>
    <t>https://github.com/Javen205/IJPay.git</t>
  </si>
  <si>
    <t>2017-05-02T03:15:32Z</t>
  </si>
  <si>
    <t>hibernate/hibernate-orm</t>
  </si>
  <si>
    <t>https://github.com/hibernate/hibernate-orm</t>
  </si>
  <si>
    <t>https://github.com/hibernate/hibernate-orm.git</t>
  </si>
  <si>
    <t>2010-10-04T16:15:52Z</t>
  </si>
  <si>
    <t>jetlinks/jetlinks-community</t>
  </si>
  <si>
    <t>https://github.com/jetlinks/jetlinks-community</t>
  </si>
  <si>
    <t>https://github.com/jetlinks/jetlinks-community.git</t>
  </si>
  <si>
    <t>2020-01-02T07:27:34Z</t>
  </si>
  <si>
    <t>google/grafika</t>
  </si>
  <si>
    <t>https://github.com/google/grafika</t>
  </si>
  <si>
    <t>https://github.com/google/grafika.git</t>
  </si>
  <si>
    <t>2013-12-19T18:36:53Z</t>
  </si>
  <si>
    <t>auth0/java-jwt</t>
  </si>
  <si>
    <t>https://github.com/auth0/java-jwt</t>
  </si>
  <si>
    <t>https://github.com/auth0/java-jwt.git</t>
  </si>
  <si>
    <t>2014-03-07T15:06:11Z</t>
  </si>
  <si>
    <t>ikew0ng/SwipeBackLayout</t>
  </si>
  <si>
    <t>https://github.com/ikew0ng/SwipeBackLayout</t>
  </si>
  <si>
    <t>https://github.com/ikew0ng/SwipeBackLayout.git</t>
  </si>
  <si>
    <t>2013-08-25T03:36:12Z</t>
  </si>
  <si>
    <t>nayuki/QR-Code-generator</t>
  </si>
  <si>
    <t>https://github.com/nayuki/QR-Code-generator</t>
  </si>
  <si>
    <t>https://github.com/nayuki/QR-Code-generator.git</t>
  </si>
  <si>
    <t>2016-04-15T02:19:41Z</t>
  </si>
  <si>
    <t>daimajia/NumberProgressBar</t>
  </si>
  <si>
    <t>https://github.com/daimajia/NumberProgressBar</t>
  </si>
  <si>
    <t>https://github.com/daimajia/NumberProgressBar.git</t>
  </si>
  <si>
    <t>2014-05-01T08:54:25Z</t>
  </si>
  <si>
    <t>rengwuxian/MaterialEditText</t>
  </si>
  <si>
    <t>https://github.com/rengwuxian/MaterialEditText</t>
  </si>
  <si>
    <t>https://github.com/rengwuxian/MaterialEditText.git</t>
  </si>
  <si>
    <t>2014-10-30T10:07:23Z</t>
  </si>
  <si>
    <t>Vedenin/useful-java-links</t>
  </si>
  <si>
    <t>https://github.com/Vedenin/useful-java-links</t>
  </si>
  <si>
    <t>https://github.com/Vedenin/useful-java-links.git</t>
  </si>
  <si>
    <t>2016-02-13T13:14:52Z</t>
  </si>
  <si>
    <t>alipay/SoloPi</t>
  </si>
  <si>
    <t>https://github.com/alipay/SoloPi</t>
  </si>
  <si>
    <t>https://github.com/alipay/SoloPi.git</t>
  </si>
  <si>
    <t>2019-03-14T15:32:49Z</t>
  </si>
  <si>
    <t>LandGrey/SpringBootVulExploit</t>
  </si>
  <si>
    <t>https://github.com/LandGrey/SpringBootVulExploit</t>
  </si>
  <si>
    <t>https://github.com/LandGrey/SpringBootVulExploit.git</t>
  </si>
  <si>
    <t>2020-05-20T09:18:44Z</t>
  </si>
  <si>
    <t>LaurieWired/GhidraMCP</t>
  </si>
  <si>
    <t>https://github.com/LaurieWired/GhidraMCP</t>
  </si>
  <si>
    <t>https://github.com/LaurieWired/GhidraMCP.git</t>
  </si>
  <si>
    <t>2025-03-23T05:36:55Z</t>
  </si>
  <si>
    <t>singwhatiwanna/dynamic-load-apk</t>
  </si>
  <si>
    <t>https://github.com/singwhatiwanna/dynamic-load-apk</t>
  </si>
  <si>
    <t>https://github.com/singwhatiwanna/dynamic-load-apk.git</t>
  </si>
  <si>
    <t>2014-03-30T11:51:00Z</t>
  </si>
  <si>
    <t>apache/incubator-kie-drools</t>
  </si>
  <si>
    <t>https://github.com/apache/incubator-kie-drools</t>
  </si>
  <si>
    <t>https://github.com/apache/incubator-kie-drools.git</t>
  </si>
  <si>
    <t>2011-02-18T08:37:05Z</t>
  </si>
  <si>
    <t>google/j2objc</t>
  </si>
  <si>
    <t>https://github.com/google/j2objc</t>
  </si>
  <si>
    <t>https://github.com/google/j2objc.git</t>
  </si>
  <si>
    <t>2014-01-30T20:19:56Z</t>
  </si>
  <si>
    <t>pedrovgs/EffectiveAndroidUI</t>
  </si>
  <si>
    <t>https://github.com/pedrovgs/EffectiveAndroidUI</t>
  </si>
  <si>
    <t>https://github.com/pedrovgs/EffectiveAndroidUI.git</t>
  </si>
  <si>
    <t>2014-07-04T08:42:20Z</t>
  </si>
  <si>
    <t>rey5137/material</t>
  </si>
  <si>
    <t>https://github.com/rey5137/material</t>
  </si>
  <si>
    <t>https://github.com/rey5137/material.git</t>
  </si>
  <si>
    <t>2014-12-09T12:07:32Z</t>
  </si>
  <si>
    <t>google/physical-web</t>
  </si>
  <si>
    <t>https://github.com/google/physical-web</t>
  </si>
  <si>
    <t>https://github.com/google/physical-web.git</t>
  </si>
  <si>
    <t>2014-09-30T18:32:14Z</t>
  </si>
  <si>
    <t>graphhopper/graphhopper</t>
  </si>
  <si>
    <t>https://github.com/graphhopper/graphhopper</t>
  </si>
  <si>
    <t>https://github.com/graphhopper/graphhopper.git</t>
  </si>
  <si>
    <t>2012-02-18T19:57:38Z</t>
  </si>
  <si>
    <t>obsidiandynamics/kafdrop</t>
  </si>
  <si>
    <t>https://github.com/obsidiandynamics/kafdrop</t>
  </si>
  <si>
    <t>https://github.com/obsidiandynamics/kafdrop.git</t>
  </si>
  <si>
    <t>2019-05-27T08:46:56Z</t>
  </si>
  <si>
    <t>wyouflf/xUtils3</t>
  </si>
  <si>
    <t>https://github.com/wyouflf/xUtils3</t>
  </si>
  <si>
    <t>https://github.com/wyouflf/xUtils3.git</t>
  </si>
  <si>
    <t>2015-10-28T10:56:04Z</t>
  </si>
  <si>
    <t>robolectric/robolectric</t>
  </si>
  <si>
    <t>https://github.com/robolectric/robolectric</t>
  </si>
  <si>
    <t>https://github.com/robolectric/robolectric.git</t>
  </si>
  <si>
    <t>2010-08-28T00:28:25Z</t>
  </si>
  <si>
    <t>btraceio/btrace</t>
  </si>
  <si>
    <t>https://github.com/btraceio/btrace</t>
  </si>
  <si>
    <t>https://github.com/btraceio/btrace.git</t>
  </si>
  <si>
    <t>2014-08-28T18:58:24Z</t>
  </si>
  <si>
    <t>liyifeng1994/ssm</t>
  </si>
  <si>
    <t>https://github.com/liyifeng1994/ssm</t>
  </si>
  <si>
    <t>https://github.com/liyifeng1994/ssm.git</t>
  </si>
  <si>
    <t>2016-06-18T17:58:56Z</t>
  </si>
  <si>
    <t>apache/camel</t>
  </si>
  <si>
    <t>https://github.com/apache/camel</t>
  </si>
  <si>
    <t>https://github.com/apache/camel.git</t>
  </si>
  <si>
    <t>2009-05-21T00:25:36Z</t>
  </si>
  <si>
    <t>apache/iotdb</t>
  </si>
  <si>
    <t>https://github.com/apache/iotdb</t>
  </si>
  <si>
    <t>https://github.com/apache/iotdb.git</t>
  </si>
  <si>
    <t>2018-11-24T21:29:17Z</t>
  </si>
  <si>
    <t>javaparser/javaparser</t>
  </si>
  <si>
    <t>https://github.com/javaparser/javaparser</t>
  </si>
  <si>
    <t>https://github.com/javaparser/javaparser.git</t>
  </si>
  <si>
    <t>2011-10-30T14:03:44Z</t>
  </si>
  <si>
    <t>springfox/springfox</t>
  </si>
  <si>
    <t>1.12</t>
  </si>
  <si>
    <t>https://github.com/springfox/springfox</t>
  </si>
  <si>
    <t>https://github.com/springfox/springfox.git</t>
  </si>
  <si>
    <t>2012-05-06T06:38:57Z</t>
  </si>
  <si>
    <t>apache/hudi</t>
  </si>
  <si>
    <t>https://github.com/apache/hudi</t>
  </si>
  <si>
    <t>https://github.com/apache/hudi.git</t>
  </si>
  <si>
    <t>2016-12-14T15:53:41Z</t>
  </si>
  <si>
    <t>prolificinteractive/material-calendarview</t>
  </si>
  <si>
    <t>https://github.com/prolificinteractive/material-calendarview</t>
  </si>
  <si>
    <t>https://github.com/prolificinteractive/material-calendarview.git</t>
  </si>
  <si>
    <t>2015-02-09T22:31:56Z</t>
  </si>
  <si>
    <t>google/google-java-format</t>
  </si>
  <si>
    <t>https://github.com/google/google-java-format</t>
  </si>
  <si>
    <t>https://github.com/google/google-java-format.git</t>
  </si>
  <si>
    <t>2015-05-11T20:38:28Z</t>
  </si>
  <si>
    <t>antoniolg/androidmvp</t>
  </si>
  <si>
    <t>https://github.com/antoniolg/androidmvp</t>
  </si>
  <si>
    <t>https://github.com/antoniolg/androidmvp.git</t>
  </si>
  <si>
    <t>2014-04-02T05:42:20Z</t>
  </si>
  <si>
    <t>apache/pinot</t>
  </si>
  <si>
    <t>https://github.com/apache/pinot</t>
  </si>
  <si>
    <t>https://github.com/apache/pinot.git</t>
  </si>
  <si>
    <t>2014-05-19T23:27:48Z</t>
  </si>
  <si>
    <t>weibocom/motan</t>
  </si>
  <si>
    <t>https://github.com/weibocom/motan</t>
  </si>
  <si>
    <t>https://github.com/weibocom/motan.git</t>
  </si>
  <si>
    <t>2016-04-20T10:56:17Z</t>
  </si>
  <si>
    <t>journeyapps/zxing-android-embedded</t>
  </si>
  <si>
    <t>https://github.com/journeyapps/zxing-android-embedded</t>
  </si>
  <si>
    <t>https://github.com/journeyapps/zxing-android-embedded.git</t>
  </si>
  <si>
    <t>2012-11-28T16:36:39Z</t>
  </si>
  <si>
    <t>ZhongFuCheng3y/austin</t>
  </si>
  <si>
    <t>https://github.com/ZhongFuCheng3y/austin</t>
  </si>
  <si>
    <t>https://github.com/ZhongFuCheng3y/austin.git</t>
  </si>
  <si>
    <t>2021-11-06T09:36:01Z</t>
  </si>
  <si>
    <t>WeiYe-Jing/datax-web</t>
  </si>
  <si>
    <t>https://github.com/WeiYe-Jing/datax-web</t>
  </si>
  <si>
    <t>https://github.com/WeiYe-Jing/datax-web.git</t>
  </si>
  <si>
    <t>2019-11-19T01:09:05Z</t>
  </si>
  <si>
    <t>opengoofy/hippo4j</t>
  </si>
  <si>
    <t>https://github.com/opengoofy/hippo4j</t>
  </si>
  <si>
    <t>https://github.com/opengoofy/hippo4j.git</t>
  </si>
  <si>
    <t>2021-06-16T02:59:48Z</t>
  </si>
  <si>
    <t>CeuiLiSA/Pixiv-Shaft</t>
  </si>
  <si>
    <t>https://github.com/CeuiLiSA/Pixiv-Shaft</t>
  </si>
  <si>
    <t>https://github.com/CeuiLiSA/Pixiv-Shaft.git</t>
  </si>
  <si>
    <t>2019-04-01T09:59:09Z</t>
  </si>
  <si>
    <t>lets-blade/blade</t>
  </si>
  <si>
    <t>https://github.com/lets-blade/blade</t>
  </si>
  <si>
    <t>https://github.com/lets-blade/blade.git</t>
  </si>
  <si>
    <t>2015-06-10T03:35:49Z</t>
  </si>
  <si>
    <t>amitshekhariitbhu/Fast-Android-Networking</t>
  </si>
  <si>
    <t>https://github.com/amitshekhariitbhu/Fast-Android-Networking</t>
  </si>
  <si>
    <t>https://github.com/amitshekhariitbhu/Fast-Android-Networking.git</t>
  </si>
  <si>
    <t>2016-03-21T18:35:44Z</t>
  </si>
  <si>
    <t>alibaba/spring-ai-alibaba</t>
  </si>
  <si>
    <t>https://github.com/alibaba/spring-ai-alibaba</t>
  </si>
  <si>
    <t>https://github.com/alibaba/spring-ai-alibaba.git</t>
  </si>
  <si>
    <t>2024-09-09T01:35:50Z</t>
  </si>
  <si>
    <t>JSQLParser/JSqlParser</t>
  </si>
  <si>
    <t>https://github.com/JSQLParser/JSqlParser</t>
  </si>
  <si>
    <t>https://github.com/JSQLParser/JSqlParser.git</t>
  </si>
  <si>
    <t>2011-06-23T22:51:52Z</t>
  </si>
  <si>
    <t>youtube/api-samples</t>
  </si>
  <si>
    <t>https://github.com/youtube/api-samples</t>
  </si>
  <si>
    <t>https://github.com/youtube/api-samples.git</t>
  </si>
  <si>
    <t>2013-12-09T18:41:41Z</t>
  </si>
  <si>
    <t>ffay/lanproxy</t>
  </si>
  <si>
    <t>https://github.com/ffay/lanproxy</t>
  </si>
  <si>
    <t>https://github.com/ffay/lanproxy.git</t>
  </si>
  <si>
    <t>2016-11-20T08:12:10Z</t>
  </si>
  <si>
    <t>Nightonke/BoomMenu</t>
  </si>
  <si>
    <t>https://github.com/Nightonke/BoomMenu</t>
  </si>
  <si>
    <t>https://github.com/Nightonke/BoomMenu.git</t>
  </si>
  <si>
    <t>2016-03-19T12:04:12Z</t>
  </si>
  <si>
    <t>changmingxie/tcc-transaction</t>
  </si>
  <si>
    <t>https://github.com/changmingxie/tcc-transaction</t>
  </si>
  <si>
    <t>https://github.com/changmingxie/tcc-transaction.git</t>
  </si>
  <si>
    <t>2015-12-05T04:27:53Z</t>
  </si>
  <si>
    <t>vavr-io/vavr</t>
  </si>
  <si>
    <t>https://github.com/vavr-io/vavr</t>
  </si>
  <si>
    <t>https://github.com/vavr-io/vavr.git</t>
  </si>
  <si>
    <t>2014-01-30T14:07:25Z</t>
  </si>
  <si>
    <t>ck_timeout</t>
  </si>
  <si>
    <t>yarolegovich/DiscreteScrollView</t>
  </si>
  <si>
    <t>https://github.com/yarolegovich/DiscreteScrollView</t>
  </si>
  <si>
    <t>https://github.com/yarolegovich/DiscreteScrollView.git</t>
  </si>
  <si>
    <t>2017-03-03T23:38:54Z</t>
  </si>
  <si>
    <t>JakeWharton/DiskLruCache</t>
  </si>
  <si>
    <t>https://github.com/JakeWharton/DiskLruCache</t>
  </si>
  <si>
    <t>https://github.com/JakeWharton/DiskLruCache.git</t>
  </si>
  <si>
    <t>2012-01-05T00:36:34Z</t>
  </si>
  <si>
    <t>dmytrodanylyk/circular-progress-button</t>
  </si>
  <si>
    <t>https://github.com/dmytrodanylyk/circular-progress-button</t>
  </si>
  <si>
    <t>https://github.com/dmytrodanylyk/circular-progress-button.git</t>
  </si>
  <si>
    <t>2014-06-07T12:58:48Z</t>
  </si>
  <si>
    <t>TeamAmaze/AmazeFileManager</t>
  </si>
  <si>
    <t>https://github.com/TeamAmaze/AmazeFileManager</t>
  </si>
  <si>
    <t>https://github.com/TeamAmaze/AmazeFileManager.git</t>
  </si>
  <si>
    <t>2014-07-14T19:47:53Z</t>
  </si>
  <si>
    <t>Nepxion/Discovery</t>
  </si>
  <si>
    <t>https://github.com/Nepxion/Discovery</t>
  </si>
  <si>
    <t>https://github.com/Nepxion/Discovery.git</t>
  </si>
  <si>
    <t>2018-06-21T16:16:49Z</t>
  </si>
  <si>
    <t>jeequan/jeepay</t>
  </si>
  <si>
    <t>https://github.com/jeequan/jeepay</t>
  </si>
  <si>
    <t>https://github.com/jeequan/jeepay.git</t>
  </si>
  <si>
    <t>2017-08-12T02:40:32Z</t>
  </si>
  <si>
    <t>k0shk0sh/FastHub</t>
  </si>
  <si>
    <t>https://github.com/k0shk0sh/FastHub</t>
  </si>
  <si>
    <t>https://github.com/k0shk0sh/FastHub.git</t>
  </si>
  <si>
    <t>2017-02-18T17:53:16Z</t>
  </si>
  <si>
    <t>Devlight/InfiniteCycleViewPager</t>
  </si>
  <si>
    <t>https://github.com/Devlight/InfiniteCycleViewPager</t>
  </si>
  <si>
    <t>https://github.com/Devlight/InfiniteCycleViewPager.git</t>
  </si>
  <si>
    <t>2016-08-22T08:04:39Z</t>
  </si>
  <si>
    <t>jpush/aurora-imui</t>
  </si>
  <si>
    <t>https://github.com/jpush/aurora-imui</t>
  </si>
  <si>
    <t>https://github.com/jpush/aurora-imui.git</t>
  </si>
  <si>
    <t>2016-12-13T05:24:01Z</t>
  </si>
  <si>
    <t>yanzhenjie/SwipeRecyclerView</t>
  </si>
  <si>
    <t>https://github.com/yanzhenjie/SwipeRecyclerView</t>
  </si>
  <si>
    <t>https://github.com/yanzhenjie/SwipeRecyclerView.git</t>
  </si>
  <si>
    <t>2016-08-03T15:43:34Z</t>
  </si>
  <si>
    <t>dromara/lamp-cloud</t>
  </si>
  <si>
    <t>https://github.com/dromara/lamp-cloud</t>
  </si>
  <si>
    <t>https://github.com/dromara/lamp-cloud.git</t>
  </si>
  <si>
    <t>2018-01-17T02:51:04Z</t>
  </si>
  <si>
    <t>springside/springside4</t>
  </si>
  <si>
    <t>https://github.com/springside/springside4</t>
  </si>
  <si>
    <t>https://github.com/springside/springside4.git</t>
  </si>
  <si>
    <t>2012-02-23T08:39:03Z</t>
  </si>
  <si>
    <t>apache/nifi</t>
  </si>
  <si>
    <t>https://github.com/apache/nifi</t>
  </si>
  <si>
    <t>https://github.com/apache/nifi.git</t>
  </si>
  <si>
    <t>2014-12-12T08:00:05Z</t>
  </si>
  <si>
    <t>apache/hive</t>
  </si>
  <si>
    <t>https://github.com/apache/hive</t>
  </si>
  <si>
    <t>https://github.com/apache/hive.git</t>
  </si>
  <si>
    <t>2009-05-21T02:31:01Z</t>
  </si>
  <si>
    <t>jagrosh/MusicBot</t>
  </si>
  <si>
    <t>https://github.com/jagrosh/MusicBot</t>
  </si>
  <si>
    <t>https://github.com/jagrosh/MusicBot.git</t>
  </si>
  <si>
    <t>2016-08-14T18:46:29Z</t>
  </si>
  <si>
    <t>wasabeef/Blurry</t>
  </si>
  <si>
    <t>https://github.com/wasabeef/Blurry</t>
  </si>
  <si>
    <t>https://github.com/wasabeef/Blurry.git</t>
  </si>
  <si>
    <t>2015-07-23T14:12:08Z</t>
  </si>
  <si>
    <t>JakeWharton/u2020</t>
  </si>
  <si>
    <t>https://github.com/JakeWharton/u2020</t>
  </si>
  <si>
    <t>https://github.com/JakeWharton/u2020.git</t>
  </si>
  <si>
    <t>2013-11-14T11:58:23Z</t>
  </si>
  <si>
    <t>crazycodeboy/react-native-splash-screen</t>
  </si>
  <si>
    <t>https://github.com/crazycodeboy/react-native-splash-screen</t>
  </si>
  <si>
    <t>https://github.com/crazycodeboy/react-native-splash-screen.git</t>
  </si>
  <si>
    <t>2016-09-14T10:43:55Z</t>
  </si>
  <si>
    <t>hanks-zyh/HTextView</t>
  </si>
  <si>
    <t>https://github.com/hanks-zyh/HTextView</t>
  </si>
  <si>
    <t>https://github.com/hanks-zyh/HTextView.git</t>
  </si>
  <si>
    <t>2015-12-19T16:34:59Z</t>
  </si>
  <si>
    <t>ZHENFENG13/spring-boot-projects</t>
  </si>
  <si>
    <t>https://github.com/ZHENFENG13/spring-boot-projects</t>
  </si>
  <si>
    <t>https://github.com/ZHENFENG13/spring-boot-projects.git</t>
  </si>
  <si>
    <t>2017-04-01T01:50:14Z</t>
  </si>
  <si>
    <t>Suwayomi/Suwayomi-Server</t>
  </si>
  <si>
    <t>https://github.com/Suwayomi/Suwayomi-Server</t>
  </si>
  <si>
    <t>https://github.com/Suwayomi/Suwayomi-Server.git</t>
  </si>
  <si>
    <t>2020-12-23T20:31:38Z</t>
  </si>
  <si>
    <t>daimajia/AndroidImageSlider</t>
  </si>
  <si>
    <t>https://github.com/daimajia/AndroidImageSlider</t>
  </si>
  <si>
    <t>https://github.com/daimajia/AndroidImageSlider.git</t>
  </si>
  <si>
    <t>2014-06-02T06:04:17Z</t>
  </si>
  <si>
    <t>redis/lettuce</t>
  </si>
  <si>
    <t>https://github.com/redis/lettuce</t>
  </si>
  <si>
    <t>https://github.com/redis/lettuce.git</t>
  </si>
  <si>
    <t>2014-05-10T13:08:46Z</t>
  </si>
  <si>
    <t>meefik/linuxdeploy</t>
  </si>
  <si>
    <t>https://github.com/meefik/linuxdeploy</t>
  </si>
  <si>
    <t>https://github.com/meefik/linuxdeploy.git</t>
  </si>
  <si>
    <t>2012-08-21T04:49:14Z</t>
  </si>
  <si>
    <t>ElderDrivers/EdXposed</t>
  </si>
  <si>
    <t>https://github.com/ElderDrivers/EdXposed</t>
  </si>
  <si>
    <t>https://github.com/ElderDrivers/EdXposed.git</t>
  </si>
  <si>
    <t>2019-01-18T16:18:19Z</t>
  </si>
  <si>
    <t>JanusGraph/janusgraph</t>
  </si>
  <si>
    <t>https://github.com/JanusGraph/janusgraph</t>
  </si>
  <si>
    <t>https://github.com/JanusGraph/janusgraph.git</t>
  </si>
  <si>
    <t>2016-12-26T13:26:29Z</t>
  </si>
  <si>
    <t>hongyangAndroid/FlowLayout</t>
  </si>
  <si>
    <t>https://github.com/hongyangAndroid/FlowLayout</t>
  </si>
  <si>
    <t>https://github.com/hongyangAndroid/FlowLayout.git</t>
  </si>
  <si>
    <t>2015-08-28T09:32:31Z</t>
  </si>
  <si>
    <t>TommyLemon/Android-ZBLibrary</t>
  </si>
  <si>
    <t>https://github.com/TommyLemon/Android-ZBLibrary</t>
  </si>
  <si>
    <t>https://github.com/TommyLemon/Android-ZBLibrary.git</t>
  </si>
  <si>
    <t>2015-08-20T16:03:53Z</t>
  </si>
  <si>
    <t>amlcurran/ShowcaseView</t>
  </si>
  <si>
    <t>https://github.com/amlcurran/ShowcaseView</t>
  </si>
  <si>
    <t>https://github.com/amlcurran/ShowcaseView.git</t>
  </si>
  <si>
    <t>2012-08-14T19:07:36Z</t>
  </si>
  <si>
    <t>baidu/uid-generator</t>
  </si>
  <si>
    <t>https://github.com/baidu/uid-generator</t>
  </si>
  <si>
    <t>https://github.com/baidu/uid-generator.git</t>
  </si>
  <si>
    <t>2017-03-27T04:03:43Z</t>
  </si>
  <si>
    <t>nhaarman/ListViewAnimations</t>
  </si>
  <si>
    <t>https://github.com/nhaarman/ListViewAnimations</t>
  </si>
  <si>
    <t>https://github.com/nhaarman/ListViewAnimations.git</t>
  </si>
  <si>
    <t>2013-03-19T11:59:23Z</t>
  </si>
  <si>
    <t>knightliao/disconf</t>
  </si>
  <si>
    <t>https://github.com/knightliao/disconf</t>
  </si>
  <si>
    <t>https://github.com/knightliao/disconf.git</t>
  </si>
  <si>
    <t>2014-05-30T09:39:27Z</t>
  </si>
  <si>
    <t>danikula/AndroidVideoCache</t>
  </si>
  <si>
    <t>https://github.com/danikula/AndroidVideoCache</t>
  </si>
  <si>
    <t>https://github.com/danikula/AndroidVideoCache.git</t>
  </si>
  <si>
    <t>2015-04-01T11:25:52Z</t>
  </si>
  <si>
    <t>emilsjolander/StickyListHeaders</t>
  </si>
  <si>
    <t>https://github.com/emilsjolander/StickyListHeaders</t>
  </si>
  <si>
    <t>https://github.com/emilsjolander/StickyListHeaders.git</t>
  </si>
  <si>
    <t>2012-03-11T18:29:18Z</t>
  </si>
  <si>
    <t>wuhaoyu1990/MagicCamera</t>
  </si>
  <si>
    <t>https://github.com/wuhaoyu1990/MagicCamera</t>
  </si>
  <si>
    <t>https://github.com/wuhaoyu1990/MagicCamera.git</t>
  </si>
  <si>
    <t>2016-01-08T11:36:56Z</t>
  </si>
  <si>
    <t>00-Evan/shattered-pixel-dungeon</t>
  </si>
  <si>
    <t>https://github.com/00-Evan/shattered-pixel-dungeon</t>
  </si>
  <si>
    <t>https://github.com/00-Evan/shattered-pixel-dungeon.git</t>
  </si>
  <si>
    <t>2014-07-31T21:56:31Z</t>
  </si>
  <si>
    <t>sockeqwe/mosby</t>
  </si>
  <si>
    <t>https://github.com/sockeqwe/mosby</t>
  </si>
  <si>
    <t>https://github.com/sockeqwe/mosby.git</t>
  </si>
  <si>
    <t>2015-03-25T00:59:19Z</t>
  </si>
  <si>
    <t>alibaba/jetcache</t>
  </si>
  <si>
    <t>https://github.com/alibaba/jetcache</t>
  </si>
  <si>
    <t>https://github.com/alibaba/jetcache.git</t>
  </si>
  <si>
    <t>2017-04-12T07:48:23Z</t>
  </si>
  <si>
    <t>scribejava/scribejava</t>
  </si>
  <si>
    <t>https://github.com/scribejava/scribejava</t>
  </si>
  <si>
    <t>https://github.com/scribejava/scribejava.git</t>
  </si>
  <si>
    <t>2010-09-05T19:11:40Z</t>
  </si>
  <si>
    <t>alibaba/freeline</t>
  </si>
  <si>
    <t>https://github.com/alibaba/freeline</t>
  </si>
  <si>
    <t>https://github.com/alibaba/freeline.git</t>
  </si>
  <si>
    <t>2016-08-03T17:22:52Z</t>
  </si>
  <si>
    <t>KeepSafe/TapTargetView</t>
  </si>
  <si>
    <t>https://github.com/KeepSafe/TapTargetView</t>
  </si>
  <si>
    <t>https://github.com/KeepSafe/TapTargetView.git</t>
  </si>
  <si>
    <t>2016-09-11T09:07:36Z</t>
  </si>
  <si>
    <t>dm77/barcodescanner</t>
  </si>
  <si>
    <t>https://github.com/dm77/barcodescanner</t>
  </si>
  <si>
    <t>https://github.com/dm77/barcodescanner.git</t>
  </si>
  <si>
    <t>2014-02-24T21:14:09Z</t>
  </si>
  <si>
    <t>201206030/novel</t>
  </si>
  <si>
    <t>https://github.com/201206030/novel</t>
  </si>
  <si>
    <t>https://github.com/201206030/novel.git</t>
  </si>
  <si>
    <t>2019-11-11T01:13:52Z</t>
  </si>
  <si>
    <t>Jasonchenlijian/FastBle</t>
  </si>
  <si>
    <t>https://github.com/Jasonchenlijian/FastBle</t>
  </si>
  <si>
    <t>https://github.com/Jasonchenlijian/FastBle.git</t>
  </si>
  <si>
    <t>2016-08-23T02:06:33Z</t>
  </si>
  <si>
    <t>ddd-by-examples/library</t>
  </si>
  <si>
    <t>https://github.com/ddd-by-examples/library</t>
  </si>
  <si>
    <t>https://github.com/ddd-by-examples/library.git</t>
  </si>
  <si>
    <t>2019-01-11T09:14:03Z</t>
  </si>
  <si>
    <t>facebookarchive/rebound</t>
  </si>
  <si>
    <t>https://github.com/facebookarchive/rebound</t>
  </si>
  <si>
    <t>https://github.com/facebookarchive/rebound.git</t>
  </si>
  <si>
    <t>2013-10-11T01:12:37Z</t>
  </si>
  <si>
    <t>apache/dubbo-spring-boot-project</t>
  </si>
  <si>
    <t>https://github.com/apache/dubbo-spring-boot-project</t>
  </si>
  <si>
    <t>https://github.com/apache/dubbo-spring-boot-project.git</t>
  </si>
  <si>
    <t>2018-01-18T12:10:50Z</t>
  </si>
  <si>
    <t>motianhuo/wechat</t>
  </si>
  <si>
    <t>https://github.com/motianhuo/wechat</t>
  </si>
  <si>
    <t>https://github.com/motianhuo/wechat.git</t>
  </si>
  <si>
    <t>2015-05-25T02:33:37Z</t>
  </si>
  <si>
    <t>socketio/socket.io-client-java</t>
  </si>
  <si>
    <t>https://github.com/socketio/socket.io-client-java</t>
  </si>
  <si>
    <t>https://github.com/socketio/socket.io-client-java.git</t>
  </si>
  <si>
    <t>2013-04-28T17:04:05Z</t>
  </si>
  <si>
    <t>microsoft/typespec</t>
  </si>
  <si>
    <t>https://github.com/microsoft/typespec</t>
  </si>
  <si>
    <t>https://github.com/microsoft/typespec.git</t>
  </si>
  <si>
    <t>2021-06-30T23:29:49Z</t>
  </si>
  <si>
    <t>houbb/sensitive-word</t>
  </si>
  <si>
    <t>https://github.com/houbb/sensitive-word</t>
  </si>
  <si>
    <t>https://github.com/houbb/sensitive-word.git</t>
  </si>
  <si>
    <t>2020-01-07T03:10:44Z</t>
  </si>
  <si>
    <t>mik3y/usb-serial-for-android</t>
  </si>
  <si>
    <t>https://github.com/mik3y/usb-serial-for-android</t>
  </si>
  <si>
    <t>https://github.com/mik3y/usb-serial-for-android.git</t>
  </si>
  <si>
    <t>2013-06-30T23:17:45Z</t>
  </si>
  <si>
    <t>apache/hbase</t>
  </si>
  <si>
    <t>https://github.com/apache/hbase</t>
  </si>
  <si>
    <t>https://github.com/apache/hbase.git</t>
  </si>
  <si>
    <t>2014-05-23T07:00:07Z</t>
  </si>
  <si>
    <t>Evernote/android-job</t>
  </si>
  <si>
    <t>https://github.com/Evernote/android-job</t>
  </si>
  <si>
    <t>https://github.com/Evernote/android-job.git</t>
  </si>
  <si>
    <t>2015-08-20T19:36:54Z</t>
  </si>
  <si>
    <t>strimzi/strimzi-kafka-operator</t>
  </si>
  <si>
    <t>https://github.com/strimzi/strimzi-kafka-operator</t>
  </si>
  <si>
    <t>https://github.com/strimzi/strimzi-kafka-operator.git</t>
  </si>
  <si>
    <t>2016-05-06T08:52:33Z</t>
  </si>
  <si>
    <t>facebookarchive/shimmer-android</t>
  </si>
  <si>
    <t>https://github.com/facebookarchive/shimmer-android</t>
  </si>
  <si>
    <t>https://github.com/facebookarchive/shimmer-android.git</t>
  </si>
  <si>
    <t>2015-02-27T22:25:22Z</t>
  </si>
  <si>
    <t>apache/groovy</t>
  </si>
  <si>
    <t>https://github.com/apache/groovy</t>
  </si>
  <si>
    <t>https://github.com/apache/groovy.git</t>
  </si>
  <si>
    <t>2015-04-16T07:00:05Z</t>
  </si>
  <si>
    <t>jgilfelt/SystemBarTint</t>
  </si>
  <si>
    <t>https://github.com/jgilfelt/SystemBarTint</t>
  </si>
  <si>
    <t>https://github.com/jgilfelt/SystemBarTint.git</t>
  </si>
  <si>
    <t>2013-11-17T12:35:05Z</t>
  </si>
  <si>
    <t>2013-02-12T15:39:03Z</t>
  </si>
  <si>
    <t>spring-projects/spring-data-examples</t>
  </si>
  <si>
    <t>https://github.com/spring-projects/spring-data-examples</t>
  </si>
  <si>
    <t>https://github.com/spring-projects/spring-data-examples.git</t>
  </si>
  <si>
    <t>2014-01-30T15:42:43Z</t>
  </si>
  <si>
    <t>h6ah4i/android-advancedrecyclerview</t>
  </si>
  <si>
    <t>https://github.com/h6ah4i/android-advancedrecyclerview</t>
  </si>
  <si>
    <t>https://github.com/h6ah4i/android-advancedrecyclerview.git</t>
  </si>
  <si>
    <t>2015-01-24T16:14:39Z</t>
  </si>
  <si>
    <t>commonsguy/cw-omnibus</t>
  </si>
  <si>
    <t>https://github.com/commonsguy/cw-omnibus</t>
  </si>
  <si>
    <t>https://github.com/commonsguy/cw-omnibus.git</t>
  </si>
  <si>
    <t>2012-03-12T14:12:06Z</t>
  </si>
  <si>
    <t>coobird/thumbnailator</t>
  </si>
  <si>
    <t>https://github.com/coobird/thumbnailator</t>
  </si>
  <si>
    <t>https://github.com/coobird/thumbnailator.git</t>
  </si>
  <si>
    <t>2015-07-25T05:38:33Z</t>
  </si>
  <si>
    <t>XRecyclerView/XRecyclerView</t>
  </si>
  <si>
    <t>https://github.com/XRecyclerView/XRecyclerView</t>
  </si>
  <si>
    <t>https://github.com/XRecyclerView/XRecyclerView.git</t>
  </si>
  <si>
    <t>2015-11-18T08:14:22Z</t>
  </si>
  <si>
    <t>mybatis/generator</t>
  </si>
  <si>
    <t>https://github.com/mybatis/generator</t>
  </si>
  <si>
    <t>https://github.com/mybatis/generator.git</t>
  </si>
  <si>
    <t>2013-02-10T11:14:50Z</t>
  </si>
  <si>
    <t>google/google-authenticator</t>
  </si>
  <si>
    <t>https://github.com/google/google-authenticator</t>
  </si>
  <si>
    <t>https://github.com/google/google-authenticator.git</t>
  </si>
  <si>
    <t>2014-10-08T17:54:27Z</t>
  </si>
  <si>
    <t>LFDT-web3j/web3j</t>
  </si>
  <si>
    <t>https://github.com/LFDT-web3j/web3j</t>
  </si>
  <si>
    <t>https://github.com/LFDT-web3j/web3j.git</t>
  </si>
  <si>
    <t>2016-09-04T05:48:49Z</t>
  </si>
  <si>
    <t>evant/gradle-retrolambda</t>
  </si>
  <si>
    <t>https://github.com/evant/gradle-retrolambda</t>
  </si>
  <si>
    <t>https://github.com/evant/gradle-retrolambda.git</t>
  </si>
  <si>
    <t>2013-08-05T02:09:58Z</t>
  </si>
  <si>
    <t>xxv/android-lifecycle</t>
  </si>
  <si>
    <t>https://github.com/xxv/android-lifecycle</t>
  </si>
  <si>
    <t>https://github.com/xxv/android-lifecycle.git</t>
  </si>
  <si>
    <t>2014-04-18T14:26:22Z</t>
  </si>
  <si>
    <t>yixia/VitamioBundle</t>
  </si>
  <si>
    <t>https://github.com/yixia/VitamioBundle</t>
  </si>
  <si>
    <t>https://github.com/yixia/VitamioBundle.git</t>
  </si>
  <si>
    <t>2012-10-19T08:40:49Z</t>
  </si>
  <si>
    <t>CaffeineMC/sodium</t>
  </si>
  <si>
    <t>https://github.com/CaffeineMC/sodium</t>
  </si>
  <si>
    <t>https://github.com/CaffeineMC/sodium.git</t>
  </si>
  <si>
    <t>2020-02-01T03:04:09Z</t>
  </si>
  <si>
    <t>CodingDocs/springboot-guide</t>
  </si>
  <si>
    <t>https://github.com/CodingDocs/springboot-guide</t>
  </si>
  <si>
    <t>https://github.com/CodingDocs/springboot-guide.git</t>
  </si>
  <si>
    <t>2018-11-28T01:05:07Z</t>
  </si>
  <si>
    <t>zfdang/Android-Touch-Helper</t>
  </si>
  <si>
    <t>https://github.com/zfdang/Android-Touch-Helper</t>
  </si>
  <si>
    <t>https://github.com/zfdang/Android-Touch-Helper.git</t>
  </si>
  <si>
    <t>2020-10-16T00:58:41Z</t>
  </si>
  <si>
    <t>alibaba/QLExpress</t>
  </si>
  <si>
    <t>https://github.com/alibaba/QLExpress</t>
  </si>
  <si>
    <t>https://github.com/alibaba/QLExpress.git</t>
  </si>
  <si>
    <t>2017-03-15T08:39:54Z</t>
  </si>
  <si>
    <t>lingochamp/okdownload</t>
  </si>
  <si>
    <t>https://github.com/lingochamp/okdownload</t>
  </si>
  <si>
    <t>https://github.com/lingochamp/okdownload.git</t>
  </si>
  <si>
    <t>2017-12-17T08:21:22Z</t>
  </si>
  <si>
    <t>osmandapp/OsmAnd</t>
  </si>
  <si>
    <t>https://github.com/osmandapp/OsmAnd</t>
  </si>
  <si>
    <t>https://github.com/osmandapp/OsmAnd.git</t>
  </si>
  <si>
    <t>2011-01-15T19:59:44Z</t>
  </si>
  <si>
    <t>thinkaurelius/titan</t>
  </si>
  <si>
    <t>https://github.com/thinkaurelius/titan</t>
  </si>
  <si>
    <t>https://github.com/thinkaurelius/titan.git</t>
  </si>
  <si>
    <t>2012-02-25T22:53:53Z</t>
  </si>
  <si>
    <t>Yalantis/Side-Menu.Android</t>
  </si>
  <si>
    <t>https://github.com/Yalantis/Side-Menu.Android</t>
  </si>
  <si>
    <t>https://github.com/Yalantis/Side-Menu.Android.git</t>
  </si>
  <si>
    <t>2015-01-13T11:11:27Z</t>
  </si>
  <si>
    <t>cinit/QAuxiliary</t>
  </si>
  <si>
    <t>https://github.com/cinit/QAuxiliary</t>
  </si>
  <si>
    <t>https://github.com/cinit/QAuxiliary.git</t>
  </si>
  <si>
    <t>2022-01-29T06:12:36Z</t>
  </si>
  <si>
    <t>razerdp/BasePopup</t>
  </si>
  <si>
    <t>https://github.com/razerdp/BasePopup</t>
  </si>
  <si>
    <t>https://github.com/razerdp/BasePopup.git</t>
  </si>
  <si>
    <t>2016-01-15T03:31:07Z</t>
  </si>
  <si>
    <t>Doikki/DKVideoPlayer</t>
  </si>
  <si>
    <t>https://github.com/Doikki/DKVideoPlayer</t>
  </si>
  <si>
    <t>https://github.com/Doikki/DKVideoPlayer.git</t>
  </si>
  <si>
    <t>2017-04-11T01:33:38Z</t>
  </si>
  <si>
    <t>rubenlagus/TelegramBots</t>
  </si>
  <si>
    <t>https://github.com/rubenlagus/TelegramBots</t>
  </si>
  <si>
    <t>https://github.com/rubenlagus/TelegramBots.git</t>
  </si>
  <si>
    <t>2016-01-14T00:13:07Z</t>
  </si>
  <si>
    <t>lucasr/twoway-view</t>
  </si>
  <si>
    <t>https://github.com/lucasr/twoway-view</t>
  </si>
  <si>
    <t>https://github.com/lucasr/twoway-view.git</t>
  </si>
  <si>
    <t>2013-01-18T20:55:23Z</t>
  </si>
  <si>
    <t>huangyanbin/smartTable</t>
  </si>
  <si>
    <t>https://github.com/huangyanbin/smartTable</t>
  </si>
  <si>
    <t>https://github.com/huangyanbin/smartTable.git</t>
  </si>
  <si>
    <t>2017-11-08T01:11:14Z</t>
  </si>
  <si>
    <t>liquibase/liquibase</t>
  </si>
  <si>
    <t>https://github.com/liquibase/liquibase</t>
  </si>
  <si>
    <t>https://github.com/liquibase/liquibase.git</t>
  </si>
  <si>
    <t>2011-07-08T20:08:20Z</t>
  </si>
  <si>
    <t>GeyserMC/Geyser</t>
  </si>
  <si>
    <t>https://github.com/GeyserMC/Geyser</t>
  </si>
  <si>
    <t>https://github.com/GeyserMC/Geyser.git</t>
  </si>
  <si>
    <t>2019-07-08T17:23:17Z</t>
  </si>
  <si>
    <t>Karumi/Dexter</t>
  </si>
  <si>
    <t>https://github.com/Karumi/Dexter</t>
  </si>
  <si>
    <t>https://github.com/Karumi/Dexter.git</t>
  </si>
  <si>
    <t>2015-11-17T13:14:43Z</t>
  </si>
  <si>
    <t>Clans/FloatingActionButton</t>
  </si>
  <si>
    <t>https://github.com/Clans/FloatingActionButton</t>
  </si>
  <si>
    <t>https://github.com/Clans/FloatingActionButton.git</t>
  </si>
  <si>
    <t>2015-03-21T12:36:16Z</t>
  </si>
  <si>
    <t>dunwu/db-tutorial</t>
  </si>
  <si>
    <t>https://github.com/dunwu/db-tutorial</t>
  </si>
  <si>
    <t>https://github.com/dunwu/db-tutorial.git</t>
  </si>
  <si>
    <t>2017-08-08T06:33:38Z</t>
  </si>
  <si>
    <t>citerus/dddsample-core</t>
  </si>
  <si>
    <t>https://github.com/citerus/dddsample-core</t>
  </si>
  <si>
    <t>https://github.com/citerus/dddsample-core.git</t>
  </si>
  <si>
    <t>2015-01-31T23:21:37Z</t>
  </si>
  <si>
    <t>remkop/picocli</t>
  </si>
  <si>
    <t>https://github.com/remkop/picocli</t>
  </si>
  <si>
    <t>https://github.com/remkop/picocli.git</t>
  </si>
  <si>
    <t>2017-02-01T16:38:41Z</t>
  </si>
  <si>
    <t>pmd/pmd</t>
  </si>
  <si>
    <t>https://github.com/pmd/pmd</t>
  </si>
  <si>
    <t>https://github.com/pmd/pmd.git</t>
  </si>
  <si>
    <t>2012-07-11T18:03:00Z</t>
  </si>
  <si>
    <t>tonikelope/megabasterd</t>
  </si>
  <si>
    <t>https://github.com/tonikelope/megabasterd</t>
  </si>
  <si>
    <t>https://github.com/tonikelope/megabasterd.git</t>
  </si>
  <si>
    <t>2016-09-29T16:54:54Z</t>
  </si>
  <si>
    <t>hustcc/JS-Sorting-Algorithm</t>
  </si>
  <si>
    <t>https://github.com/hustcc/JS-Sorting-Algorithm</t>
  </si>
  <si>
    <t>https://github.com/hustcc/JS-Sorting-Algorithm.git</t>
  </si>
  <si>
    <t>2017-01-19T11:36:21Z</t>
  </si>
  <si>
    <t>j-easy/easy-rules</t>
  </si>
  <si>
    <t>https://github.com/j-easy/easy-rules</t>
  </si>
  <si>
    <t>https://github.com/j-easy/easy-rules.git</t>
  </si>
  <si>
    <t>2013-03-10T14:38:26Z</t>
  </si>
  <si>
    <t>android/views-widgets-samples</t>
  </si>
  <si>
    <t>https://github.com/android/views-widgets-samples</t>
  </si>
  <si>
    <t>https://github.com/android/views-widgets-samples.git</t>
  </si>
  <si>
    <t>2019-09-06T21:39:12Z</t>
  </si>
  <si>
    <t>novicezk/midjourney-proxy</t>
  </si>
  <si>
    <t>https://github.com/novicezk/midjourney-proxy</t>
  </si>
  <si>
    <t>https://github.com/novicezk/midjourney-proxy.git</t>
  </si>
  <si>
    <t>2023-04-24T13:43:45Z</t>
  </si>
  <si>
    <t>careercup/ctci</t>
  </si>
  <si>
    <t>https://github.com/careercup/ctci</t>
  </si>
  <si>
    <t>https://github.com/careercup/ctci.git</t>
  </si>
  <si>
    <t>2013-03-21T23:01:01Z</t>
  </si>
  <si>
    <t>square/otto</t>
  </si>
  <si>
    <t>https://github.com/square/otto</t>
  </si>
  <si>
    <t>https://github.com/square/otto.git</t>
  </si>
  <si>
    <t>2012-06-27T19:06:49Z</t>
  </si>
  <si>
    <t>Fuzion24/JustTrustMe</t>
  </si>
  <si>
    <t>https://github.com/Fuzion24/JustTrustMe</t>
  </si>
  <si>
    <t>https://github.com/Fuzion24/JustTrustMe.git</t>
  </si>
  <si>
    <t>2014-07-24T23:45:05Z</t>
  </si>
  <si>
    <t>bitcoinj/bitcoinj</t>
  </si>
  <si>
    <t>https://github.com/bitcoinj/bitcoinj</t>
  </si>
  <si>
    <t>https://github.com/bitcoinj/bitcoinj.git</t>
  </si>
  <si>
    <t>2013-11-19T04:33:23Z</t>
  </si>
  <si>
    <t>brianfrankcooper/YCSB</t>
  </si>
  <si>
    <t>https://github.com/brianfrankcooper/YCSB</t>
  </si>
  <si>
    <t>https://github.com/brianfrankcooper/YCSB.git</t>
  </si>
  <si>
    <t>2010-04-19T20:52:11Z</t>
  </si>
  <si>
    <t>reactor/reactor-core</t>
  </si>
  <si>
    <t>https://github.com/reactor/reactor-core</t>
  </si>
  <si>
    <t>https://github.com/reactor/reactor-core.git</t>
  </si>
  <si>
    <t>2015-11-10T10:06:40Z</t>
  </si>
  <si>
    <t>runelite/runelite</t>
  </si>
  <si>
    <t>https://github.com/runelite/runelite</t>
  </si>
  <si>
    <t>https://github.com/runelite/runelite.git</t>
  </si>
  <si>
    <t>2016-04-30T20:48:02Z</t>
  </si>
  <si>
    <t>hneemann/Digital</t>
  </si>
  <si>
    <t>https://github.com/hneemann/Digital</t>
  </si>
  <si>
    <t>https://github.com/hneemann/Digital.git</t>
  </si>
  <si>
    <t>2016-06-28T17:40:16Z</t>
  </si>
  <si>
    <t>fast-excel/fastexcel</t>
  </si>
  <si>
    <t>https://github.com/fast-excel/fastexcel</t>
  </si>
  <si>
    <t>https://github.com/fast-excel/fastexcel.git</t>
  </si>
  <si>
    <t>2024-10-05T11:42:50Z</t>
  </si>
  <si>
    <t>CellularPrivacy/Android-IMSI-Catcher-Detector</t>
  </si>
  <si>
    <t>https://github.com/CellularPrivacy/Android-IMSI-Catcher-Detector</t>
  </si>
  <si>
    <t>https://github.com/CellularPrivacy/Android-IMSI-Catcher-Detector.git</t>
  </si>
  <si>
    <t>2013-11-23T10:04:14Z</t>
  </si>
  <si>
    <t>zhanglei-workspace/shopping-management-system</t>
  </si>
  <si>
    <t>https://github.com/zhanglei-workspace/shopping-management-system</t>
  </si>
  <si>
    <t>https://github.com/zhanglei-workspace/shopping-management-system.git</t>
  </si>
  <si>
    <t>2015-11-16T12:53:21Z</t>
  </si>
  <si>
    <t>LWJGL/lwjgl3</t>
  </si>
  <si>
    <t>https://github.com/LWJGL/lwjgl3</t>
  </si>
  <si>
    <t>https://github.com/LWJGL/lwjgl3.git</t>
  </si>
  <si>
    <t>2012-12-23T15:40:04Z</t>
  </si>
  <si>
    <t>jindrapetrik/jpexs-decompiler</t>
  </si>
  <si>
    <t>https://github.com/jindrapetrik/jpexs-decompiler</t>
  </si>
  <si>
    <t>https://github.com/jindrapetrik/jpexs-decompiler.git</t>
  </si>
  <si>
    <t>2014-05-10T17:20:56Z</t>
  </si>
  <si>
    <t>natario1/CameraView</t>
  </si>
  <si>
    <t>https://github.com/natario1/CameraView</t>
  </si>
  <si>
    <t>https://github.com/natario1/CameraView.git</t>
  </si>
  <si>
    <t>2017-07-18T09:30:33Z</t>
  </si>
  <si>
    <t>deathmarine/Luyten</t>
  </si>
  <si>
    <t>https://github.com/deathmarine/Luyten</t>
  </si>
  <si>
    <t>https://github.com/deathmarine/Luyten.git</t>
  </si>
  <si>
    <t>2013-07-11T10:57:28Z</t>
  </si>
  <si>
    <t>diffplug/spotless</t>
  </si>
  <si>
    <t>https://github.com/diffplug/spotless</t>
  </si>
  <si>
    <t>https://github.com/diffplug/spotless.git</t>
  </si>
  <si>
    <t>2015-04-27T19:10:58Z</t>
  </si>
  <si>
    <t>oshi/oshi</t>
  </si>
  <si>
    <t>https://github.com/oshi/oshi</t>
  </si>
  <si>
    <t>https://github.com/oshi/oshi.git</t>
  </si>
  <si>
    <t>2012-02-10T12:46:48Z</t>
  </si>
  <si>
    <t>sofastack/sofa-boot</t>
  </si>
  <si>
    <t>https://github.com/sofastack/sofa-boot</t>
  </si>
  <si>
    <t>https://github.com/sofastack/sofa-boot.git</t>
  </si>
  <si>
    <t>2018-04-02T08:28:14Z</t>
  </si>
  <si>
    <t>OpenTSDB/opentsdb</t>
  </si>
  <si>
    <t>https://github.com/OpenTSDB/opentsdb</t>
  </si>
  <si>
    <t>https://github.com/OpenTSDB/opentsdb.git</t>
  </si>
  <si>
    <t>2010-08-27T02:05:20Z</t>
  </si>
  <si>
    <t>wequick/Small</t>
  </si>
  <si>
    <t>https://github.com/wequick/Small</t>
  </si>
  <si>
    <t>https://github.com/wequick/Small.git</t>
  </si>
  <si>
    <t>2015-11-27T11:37:20Z</t>
  </si>
  <si>
    <t>baomidou/dynamic-datasource</t>
  </si>
  <si>
    <t>https://github.com/baomidou/dynamic-datasource</t>
  </si>
  <si>
    <t>https://github.com/baomidou/dynamic-datasource.git</t>
  </si>
  <si>
    <t>2018-04-28T02:32:16Z</t>
  </si>
  <si>
    <t>spring-projects/spring-authorization-server</t>
  </si>
  <si>
    <t>https://github.com/spring-projects/spring-authorization-server</t>
  </si>
  <si>
    <t>https://github.com/spring-projects/spring-authorization-server.git</t>
  </si>
  <si>
    <t>2020-03-17T17:28:57Z</t>
  </si>
  <si>
    <t>xuexiangjys/XUI</t>
  </si>
  <si>
    <t>https://github.com/xuexiangjys/XUI</t>
  </si>
  <si>
    <t>https://github.com/xuexiangjys/XUI.git</t>
  </si>
  <si>
    <t>2019-01-07T07:59:02Z</t>
  </si>
  <si>
    <t>killbill/killbill</t>
  </si>
  <si>
    <t>https://github.com/killbill/killbill</t>
  </si>
  <si>
    <t>https://github.com/killbill/killbill.git</t>
  </si>
  <si>
    <t>2012-10-21T20:55:05Z</t>
  </si>
  <si>
    <t>youlookwhat/DesignPattern</t>
  </si>
  <si>
    <t>https://github.com/youlookwhat/DesignPattern</t>
  </si>
  <si>
    <t>https://github.com/youlookwhat/DesignPattern.git</t>
  </si>
  <si>
    <t>2016-10-21T10:59:32Z</t>
  </si>
  <si>
    <t>jankotek/mapdb</t>
  </si>
  <si>
    <t>https://github.com/jankotek/mapdb</t>
  </si>
  <si>
    <t>https://github.com/jankotek/mapdb.git</t>
  </si>
  <si>
    <t>2012-08-17T15:28:54Z</t>
  </si>
  <si>
    <t>Exrick/xpay</t>
  </si>
  <si>
    <t>https://github.com/Exrick/xpay</t>
  </si>
  <si>
    <t>https://github.com/Exrick/xpay.git</t>
  </si>
  <si>
    <t>2017-12-12T16:11:19Z</t>
  </si>
  <si>
    <t>Trinea/android-common</t>
  </si>
  <si>
    <t>https://github.com/Trinea/android-common</t>
  </si>
  <si>
    <t>https://github.com/Trinea/android-common.git</t>
  </si>
  <si>
    <t>2012-06-19T07:49:46Z</t>
  </si>
  <si>
    <t>yipianfengye/android-zxingLibrary</t>
  </si>
  <si>
    <t>https://github.com/yipianfengye/android-zxingLibrary</t>
  </si>
  <si>
    <t>https://github.com/yipianfengye/android-zxingLibrary.git</t>
  </si>
  <si>
    <t>2016-07-26T08:00:18Z</t>
  </si>
  <si>
    <t>tianshiyeben/wgcloud</t>
  </si>
  <si>
    <t>https://github.com/tianshiyeben/wgcloud</t>
  </si>
  <si>
    <t>https://github.com/tianshiyeben/wgcloud.git</t>
  </si>
  <si>
    <t>2019-01-15T02:02:21Z</t>
  </si>
  <si>
    <t>rubensousa/GravitySnapHelper</t>
  </si>
  <si>
    <t>https://github.com/rubensousa/GravitySnapHelper</t>
  </si>
  <si>
    <t>https://github.com/rubensousa/GravitySnapHelper.git</t>
  </si>
  <si>
    <t>2016-08-31T07:25:23Z</t>
  </si>
  <si>
    <t>2227324689/gpmall</t>
  </si>
  <si>
    <t>https://github.com/2227324689/gpmall</t>
  </si>
  <si>
    <t>https://github.com/2227324689/gpmall.git</t>
  </si>
  <si>
    <t>2019-07-18T14:09:22Z</t>
  </si>
  <si>
    <t>line/armeria</t>
  </si>
  <si>
    <t>https://github.com/line/armeria</t>
  </si>
  <si>
    <t>https://github.com/line/armeria.git</t>
  </si>
  <si>
    <t>2015-11-16T04:04:01Z</t>
  </si>
  <si>
    <t>youlookwhat/CloudReader</t>
  </si>
  <si>
    <t>https://github.com/youlookwhat/CloudReader</t>
  </si>
  <si>
    <t>https://github.com/youlookwhat/CloudReader.git</t>
  </si>
  <si>
    <t>2016-11-20T11:59:25Z</t>
  </si>
  <si>
    <t>DingMouRen/LayoutManagerGroup</t>
  </si>
  <si>
    <t>https://github.com/DingMouRen/LayoutManagerGroup</t>
  </si>
  <si>
    <t>https://github.com/DingMouRen/LayoutManagerGroup.git</t>
  </si>
  <si>
    <t>2018-04-28T11:47:38Z</t>
  </si>
  <si>
    <t>orhanobut/dialogplus</t>
  </si>
  <si>
    <t>https://github.com/orhanobut/dialogplus</t>
  </si>
  <si>
    <t>https://github.com/orhanobut/dialogplus.git</t>
  </si>
  <si>
    <t>2014-12-12T09:24:44Z</t>
  </si>
  <si>
    <t>spring-attic/spring-mvc-showcase</t>
  </si>
  <si>
    <t>https://github.com/spring-attic/spring-mvc-showcase</t>
  </si>
  <si>
    <t>https://github.com/spring-attic/spring-mvc-showcase.git</t>
  </si>
  <si>
    <t>2011-06-03T15:36:55Z</t>
  </si>
  <si>
    <t>killme2008/aviatorscript</t>
  </si>
  <si>
    <t>https://github.com/killme2008/aviatorscript</t>
  </si>
  <si>
    <t>https://github.com/killme2008/aviatorscript.git</t>
  </si>
  <si>
    <t>2011-03-29T12:48:47Z</t>
  </si>
  <si>
    <t>JodaOrg/joda-time</t>
  </si>
  <si>
    <t>https://github.com/JodaOrg/joda-time</t>
  </si>
  <si>
    <t>https://github.com/JodaOrg/joda-time.git</t>
  </si>
  <si>
    <t>2011-05-16T16:49:57Z</t>
  </si>
  <si>
    <t>alibaba/UltraViewPager</t>
  </si>
  <si>
    <t>https://github.com/alibaba/UltraViewPager</t>
  </si>
  <si>
    <t>https://github.com/alibaba/UltraViewPager.git</t>
  </si>
  <si>
    <t>2017-03-29T13:31:53Z</t>
  </si>
  <si>
    <t>frogermcs/InstaMaterial</t>
  </si>
  <si>
    <t>https://github.com/frogermcs/InstaMaterial</t>
  </si>
  <si>
    <t>https://github.com/frogermcs/InstaMaterial.git</t>
  </si>
  <si>
    <t>2014-11-10T18:56:49Z</t>
  </si>
  <si>
    <t>bisq-network/bisq</t>
  </si>
  <si>
    <t>https://github.com/bisq-network/bisq</t>
  </si>
  <si>
    <t>https://github.com/bisq-network/bisq.git</t>
  </si>
  <si>
    <t>2014-03-12T09:42:29Z</t>
  </si>
  <si>
    <t>Devlight/NavigationTabBar</t>
  </si>
  <si>
    <t>https://github.com/Devlight/NavigationTabBar</t>
  </si>
  <si>
    <t>https://github.com/Devlight/NavigationTabBar.git</t>
  </si>
  <si>
    <t>2016-03-29T08:59:27Z</t>
  </si>
  <si>
    <t>react-native-linear-gradient/react-native-linear-gradient</t>
  </si>
  <si>
    <t>https://github.com/react-native-linear-gradient/react-native-linear-gradient</t>
  </si>
  <si>
    <t>https://github.com/react-native-linear-gradient/react-native-linear-gradient.git</t>
  </si>
  <si>
    <t>2015-03-31T17:44:40Z</t>
  </si>
  <si>
    <t>amitshekhariitbhu/RxJava2-Android-Samples</t>
  </si>
  <si>
    <t>https://github.com/amitshekhariitbhu/RxJava2-Android-Samples</t>
  </si>
  <si>
    <t>https://github.com/amitshekhariitbhu/RxJava2-Android-Samples.git</t>
  </si>
  <si>
    <t>2016-08-27T08:21:37Z</t>
  </si>
  <si>
    <t>apache/calcite</t>
  </si>
  <si>
    <t>https://github.com/apache/calcite</t>
  </si>
  <si>
    <t>https://github.com/apache/calcite.git</t>
  </si>
  <si>
    <t>2014-06-25T07:00:07Z</t>
  </si>
  <si>
    <t>apache/ignite</t>
  </si>
  <si>
    <t>https://github.com/apache/ignite</t>
  </si>
  <si>
    <t>https://github.com/apache/ignite.git</t>
  </si>
  <si>
    <t>2015-02-19T08:00:05Z</t>
  </si>
  <si>
    <t>spring-cloud/spring-cloud-netflix</t>
  </si>
  <si>
    <t>https://github.com/spring-cloud/spring-cloud-netflix</t>
  </si>
  <si>
    <t>https://github.com/spring-cloud/spring-cloud-netflix.git</t>
  </si>
  <si>
    <t>2014-07-11T15:46:12Z</t>
  </si>
  <si>
    <t>roncoo/roncoo-pay</t>
  </si>
  <si>
    <t>https://github.com/roncoo/roncoo-pay</t>
  </si>
  <si>
    <t>https://github.com/roncoo/roncoo-pay.git</t>
  </si>
  <si>
    <t>2016-07-21T02:46:06Z</t>
  </si>
  <si>
    <t>lugg/react-native-config</t>
  </si>
  <si>
    <t>https://github.com/lugg/react-native-config</t>
  </si>
  <si>
    <t>https://github.com/lugg/react-native-config.git</t>
  </si>
  <si>
    <t>2016-02-23T00:19:11Z</t>
  </si>
  <si>
    <t>traex/RippleEffect</t>
  </si>
  <si>
    <t>https://github.com/traex/RippleEffect</t>
  </si>
  <si>
    <t>https://github.com/traex/RippleEffect.git</t>
  </si>
  <si>
    <t>2014-10-14T13:32:51Z</t>
  </si>
  <si>
    <t>PBH-BTN/PeerBanHelper</t>
  </si>
  <si>
    <t>https://github.com/PBH-BTN/PeerBanHelper</t>
  </si>
  <si>
    <t>https://github.com/PBH-BTN/PeerBanHelper.git</t>
  </si>
  <si>
    <t>2024-02-07T14:35:16Z</t>
  </si>
  <si>
    <t>Docile-Alligator/Infinity-For-Reddit</t>
  </si>
  <si>
    <t>https://github.com/Docile-Alligator/Infinity-For-Reddit</t>
  </si>
  <si>
    <t>https://github.com/Docile-Alligator/Infinity-For-Reddit.git</t>
  </si>
  <si>
    <t>2018-07-26T15:02:51Z</t>
  </si>
  <si>
    <t>javastacks/spring-boot-best-practice</t>
  </si>
  <si>
    <t>https://github.com/javastacks/spring-boot-best-practice</t>
  </si>
  <si>
    <t>https://github.com/javastacks/spring-boot-best-practice.git</t>
  </si>
  <si>
    <t>2018-11-09T06:23:18Z</t>
  </si>
  <si>
    <t>Ramotion/folding-cell-android</t>
  </si>
  <si>
    <t>https://github.com/Ramotion/folding-cell-android</t>
  </si>
  <si>
    <t>https://github.com/Ramotion/folding-cell-android.git</t>
  </si>
  <si>
    <t>2016-04-01T11:38:47Z</t>
  </si>
  <si>
    <t>querydsl/querydsl</t>
  </si>
  <si>
    <t>https://github.com/querydsl/querydsl</t>
  </si>
  <si>
    <t>https://github.com/querydsl/querydsl.git</t>
  </si>
  <si>
    <t>2011-08-05T06:46:32Z</t>
  </si>
  <si>
    <t>DiUS/java-faker</t>
  </si>
  <si>
    <t>https://github.com/DiUS/java-faker</t>
  </si>
  <si>
    <t>https://github.com/DiUS/java-faker.git</t>
  </si>
  <si>
    <t>2011-06-06T01:01:21Z</t>
  </si>
  <si>
    <t>cglib/cglib</t>
  </si>
  <si>
    <t>https://github.com/cglib/cglib</t>
  </si>
  <si>
    <t>https://github.com/cglib/cglib.git</t>
  </si>
  <si>
    <t>2014-03-29T13:48:30Z</t>
  </si>
  <si>
    <t>rstudio/rstudio</t>
  </si>
  <si>
    <t>https://github.com/rstudio/rstudio</t>
  </si>
  <si>
    <t>https://github.com/rstudio/rstudio.git</t>
  </si>
  <si>
    <t>2010-12-07T19:10:25Z</t>
  </si>
  <si>
    <t>orientechnologies/orientdb</t>
  </si>
  <si>
    <t>https://github.com/orientechnologies/orientdb</t>
  </si>
  <si>
    <t>https://github.com/orientechnologies/orientdb.git</t>
  </si>
  <si>
    <t>2012-12-09T20:33:47Z</t>
  </si>
  <si>
    <t>react-native-webrtc/react-native-webrtc</t>
  </si>
  <si>
    <t>https://github.com/react-native-webrtc/react-native-webrtc</t>
  </si>
  <si>
    <t>https://github.com/react-native-webrtc/react-native-webrtc.git</t>
  </si>
  <si>
    <t>2015-09-27T10:57:30Z</t>
  </si>
  <si>
    <t>reactive-streams/reactive-streams-jvm</t>
  </si>
  <si>
    <t>https://github.com/reactive-streams/reactive-streams-jvm</t>
  </si>
  <si>
    <t>https://github.com/reactive-streams/reactive-streams-jvm.git</t>
  </si>
  <si>
    <t>2014-02-28T13:16:15Z</t>
  </si>
  <si>
    <t>Sayi/poi-tl</t>
  </si>
  <si>
    <t>https://github.com/Sayi/poi-tl</t>
  </si>
  <si>
    <t>https://github.com/Sayi/poi-tl.git</t>
  </si>
  <si>
    <t>2015-03-20T06:47:52Z</t>
  </si>
  <si>
    <t>allure-framework/allure2</t>
  </si>
  <si>
    <t>https://github.com/allure-framework/allure2</t>
  </si>
  <si>
    <t>https://github.com/allure-framework/allure2.git</t>
  </si>
  <si>
    <t>2016-05-27T14:06:05Z</t>
  </si>
  <si>
    <t>fuzhengwei/small-spring</t>
  </si>
  <si>
    <t>https://github.com/fuzhengwei/small-spring</t>
  </si>
  <si>
    <t>https://github.com/fuzhengwei/small-spring.git</t>
  </si>
  <si>
    <t>2021-05-15T06:07:28Z</t>
  </si>
  <si>
    <t>nextcloud/android</t>
  </si>
  <si>
    <t>https://github.com/nextcloud/android</t>
  </si>
  <si>
    <t>https://github.com/nextcloud/android.git</t>
  </si>
  <si>
    <t>2016-06-06T21:23:36Z</t>
  </si>
  <si>
    <t>mcxiaoke/packer-ng-plugin</t>
  </si>
  <si>
    <t>https://github.com/mcxiaoke/packer-ng-plugin</t>
  </si>
  <si>
    <t>https://github.com/mcxiaoke/packer-ng-plugin.git</t>
  </si>
  <si>
    <t>2015-11-24T04:08:08Z</t>
  </si>
  <si>
    <t>andkulikov/Transitions-Everywhere</t>
  </si>
  <si>
    <t>https://github.com/andkulikov/Transitions-Everywhere</t>
  </si>
  <si>
    <t>https://github.com/andkulikov/Transitions-Everywhere.git</t>
  </si>
  <si>
    <t>2014-10-15T03:37:03Z</t>
  </si>
  <si>
    <t>mock-server/mockserver</t>
  </si>
  <si>
    <t>https://github.com/mock-server/mockserver</t>
  </si>
  <si>
    <t>https://github.com/mock-server/mockserver.git</t>
  </si>
  <si>
    <t>2013-02-26T06:09:52Z</t>
  </si>
  <si>
    <t>TheoKanning/openai-java</t>
  </si>
  <si>
    <t>https://github.com/TheoKanning/openai-java</t>
  </si>
  <si>
    <t>https://github.com/TheoKanning/openai-java.git</t>
  </si>
  <si>
    <t>2020-09-15T02:58:52Z</t>
  </si>
  <si>
    <t>saiwu-bigkoo/Android-ConvenientBanner</t>
  </si>
  <si>
    <t>https://github.com/saiwu-bigkoo/Android-ConvenientBanner</t>
  </si>
  <si>
    <t>https://github.com/saiwu-bigkoo/Android-ConvenientBanner.git</t>
  </si>
  <si>
    <t>2014-12-23T06:12:33Z</t>
  </si>
  <si>
    <t>claritylab/lucida</t>
  </si>
  <si>
    <t>https://github.com/claritylab/lucida</t>
  </si>
  <si>
    <t>https://github.com/claritylab/lucida.git</t>
  </si>
  <si>
    <t>2014-05-13T17:12:49Z</t>
  </si>
  <si>
    <t>ronmamo/reflections</t>
  </si>
  <si>
    <t>https://github.com/ronmamo/reflections</t>
  </si>
  <si>
    <t>https://github.com/ronmamo/reflections.git</t>
  </si>
  <si>
    <t>2013-04-16T16:19:26Z</t>
  </si>
  <si>
    <t>tuguangquan/mybatis</t>
  </si>
  <si>
    <t>https://github.com/tuguangquan/mybatis</t>
  </si>
  <si>
    <t>https://github.com/tuguangquan/mybatis.git</t>
  </si>
  <si>
    <t>2014-11-03T04:51:06Z</t>
  </si>
  <si>
    <t>etsy/AndroidStaggeredGrid</t>
  </si>
  <si>
    <t>https://github.com/etsy/AndroidStaggeredGrid</t>
  </si>
  <si>
    <t>https://github.com/etsy/AndroidStaggeredGrid.git</t>
  </si>
  <si>
    <t>2013-12-09T19:43:45Z</t>
  </si>
  <si>
    <t>nisrulz/android-tips-tricks</t>
  </si>
  <si>
    <t>https://github.com/nisrulz/android-tips-tricks</t>
  </si>
  <si>
    <t>https://github.com/nisrulz/android-tips-tricks.git</t>
  </si>
  <si>
    <t>2016-08-25T20:27:33Z</t>
  </si>
  <si>
    <t>kyleduo/SwitchButton</t>
  </si>
  <si>
    <t>https://github.com/kyleduo/SwitchButton</t>
  </si>
  <si>
    <t>https://github.com/kyleduo/SwitchButton.git</t>
  </si>
  <si>
    <t>2014-09-09T07:20:43Z</t>
  </si>
  <si>
    <t>spring-cloud/spring-cloud-gateway</t>
  </si>
  <si>
    <t>https://github.com/spring-cloud/spring-cloud-gateway</t>
  </si>
  <si>
    <t>https://github.com/spring-cloud/spring-cloud-gateway.git</t>
  </si>
  <si>
    <t>2016-11-16T21:42:51Z</t>
  </si>
  <si>
    <t>apache/maven</t>
  </si>
  <si>
    <t>https://github.com/apache/maven</t>
  </si>
  <si>
    <t>https://github.com/apache/maven.git</t>
  </si>
  <si>
    <t>2009-05-21T03:22:03Z</t>
  </si>
  <si>
    <t>firebase/FirebaseUI-Android</t>
  </si>
  <si>
    <t>https://github.com/firebase/FirebaseUI-Android</t>
  </si>
  <si>
    <t>https://github.com/firebase/FirebaseUI-Android.git</t>
  </si>
  <si>
    <t>2015-07-09T17:31:09Z</t>
  </si>
  <si>
    <t>hongyangAndroid/baseAdapter</t>
  </si>
  <si>
    <t>https://github.com/hongyangAndroid/baseAdapter</t>
  </si>
  <si>
    <t>https://github.com/hongyangAndroid/baseAdapter.git</t>
  </si>
  <si>
    <t>2015-08-03T02:55:51Z</t>
  </si>
  <si>
    <t>google/cameraview</t>
  </si>
  <si>
    <t>https://github.com/google/cameraview</t>
  </si>
  <si>
    <t>https://github.com/google/cameraview.git</t>
  </si>
  <si>
    <t>2016-08-04T05:22:14Z</t>
  </si>
  <si>
    <t>hansonwang99/Spring-Boot-In-Action</t>
  </si>
  <si>
    <t>https://github.com/hansonwang99/Spring-Boot-In-Action</t>
  </si>
  <si>
    <t>https://github.com/hansonwang99/Spring-Boot-In-Action.git</t>
  </si>
  <si>
    <t>2019-01-28T12:56:51Z</t>
  </si>
  <si>
    <t>zq2599/blog_demos</t>
  </si>
  <si>
    <t>https://github.com/zq2599/blog_demos</t>
  </si>
  <si>
    <t>https://github.com/zq2599/blog_demos.git</t>
  </si>
  <si>
    <t>2017-04-09T04:51:56Z</t>
  </si>
  <si>
    <t>micrometer-metrics/micrometer</t>
  </si>
  <si>
    <t>https://github.com/micrometer-metrics/micrometer</t>
  </si>
  <si>
    <t>https://github.com/micrometer-metrics/micrometer.git</t>
  </si>
  <si>
    <t>2017-04-10T21:36:51Z</t>
  </si>
  <si>
    <t>spring-attic/spring-security-oauth</t>
  </si>
  <si>
    <t>https://github.com/spring-attic/spring-security-oauth</t>
  </si>
  <si>
    <t>https://github.com/spring-attic/spring-security-oauth.git</t>
  </si>
  <si>
    <t>2011-07-26T18:08:49Z</t>
  </si>
  <si>
    <t>zlt2000/microservices-platform</t>
  </si>
  <si>
    <t>https://github.com/zlt2000/microservices-platform</t>
  </si>
  <si>
    <t>https://github.com/zlt2000/microservices-platform.git</t>
  </si>
  <si>
    <t>2019-03-07T07:13:37Z</t>
  </si>
  <si>
    <t>jgilfelt/chuck</t>
  </si>
  <si>
    <t>https://github.com/jgilfelt/chuck</t>
  </si>
  <si>
    <t>https://github.com/jgilfelt/chuck.git</t>
  </si>
  <si>
    <t>2017-02-07T23:51:39Z</t>
  </si>
  <si>
    <t>pardom-zz/ActiveAndroid</t>
  </si>
  <si>
    <t>https://github.com/pardom-zz/ActiveAndroid</t>
  </si>
  <si>
    <t>https://github.com/pardom-zz/ActiveAndroid.git</t>
  </si>
  <si>
    <t>2012-11-15T18:10:45Z</t>
  </si>
  <si>
    <t>gsantner/markor</t>
  </si>
  <si>
    <t>https://github.com/gsantner/markor</t>
  </si>
  <si>
    <t>https://github.com/gsantner/markor.git</t>
  </si>
  <si>
    <t>2017-08-26T00:08:35Z</t>
  </si>
  <si>
    <t>saysky/ForestBlog</t>
  </si>
  <si>
    <t>https://github.com/saysky/ForestBlog</t>
  </si>
  <si>
    <t>https://github.com/saysky/ForestBlog.git</t>
  </si>
  <si>
    <t>2017-10-08T15:27:47Z</t>
  </si>
  <si>
    <t>stleary/JSON-java</t>
  </si>
  <si>
    <t>https://github.com/stleary/JSON-java</t>
  </si>
  <si>
    <t>https://github.com/stleary/JSON-java.git</t>
  </si>
  <si>
    <t>2010-12-21T17:46:09Z</t>
  </si>
  <si>
    <t>cjlin1/libsvm</t>
  </si>
  <si>
    <t>https://github.com/cjlin1/libsvm</t>
  </si>
  <si>
    <t>https://github.com/cjlin1/libsvm.git</t>
  </si>
  <si>
    <t>2013-09-10T14:32:07Z</t>
  </si>
  <si>
    <t>wdullaer/MaterialDateTimePicker</t>
  </si>
  <si>
    <t>https://github.com/wdullaer/MaterialDateTimePicker</t>
  </si>
  <si>
    <t>https://github.com/wdullaer/MaterialDateTimePicker.git</t>
  </si>
  <si>
    <t>2015-01-03T19:41:03Z</t>
  </si>
  <si>
    <t>Heeexy/SpringBoot-Shiro-Vue</t>
  </si>
  <si>
    <t>https://github.com/Heeexy/SpringBoot-Shiro-Vue</t>
  </si>
  <si>
    <t>https://github.com/Heeexy/SpringBoot-Shiro-Vue.git</t>
  </si>
  <si>
    <t>2017-11-17T18:49:06Z</t>
  </si>
  <si>
    <t>TGX-Android/Telegram-X</t>
  </si>
  <si>
    <t>https://github.com/TGX-Android/Telegram-X</t>
  </si>
  <si>
    <t>https://github.com/TGX-Android/Telegram-X.git</t>
  </si>
  <si>
    <t>2021-08-17T17:09:25Z</t>
  </si>
  <si>
    <t>gabrielemariotti/cardslib</t>
  </si>
  <si>
    <t>https://github.com/gabrielemariotti/cardslib</t>
  </si>
  <si>
    <t>https://github.com/gabrielemariotti/cardslib.git</t>
  </si>
  <si>
    <t>2013-09-20T21:57:19Z</t>
  </si>
  <si>
    <t>deepjavalibrary/djl</t>
  </si>
  <si>
    <t>https://github.com/deepjavalibrary/djl</t>
  </si>
  <si>
    <t>https://github.com/deepjavalibrary/djl.git</t>
  </si>
  <si>
    <t>2019-10-29T22:38:54Z</t>
  </si>
  <si>
    <t>SPLWare/esProc</t>
  </si>
  <si>
    <t>https://github.com/SPLWare/esProc</t>
  </si>
  <si>
    <t>https://github.com/SPLWare/esProc.git</t>
  </si>
  <si>
    <t>2021-11-09T15:41:25Z</t>
  </si>
  <si>
    <t>bytedeco/javacpp</t>
  </si>
  <si>
    <t>https://github.com/bytedeco/javacpp</t>
  </si>
  <si>
    <t>https://github.com/bytedeco/javacpp.git</t>
  </si>
  <si>
    <t>2014-04-21T12:47:21Z</t>
  </si>
  <si>
    <t>romandanylyk/PageIndicatorView</t>
  </si>
  <si>
    <t>https://github.com/romandanylyk/PageIndicatorView</t>
  </si>
  <si>
    <t>https://github.com/romandanylyk/PageIndicatorView.git</t>
  </si>
  <si>
    <t>2016-08-20T19:25:32Z</t>
  </si>
  <si>
    <t>oracle/opengrok</t>
  </si>
  <si>
    <t>https://github.com/oracle/opengrok</t>
  </si>
  <si>
    <t>https://github.com/oracle/opengrok.git</t>
  </si>
  <si>
    <t>2013-01-07T11:49:18Z</t>
  </si>
  <si>
    <t>bepass-org/oblivion</t>
  </si>
  <si>
    <t>https://github.com/bepass-org/oblivion</t>
  </si>
  <si>
    <t>https://github.com/bepass-org/oblivion.git</t>
  </si>
  <si>
    <t>2024-02-08T05:50:09Z</t>
  </si>
  <si>
    <t>Netflix/ribbon</t>
  </si>
  <si>
    <t>https://github.com/Netflix/ribbon</t>
  </si>
  <si>
    <t>https://github.com/Netflix/ribbon.git</t>
  </si>
  <si>
    <t>2013-01-15T01:08:04Z</t>
  </si>
  <si>
    <t>SuperMonster003/AutoJs6</t>
  </si>
  <si>
    <t>https://github.com/SuperMonster003/AutoJs6</t>
  </si>
  <si>
    <t>https://github.com/SuperMonster003/AutoJs6.git</t>
  </si>
  <si>
    <t>2021-12-01T05:27:22Z</t>
  </si>
  <si>
    <t>981011512/--</t>
  </si>
  <si>
    <t>https://github.com/981011512/--</t>
  </si>
  <si>
    <t>https://github.com/981011512/--.git</t>
  </si>
  <si>
    <t>2020-06-18T22:47:21Z</t>
  </si>
  <si>
    <t>yasserg/crawler4j</t>
  </si>
  <si>
    <t>https://github.com/yasserg/crawler4j</t>
  </si>
  <si>
    <t>https://github.com/yasserg/crawler4j.git</t>
  </si>
  <si>
    <t>2011-12-31T22:49:18Z</t>
  </si>
  <si>
    <t>apache/rocketmq-externals</t>
  </si>
  <si>
    <t>https://github.com/apache/rocketmq-externals</t>
  </si>
  <si>
    <t>https://github.com/apache/rocketmq-externals.git</t>
  </si>
  <si>
    <t>2017-03-14T07:00:06Z</t>
  </si>
  <si>
    <t>SplashCodes/JAViewer</t>
  </si>
  <si>
    <t>https://github.com/SplashCodes/JAViewer</t>
  </si>
  <si>
    <t>https://github.com/SplashCodes/JAViewer.git</t>
  </si>
  <si>
    <t>2016-05-21T08:47:10Z</t>
  </si>
  <si>
    <t>RedSpider1/concurrent</t>
  </si>
  <si>
    <t>https://github.com/RedSpider1/concurrent</t>
  </si>
  <si>
    <t>https://github.com/RedSpider1/concurrent.git</t>
  </si>
  <si>
    <t>2018-11-03T13:49:36Z</t>
  </si>
  <si>
    <t>angryip/ipscan</t>
  </si>
  <si>
    <t>https://github.com/angryip/ipscan</t>
  </si>
  <si>
    <t>https://github.com/angryip/ipscan.git</t>
  </si>
  <si>
    <t>2011-06-28T20:58:48Z</t>
  </si>
  <si>
    <t>chewiebug/GCViewer</t>
  </si>
  <si>
    <t>https://github.com/chewiebug/GCViewer</t>
  </si>
  <si>
    <t>https://github.com/chewiebug/GCViewer.git</t>
  </si>
  <si>
    <t>2011-10-23T09:01:04Z</t>
  </si>
  <si>
    <t>CalebFenton/simplify</t>
  </si>
  <si>
    <t>https://github.com/CalebFenton/simplify</t>
  </si>
  <si>
    <t>https://github.com/CalebFenton/simplify.git</t>
  </si>
  <si>
    <t>2014-01-16T05:14:02Z</t>
  </si>
  <si>
    <t>rememberber/WePush</t>
  </si>
  <si>
    <t>https://github.com/rememberber/WePush</t>
  </si>
  <si>
    <t>https://github.com/rememberber/WePush.git</t>
  </si>
  <si>
    <t>2017-06-23T09:03:36Z</t>
  </si>
  <si>
    <t>puniverse/quasar</t>
  </si>
  <si>
    <t>https://github.com/puniverse/quasar</t>
  </si>
  <si>
    <t>https://github.com/puniverse/quasar.git</t>
  </si>
  <si>
    <t>2013-03-27T14:51:24Z</t>
  </si>
  <si>
    <t>dromara/dynamic-tp</t>
  </si>
  <si>
    <t>https://github.com/dromara/dynamic-tp</t>
  </si>
  <si>
    <t>https://github.com/dromara/dynamic-tp.git</t>
  </si>
  <si>
    <t>2022-01-07T16:35:27Z</t>
  </si>
  <si>
    <t>ReVanced/revanced-patches</t>
  </si>
  <si>
    <t>https://github.com/ReVanced/revanced-patches</t>
  </si>
  <si>
    <t>https://github.com/ReVanced/revanced-patches.git</t>
  </si>
  <si>
    <t>2023-12-14T01:25:17Z</t>
  </si>
  <si>
    <t>javagrowing/JGrowing</t>
  </si>
  <si>
    <t>https://github.com/javagrowing/JGrowing</t>
  </si>
  <si>
    <t>https://github.com/javagrowing/JGrowing.git</t>
  </si>
  <si>
    <t>2019-02-26T01:55:08Z</t>
  </si>
  <si>
    <t>chentao0707/SimplifyReader</t>
  </si>
  <si>
    <t>https://github.com/chentao0707/SimplifyReader</t>
  </si>
  <si>
    <t>https://github.com/chentao0707/SimplifyReader.git</t>
  </si>
  <si>
    <t>2015-08-17T08:22:53Z</t>
  </si>
  <si>
    <t>zhanghai/Douya</t>
  </si>
  <si>
    <t>https://github.com/zhanghai/Douya</t>
  </si>
  <si>
    <t>https://github.com/zhanghai/Douya.git</t>
  </si>
  <si>
    <t>2016-02-01T13:44:19Z</t>
  </si>
  <si>
    <t>2017-10-31T08:18:29Z</t>
  </si>
  <si>
    <t>objectbox/objectbox-java</t>
  </si>
  <si>
    <t>https://github.com/objectbox/objectbox-java</t>
  </si>
  <si>
    <t>https://github.com/objectbox/objectbox-java.git</t>
  </si>
  <si>
    <t>2017-01-24T10:29:48Z</t>
  </si>
  <si>
    <t>go-lang-plugin-org/go-lang-idea-plugin</t>
  </si>
  <si>
    <t>https://github.com/go-lang-plugin-org/go-lang-idea-plugin</t>
  </si>
  <si>
    <t>https://github.com/go-lang-plugin-org/go-lang-idea-plugin.git</t>
  </si>
  <si>
    <t>2010-08-29T08:20:01Z</t>
  </si>
  <si>
    <t>discord-jda/JDA</t>
  </si>
  <si>
    <t>https://github.com/discord-jda/JDA</t>
  </si>
  <si>
    <t>https://github.com/discord-jda/JDA.git</t>
  </si>
  <si>
    <t>2015-12-12T13:57:32Z</t>
  </si>
  <si>
    <t>square/sqlbrite</t>
  </si>
  <si>
    <t>https://github.com/square/sqlbrite</t>
  </si>
  <si>
    <t>https://github.com/square/sqlbrite.git</t>
  </si>
  <si>
    <t>2015-02-19T04:38:37Z</t>
  </si>
  <si>
    <t>danielzeller/Depth-LIB-Android-</t>
  </si>
  <si>
    <t>https://github.com/danielzeller/Depth-LIB-Android-</t>
  </si>
  <si>
    <t>https://github.com/danielzeller/Depth-LIB-Android-.git</t>
  </si>
  <si>
    <t>2016-04-27T09:37:28Z</t>
  </si>
  <si>
    <t>jdamcd/android-crop</t>
  </si>
  <si>
    <t>https://github.com/jdamcd/android-crop</t>
  </si>
  <si>
    <t>https://github.com/jdamcd/android-crop.git</t>
  </si>
  <si>
    <t>2014-03-13T10:24:43Z</t>
  </si>
  <si>
    <t>JZ-Darkal/AndroidHttpCapture</t>
  </si>
  <si>
    <t>https://github.com/JZ-Darkal/AndroidHttpCapture</t>
  </si>
  <si>
    <t>https://github.com/JZ-Darkal/AndroidHttpCapture.git</t>
  </si>
  <si>
    <t>2016-10-15T19:48:00Z</t>
  </si>
  <si>
    <t>alibaba/dexposed</t>
  </si>
  <si>
    <t>https://github.com/alibaba/dexposed</t>
  </si>
  <si>
    <t>https://github.com/alibaba/dexposed.git</t>
  </si>
  <si>
    <t>2015-06-30T02:59:16Z</t>
  </si>
  <si>
    <t>hussien89aa/AndroidTutorialForBeginners</t>
  </si>
  <si>
    <t>https://github.com/hussien89aa/AndroidTutorialForBeginners</t>
  </si>
  <si>
    <t>https://github.com/hussien89aa/AndroidTutorialForBeginners.git</t>
  </si>
  <si>
    <t>2016-09-26T16:36:28Z</t>
  </si>
  <si>
    <t>castorflex/SmoothProgressBar</t>
  </si>
  <si>
    <t>https://github.com/castorflex/SmoothProgressBar</t>
  </si>
  <si>
    <t>https://github.com/castorflex/SmoothProgressBar.git</t>
  </si>
  <si>
    <t>2013-11-27T20:32:16Z</t>
  </si>
  <si>
    <t>booklore-app/booklore</t>
  </si>
  <si>
    <t>https://github.com/booklore-app/booklore</t>
  </si>
  <si>
    <t>https://github.com/booklore-app/booklore.git</t>
  </si>
  <si>
    <t>2024-12-13T19:54:00Z</t>
  </si>
  <si>
    <t>tiann/epic</t>
  </si>
  <si>
    <t>https://github.com/tiann/epic</t>
  </si>
  <si>
    <t>https://github.com/tiann/epic.git</t>
  </si>
  <si>
    <t>2017-05-22T02:52:44Z</t>
  </si>
  <si>
    <t>azkaban/azkaban</t>
  </si>
  <si>
    <t>https://github.com/azkaban/azkaban</t>
  </si>
  <si>
    <t>https://github.com/azkaban/azkaban.git</t>
  </si>
  <si>
    <t>2012-10-18T01:34:53Z</t>
  </si>
  <si>
    <t>Flipboard/bottomsheet</t>
  </si>
  <si>
    <t>https://github.com/Flipboard/bottomsheet</t>
  </si>
  <si>
    <t>https://github.com/Flipboard/bottomsheet.git</t>
  </si>
  <si>
    <t>2015-04-23T17:37:32Z</t>
  </si>
  <si>
    <t>ant-media/Ant-Media-Server</t>
  </si>
  <si>
    <t>https://github.com/ant-media/Ant-Media-Server</t>
  </si>
  <si>
    <t>https://github.com/ant-media/Ant-Media-Server.git</t>
  </si>
  <si>
    <t>2017-03-01T08:21:13Z</t>
  </si>
  <si>
    <t>phishman3579/java-algorithms-implementation</t>
  </si>
  <si>
    <t>https://github.com/phishman3579/java-algorithms-implementation</t>
  </si>
  <si>
    <t>https://github.com/phishman3579/java-algorithms-implementation.git</t>
  </si>
  <si>
    <t>2013-11-20T03:30:19Z</t>
  </si>
  <si>
    <t>zongzibinbin/MallChat</t>
  </si>
  <si>
    <t>https://github.com/zongzibinbin/MallChat</t>
  </si>
  <si>
    <t>https://github.com/zongzibinbin/MallChat.git</t>
  </si>
  <si>
    <t>2023-03-16T15:04:35Z</t>
  </si>
  <si>
    <t>HotBitmapGG/bilibili-android-client</t>
  </si>
  <si>
    <t>https://github.com/HotBitmapGG/bilibili-android-client</t>
  </si>
  <si>
    <t>https://github.com/HotBitmapGG/bilibili-android-client.git</t>
  </si>
  <si>
    <t>2016-06-01T04:36:01Z</t>
  </si>
  <si>
    <t>JakeWharton/NineOldAndroids</t>
  </si>
  <si>
    <t>https://github.com/JakeWharton/NineOldAndroids</t>
  </si>
  <si>
    <t>https://github.com/JakeWharton/NineOldAndroids.git</t>
  </si>
  <si>
    <t>2011-12-08T19:46:37Z</t>
  </si>
  <si>
    <t>Meituan-Dianping/Robust</t>
  </si>
  <si>
    <t>https://github.com/Meituan-Dianping/Robust</t>
  </si>
  <si>
    <t>https://github.com/Meituan-Dianping/Robust.git</t>
  </si>
  <si>
    <t>2017-03-14T10:14:50Z</t>
  </si>
  <si>
    <t>linhaojun857/aurora</t>
  </si>
  <si>
    <t>https://github.com/linhaojun857/aurora</t>
  </si>
  <si>
    <t>https://github.com/linhaojun857/aurora.git</t>
  </si>
  <si>
    <t>2022-08-19T13:39:16Z</t>
  </si>
  <si>
    <t>janishar/android-mvp-architecture</t>
  </si>
  <si>
    <t>https://github.com/janishar/android-mvp-architecture</t>
  </si>
  <si>
    <t>https://github.com/janishar/android-mvp-architecture.git</t>
  </si>
  <si>
    <t>2017-01-27T08:39:06Z</t>
  </si>
  <si>
    <t>square/android-times-square</t>
  </si>
  <si>
    <t>https://github.com/square/android-times-square</t>
  </si>
  <si>
    <t>https://github.com/square/android-times-square.git</t>
  </si>
  <si>
    <t>2013-01-30T20:28:27Z</t>
  </si>
  <si>
    <t>dreamhead/moco</t>
  </si>
  <si>
    <t>https://github.com/dreamhead/moco</t>
  </si>
  <si>
    <t>https://github.com/dreamhead/moco.git</t>
  </si>
  <si>
    <t>2012-10-18T09:09:51Z</t>
  </si>
  <si>
    <t>h2database/h2database</t>
  </si>
  <si>
    <t>https://github.com/h2database/h2database</t>
  </si>
  <si>
    <t>https://github.com/h2database/h2database.git</t>
  </si>
  <si>
    <t>2015-04-10T19:09:09Z</t>
  </si>
  <si>
    <t>water8394/flink-recommandSystem-demo</t>
  </si>
  <si>
    <t>https://github.com/water8394/flink-recommandSystem-demo</t>
  </si>
  <si>
    <t>https://github.com/water8394/flink-recommandSystem-demo.git</t>
  </si>
  <si>
    <t>2019-05-15T07:55:35Z</t>
  </si>
  <si>
    <t>Tencent/GT</t>
  </si>
  <si>
    <t>https://github.com/Tencent/GT</t>
  </si>
  <si>
    <t>https://github.com/Tencent/GT.git</t>
  </si>
  <si>
    <t>2016-01-13T10:29:55Z</t>
  </si>
  <si>
    <t>jacoco/jacoco</t>
  </si>
  <si>
    <t>https://github.com/jacoco/jacoco</t>
  </si>
  <si>
    <t>https://github.com/jacoco/jacoco.git</t>
  </si>
  <si>
    <t>2012-07-08T21:45:13Z</t>
  </si>
  <si>
    <t>IoT-Technology/IoT-Technical-Guide</t>
  </si>
  <si>
    <t>https://github.com/IoT-Technology/IoT-Technical-Guide</t>
  </si>
  <si>
    <t>https://github.com/IoT-Technology/IoT-Technical-Guide.git</t>
  </si>
  <si>
    <t>2019-04-02T01:52:44Z</t>
  </si>
  <si>
    <t>airbnb/DeepLinkDispatch</t>
  </si>
  <si>
    <t>https://github.com/airbnb/DeepLinkDispatch</t>
  </si>
  <si>
    <t>https://github.com/airbnb/DeepLinkDispatch.git</t>
  </si>
  <si>
    <t>2015-06-11T21:16:48Z</t>
  </si>
  <si>
    <t>apache/shiro</t>
  </si>
  <si>
    <t>https://github.com/apache/shiro</t>
  </si>
  <si>
    <t>https://github.com/apache/shiro.git</t>
  </si>
  <si>
    <t>2009-08-29T08:00:17Z</t>
  </si>
  <si>
    <t>robinhood/ticker</t>
  </si>
  <si>
    <t>https://github.com/robinhood/ticker</t>
  </si>
  <si>
    <t>https://github.com/robinhood/ticker.git</t>
  </si>
  <si>
    <t>2016-07-15T21:37:52Z</t>
  </si>
  <si>
    <t>flutter-webrtc/flutter-webrtc</t>
  </si>
  <si>
    <t>https://github.com/flutter-webrtc/flutter-webrtc</t>
  </si>
  <si>
    <t>https://github.com/flutter-webrtc/flutter-webrtc.git</t>
  </si>
  <si>
    <t>2018-03-07T02:26:03Z</t>
  </si>
  <si>
    <t>Ashok-Varma/BottomNavigation</t>
  </si>
  <si>
    <t>https://github.com/Ashok-Varma/BottomNavigation</t>
  </si>
  <si>
    <t>https://github.com/Ashok-Varma/BottomNavigation.git</t>
  </si>
  <si>
    <t>2016-03-19T19:19:30Z</t>
  </si>
  <si>
    <t>awangdev/leet-code</t>
  </si>
  <si>
    <t>https://github.com/awangdev/leet-code</t>
  </si>
  <si>
    <t>https://github.com/awangdev/leet-code.git</t>
  </si>
  <si>
    <t>2015-04-25T19:14:09Z</t>
  </si>
  <si>
    <t>Freeyourgadget/Gadgetbridge</t>
  </si>
  <si>
    <t>https://github.com/Freeyourgadget/Gadgetbridge</t>
  </si>
  <si>
    <t>https://github.com/Freeyourgadget/Gadgetbridge.git</t>
  </si>
  <si>
    <t>2015-01-05T23:19:03Z</t>
  </si>
  <si>
    <t>eirslett/frontend-maven-plugin</t>
  </si>
  <si>
    <t>https://github.com/eirslett/frontend-maven-plugin</t>
  </si>
  <si>
    <t>https://github.com/eirslett/frontend-maven-plugin.git</t>
  </si>
  <si>
    <t>2013-08-30T14:44:38Z</t>
  </si>
  <si>
    <t>pytorch/serve</t>
  </si>
  <si>
    <t>https://github.com/pytorch/serve</t>
  </si>
  <si>
    <t>https://github.com/pytorch/serve.git</t>
  </si>
  <si>
    <t>2019-10-03T03:17:43Z</t>
  </si>
  <si>
    <t>jeasonlzy/ImagePicker</t>
  </si>
  <si>
    <t>https://github.com/jeasonlzy/ImagePicker</t>
  </si>
  <si>
    <t>https://github.com/jeasonlzy/ImagePicker.git</t>
  </si>
  <si>
    <t>2016-01-27T17:05:03Z</t>
  </si>
  <si>
    <t>mywalkb/LSPosed_mod</t>
  </si>
  <si>
    <t>https://github.com/mywalkb/LSPosed_mod</t>
  </si>
  <si>
    <t>https://github.com/mywalkb/LSPosed_mod.git</t>
  </si>
  <si>
    <t>2022-03-28T08:05:38Z</t>
  </si>
  <si>
    <t>bingoogolapple/BGARefreshLayout-Android</t>
  </si>
  <si>
    <t>https://github.com/bingoogolapple/BGARefreshLayout-Android</t>
  </si>
  <si>
    <t>https://github.com/bingoogolapple/BGARefreshLayout-Android.git</t>
  </si>
  <si>
    <t>2015-05-28T16:17:00Z</t>
  </si>
  <si>
    <t>crate/crate</t>
  </si>
  <si>
    <t>https://github.com/crate/crate</t>
  </si>
  <si>
    <t>https://github.com/crate/crate.git</t>
  </si>
  <si>
    <t>2013-04-10T09:17:16Z</t>
  </si>
  <si>
    <t>kermitt2/grobid</t>
  </si>
  <si>
    <t>https://github.com/kermitt2/grobid</t>
  </si>
  <si>
    <t>https://github.com/kermitt2/grobid.git</t>
  </si>
  <si>
    <t>2012-09-13T15:48:54Z</t>
  </si>
  <si>
    <t>Snailclimb/guide-rpc-framework</t>
  </si>
  <si>
    <t>https://github.com/Snailclimb/guide-rpc-framework</t>
  </si>
  <si>
    <t>https://github.com/Snailclimb/guide-rpc-framework.git</t>
  </si>
  <si>
    <t>2020-05-10T13:24:42Z</t>
  </si>
  <si>
    <t>ThirtyDegreesRay/OpenHub</t>
  </si>
  <si>
    <t>https://github.com/ThirtyDegreesRay/OpenHub</t>
  </si>
  <si>
    <t>https://github.com/ThirtyDegreesRay/OpenHub.git</t>
  </si>
  <si>
    <t>2017-07-11T13:29:51Z</t>
  </si>
  <si>
    <t>mcxiaoke/android-volley</t>
  </si>
  <si>
    <t>https://github.com/mcxiaoke/android-volley</t>
  </si>
  <si>
    <t>https://github.com/mcxiaoke/android-volley.git</t>
  </si>
  <si>
    <t>2013-05-21T05:35:26Z</t>
  </si>
  <si>
    <t>failsafe-lib/failsafe</t>
  </si>
  <si>
    <t>https://github.com/failsafe-lib/failsafe</t>
  </si>
  <si>
    <t>https://github.com/failsafe-lib/failsafe.git</t>
  </si>
  <si>
    <t>2015-06-30T00:56:39Z</t>
  </si>
  <si>
    <t>bjmashibing/InternetArchitect</t>
  </si>
  <si>
    <t>https://github.com/bjmashibing/InternetArchitect</t>
  </si>
  <si>
    <t>https://github.com/bjmashibing/InternetArchitect.git</t>
  </si>
  <si>
    <t>2019-10-19T16:32:01Z</t>
  </si>
  <si>
    <t>brianway/java-learning</t>
  </si>
  <si>
    <t>https://github.com/brianway/java-learning</t>
  </si>
  <si>
    <t>https://github.com/brianway/java-learning.git</t>
  </si>
  <si>
    <t>2016-02-09T05:20:58Z</t>
  </si>
  <si>
    <t>ongakuer/CircleIndicator</t>
  </si>
  <si>
    <t>https://github.com/ongakuer/CircleIndicator</t>
  </si>
  <si>
    <t>https://github.com/ongakuer/CircleIndicator.git</t>
  </si>
  <si>
    <t>2014-07-30T14:02:56Z</t>
  </si>
  <si>
    <t>aporter/coursera-android</t>
  </si>
  <si>
    <t>https://github.com/aporter/coursera-android</t>
  </si>
  <si>
    <t>https://github.com/aporter/coursera-android.git</t>
  </si>
  <si>
    <t>2014-01-05T09:55:31Z</t>
  </si>
  <si>
    <t>grantland/android-autofittextview</t>
  </si>
  <si>
    <t>https://github.com/grantland/android-autofittextview</t>
  </si>
  <si>
    <t>https://github.com/grantland/android-autofittextview.git</t>
  </si>
  <si>
    <t>2011-02-14T06:00:52Z</t>
  </si>
  <si>
    <t>dragonwell-project/dragonwell8</t>
  </si>
  <si>
    <t>https://github.com/dragonwell-project/dragonwell8</t>
  </si>
  <si>
    <t>https://github.com/dragonwell-project/dragonwell8.git</t>
  </si>
  <si>
    <t>2019-03-07T02:57:45Z</t>
  </si>
  <si>
    <t>jitsi/jitsi</t>
  </si>
  <si>
    <t>https://github.com/jitsi/jitsi</t>
  </si>
  <si>
    <t>https://github.com/jitsi/jitsi.git</t>
  </si>
  <si>
    <t>2013-04-24T17:37:20Z</t>
  </si>
  <si>
    <t>201206030/novel-plus</t>
  </si>
  <si>
    <t>https://github.com/201206030/novel-plus</t>
  </si>
  <si>
    <t>https://github.com/201206030/novel-plus.git</t>
  </si>
  <si>
    <t>2020-05-02T07:15:43Z</t>
  </si>
  <si>
    <t>google/open-location-code</t>
  </si>
  <si>
    <t>https://github.com/google/open-location-code</t>
  </si>
  <si>
    <t>https://github.com/google/open-location-code.git</t>
  </si>
  <si>
    <t>2014-09-30T18:26:35Z</t>
  </si>
  <si>
    <t>jlegewie/zotfile</t>
  </si>
  <si>
    <t>https://github.com/jlegewie/zotfile</t>
  </si>
  <si>
    <t>https://github.com/jlegewie/zotfile.git</t>
  </si>
  <si>
    <t>2011-12-30T14:47:42Z</t>
  </si>
  <si>
    <t>s4kibs4mi/java-developer-roadmap</t>
  </si>
  <si>
    <t>https://github.com/s4kibs4mi/java-developer-roadmap</t>
  </si>
  <si>
    <t>https://github.com/s4kibs4mi/java-developer-roadmap.git</t>
  </si>
  <si>
    <t>2019-04-23T06:42:13Z</t>
  </si>
  <si>
    <t>mybatis/spring-boot-starter</t>
  </si>
  <si>
    <t>https://github.com/mybatis/spring-boot-starter</t>
  </si>
  <si>
    <t>https://github.com/mybatis/spring-boot-starter.git</t>
  </si>
  <si>
    <t>2015-09-25T13:05:15Z</t>
  </si>
  <si>
    <t>jboss-javassist/javassist</t>
  </si>
  <si>
    <t>https://github.com/jboss-javassist/javassist</t>
  </si>
  <si>
    <t>https://github.com/jboss-javassist/javassist.git</t>
  </si>
  <si>
    <t>2013-05-24T08:31:32Z</t>
  </si>
  <si>
    <t>ChadCSong/ShineButton</t>
  </si>
  <si>
    <t>https://github.com/ChadCSong/ShineButton</t>
  </si>
  <si>
    <t>https://github.com/ChadCSong/ShineButton.git</t>
  </si>
  <si>
    <t>2016-07-05T06:32:26Z</t>
  </si>
  <si>
    <t>nining377/dolby_beta</t>
  </si>
  <si>
    <t>https://github.com/nining377/dolby_beta</t>
  </si>
  <si>
    <t>https://github.com/nining377/dolby_beta.git</t>
  </si>
  <si>
    <t>2020-05-19T12:13:36Z</t>
  </si>
  <si>
    <t>microsoft/malmo</t>
  </si>
  <si>
    <t>https://github.com/microsoft/malmo</t>
  </si>
  <si>
    <t>https://github.com/microsoft/malmo.git</t>
  </si>
  <si>
    <t>2016-05-17T14:58:40Z</t>
  </si>
  <si>
    <t>apache/streampark</t>
  </si>
  <si>
    <t>https://github.com/apache/streampark</t>
  </si>
  <si>
    <t>https://github.com/apache/streampark.git</t>
  </si>
  <si>
    <t>2019-05-27T05:56:03Z</t>
  </si>
  <si>
    <t>yhaolpz/FloatWindow</t>
  </si>
  <si>
    <t>https://github.com/yhaolpz/FloatWindow</t>
  </si>
  <si>
    <t>https://github.com/yhaolpz/FloatWindow.git</t>
  </si>
  <si>
    <t>2017-11-14T14:33:55Z</t>
  </si>
  <si>
    <t>hugeterry/CoordinatorTabLayout</t>
  </si>
  <si>
    <t>https://github.com/hugeterry/CoordinatorTabLayout</t>
  </si>
  <si>
    <t>https://github.com/hugeterry/CoordinatorTabLayout.git</t>
  </si>
  <si>
    <t>2017-01-27T13:40:28Z</t>
  </si>
  <si>
    <t>codingapi/tx-lcn</t>
  </si>
  <si>
    <t>https://github.com/codingapi/tx-lcn</t>
  </si>
  <si>
    <t>https://github.com/codingapi/tx-lcn.git</t>
  </si>
  <si>
    <t>2017-11-11T03:34:34Z</t>
  </si>
  <si>
    <t>powermock/powermock</t>
  </si>
  <si>
    <t>https://github.com/powermock/powermock</t>
  </si>
  <si>
    <t>https://github.com/powermock/powermock.git</t>
  </si>
  <si>
    <t>2014-05-28T07:53:53Z</t>
  </si>
  <si>
    <t>Jacksgong/JKeyboardPanelSwitch</t>
  </si>
  <si>
    <t>https://github.com/Jacksgong/JKeyboardPanelSwitch</t>
  </si>
  <si>
    <t>https://github.com/Jacksgong/JKeyboardPanelSwitch.git</t>
  </si>
  <si>
    <t>2015-07-01T17:42:01Z</t>
  </si>
  <si>
    <t>zendesk/maxwell</t>
  </si>
  <si>
    <t>https://github.com/zendesk/maxwell</t>
  </si>
  <si>
    <t>https://github.com/zendesk/maxwell.git</t>
  </si>
  <si>
    <t>2015-02-09T22:06:13Z</t>
  </si>
  <si>
    <t>tencentmusic/supersonic</t>
  </si>
  <si>
    <t>https://github.com/tencentmusic/supersonic</t>
  </si>
  <si>
    <t>https://github.com/tencentmusic/supersonic.git</t>
  </si>
  <si>
    <t>2023-06-12T07:23:28Z</t>
  </si>
  <si>
    <t>camunda/camunda-bpm-platform</t>
  </si>
  <si>
    <t>https://github.com/camunda/camunda-bpm-platform</t>
  </si>
  <si>
    <t>https://github.com/camunda/camunda-bpm-platform.git</t>
  </si>
  <si>
    <t>2013-01-03T10:10:31Z</t>
  </si>
  <si>
    <t>bingoogolapple/BGABanner-Android</t>
  </si>
  <si>
    <t>https://github.com/bingoogolapple/BGABanner-Android</t>
  </si>
  <si>
    <t>https://github.com/bingoogolapple/BGABanner-Android.git</t>
  </si>
  <si>
    <t>2014-10-25T17:15:18Z</t>
  </si>
  <si>
    <t>oddfar/campus-imaotai</t>
  </si>
  <si>
    <t>https://github.com/oddfar/campus-imaotai</t>
  </si>
  <si>
    <t>https://github.com/oddfar/campus-imaotai.git</t>
  </si>
  <si>
    <t>2023-07-07T10:37:13Z</t>
  </si>
  <si>
    <t>alibaba/fastjson2</t>
  </si>
  <si>
    <t>https://github.com/alibaba/fastjson2</t>
  </si>
  <si>
    <t>https://github.com/alibaba/fastjson2.git</t>
  </si>
  <si>
    <t>2022-04-17T04:27:24Z</t>
  </si>
  <si>
    <t>pedrovgs/AndroidWiFiADB</t>
  </si>
  <si>
    <t>https://github.com/pedrovgs/AndroidWiFiADB</t>
  </si>
  <si>
    <t>https://github.com/pedrovgs/AndroidWiFiADB.git</t>
  </si>
  <si>
    <t>2015-10-18T21:58:45Z</t>
  </si>
  <si>
    <t>dromara/hmily</t>
  </si>
  <si>
    <t>https://github.com/dromara/hmily</t>
  </si>
  <si>
    <t>https://github.com/dromara/hmily.git</t>
  </si>
  <si>
    <t>2017-09-28T06:29:01Z</t>
  </si>
  <si>
    <t>geoserver/geoserver</t>
  </si>
  <si>
    <t>https://github.com/geoserver/geoserver</t>
  </si>
  <si>
    <t>https://github.com/geoserver/geoserver.git</t>
  </si>
  <si>
    <t>2011-11-10T19:56:06Z</t>
  </si>
  <si>
    <t>karma9874/AndroRAT</t>
  </si>
  <si>
    <t>https://github.com/karma9874/AndroRAT</t>
  </si>
  <si>
    <t>https://github.com/karma9874/AndroRAT.git</t>
  </si>
  <si>
    <t>2020-03-22T09:31:28Z</t>
  </si>
  <si>
    <t>dinuscxj/LoadingDrawable</t>
  </si>
  <si>
    <t>https://github.com/dinuscxj/LoadingDrawable</t>
  </si>
  <si>
    <t>https://github.com/dinuscxj/LoadingDrawable.git</t>
  </si>
  <si>
    <t>2016-04-16T07:33:57Z</t>
  </si>
  <si>
    <t>alibaba/Tangram-Android</t>
  </si>
  <si>
    <t>https://github.com/alibaba/Tangram-Android</t>
  </si>
  <si>
    <t>https://github.com/alibaba/Tangram-Android.git</t>
  </si>
  <si>
    <t>2017-03-29T13:29:57Z</t>
  </si>
  <si>
    <t>pqpo/SmartCropper</t>
  </si>
  <si>
    <t>https://github.com/pqpo/SmartCropper</t>
  </si>
  <si>
    <t>https://github.com/pqpo/SmartCropper.git</t>
  </si>
  <si>
    <t>2017-08-03T11:08:41Z</t>
  </si>
  <si>
    <t>DTStack/chunjun</t>
  </si>
  <si>
    <t>https://github.com/DTStack/chunjun</t>
  </si>
  <si>
    <t>https://github.com/DTStack/chunjun.git</t>
  </si>
  <si>
    <t>2018-04-03T12:44:58Z</t>
  </si>
  <si>
    <t>Manabu-GT/ExpandableTextView</t>
  </si>
  <si>
    <t>https://github.com/Manabu-GT/ExpandableTextView</t>
  </si>
  <si>
    <t>https://github.com/Manabu-GT/ExpandableTextView.git</t>
  </si>
  <si>
    <t>2014-05-17T19:40:15Z</t>
  </si>
  <si>
    <t>qunarcorp/bistoury</t>
  </si>
  <si>
    <t>https://github.com/qunarcorp/bistoury</t>
  </si>
  <si>
    <t>https://github.com/qunarcorp/bistoury.git</t>
  </si>
  <si>
    <t>2019-08-01T07:54:25Z</t>
  </si>
  <si>
    <t>code4craft/tiny-spring</t>
  </si>
  <si>
    <t>https://github.com/code4craft/tiny-spring</t>
  </si>
  <si>
    <t>https://github.com/code4craft/tiny-spring.git</t>
  </si>
  <si>
    <t>2014-01-10T16:37:57Z</t>
  </si>
  <si>
    <t>oblac/jodd</t>
  </si>
  <si>
    <t>https://github.com/oblac/jodd</t>
  </si>
  <si>
    <t>https://github.com/oblac/jodd.git</t>
  </si>
  <si>
    <t>2012-09-07T20:26:48Z</t>
  </si>
  <si>
    <t>rubensousa/ViewPagerCards</t>
  </si>
  <si>
    <t>https://github.com/rubensousa/ViewPagerCards</t>
  </si>
  <si>
    <t>https://github.com/rubensousa/ViewPagerCards.git</t>
  </si>
  <si>
    <t>2016-08-20T15:24:12Z</t>
  </si>
  <si>
    <t>freeok/so-novel</t>
  </si>
  <si>
    <t>https://github.com/freeok/so-novel</t>
  </si>
  <si>
    <t>https://github.com/freeok/so-novel.git</t>
  </si>
  <si>
    <t>2022-05-23T15:49:36Z</t>
  </si>
  <si>
    <t>luckybilly/CC</t>
  </si>
  <si>
    <t>https://github.com/luckybilly/CC</t>
  </si>
  <si>
    <t>https://github.com/luckybilly/CC.git</t>
  </si>
  <si>
    <t>2017-11-23T16:26:33Z</t>
  </si>
  <si>
    <t>oldmanpushcart/greys-anatomy</t>
  </si>
  <si>
    <t>https://github.com/oldmanpushcart/greys-anatomy</t>
  </si>
  <si>
    <t>https://github.com/oldmanpushcart/greys-anatomy.git</t>
  </si>
  <si>
    <t>2012-11-21T19:39:35Z</t>
  </si>
  <si>
    <t>jMonkeyEngine/jmonkeyengine</t>
  </si>
  <si>
    <t>https://github.com/jMonkeyEngine/jmonkeyengine</t>
  </si>
  <si>
    <t>https://github.com/jMonkeyEngine/jmonkeyengine.git</t>
  </si>
  <si>
    <t>2014-03-20T22:29:28Z</t>
  </si>
  <si>
    <t>xcltapestry/XCL-Charts</t>
  </si>
  <si>
    <t>https://github.com/xcltapestry/XCL-Charts</t>
  </si>
  <si>
    <t>https://github.com/xcltapestry/XCL-Charts.git</t>
  </si>
  <si>
    <t>2014-06-09T15:44:50Z</t>
  </si>
  <si>
    <t>JabRef/jabref</t>
  </si>
  <si>
    <t>https://github.com/JabRef/jabref</t>
  </si>
  <si>
    <t>https://github.com/JabRef/jabref.git</t>
  </si>
  <si>
    <t>2014-03-11T14:48:42Z</t>
  </si>
  <si>
    <t>BoltsFramework/Bolts-Android</t>
  </si>
  <si>
    <t>https://github.com/BoltsFramework/Bolts-Android</t>
  </si>
  <si>
    <t>https://github.com/BoltsFramework/Bolts-Android.git</t>
  </si>
  <si>
    <t>2014-01-30T04:58:14Z</t>
  </si>
  <si>
    <t>LibrePDF/OpenPDF</t>
  </si>
  <si>
    <t>https://github.com/LibrePDF/OpenPDF</t>
  </si>
  <si>
    <t>https://github.com/LibrePDF/OpenPDF.git</t>
  </si>
  <si>
    <t>2016-07-11T15:50:34Z</t>
  </si>
  <si>
    <t>lcodecorex/TwinklingRefreshLayout</t>
  </si>
  <si>
    <t>https://github.com/lcodecorex/TwinklingRefreshLayout</t>
  </si>
  <si>
    <t>https://github.com/lcodecorex/TwinklingRefreshLayout.git</t>
  </si>
  <si>
    <t>2016-03-02T12:11:56Z</t>
  </si>
  <si>
    <t>knowm/XChange</t>
  </si>
  <si>
    <t>https://github.com/knowm/XChange</t>
  </si>
  <si>
    <t>https://github.com/knowm/XChange.git</t>
  </si>
  <si>
    <t>2012-02-02T10:48:28Z</t>
  </si>
  <si>
    <t>jetty/jetty.project</t>
  </si>
  <si>
    <t>https://github.com/jetty/jetty.project</t>
  </si>
  <si>
    <t>https://github.com/jetty/jetty.project.git</t>
  </si>
  <si>
    <t>2011-07-14T01:11:57Z</t>
  </si>
  <si>
    <t>Yalantis/Phoenix</t>
  </si>
  <si>
    <t>https://github.com/Yalantis/Phoenix</t>
  </si>
  <si>
    <t>https://github.com/Yalantis/Phoenix.git</t>
  </si>
  <si>
    <t>2015-01-12T14:11:20Z</t>
  </si>
  <si>
    <t>jbloch/effective-java-3e-source-code</t>
  </si>
  <si>
    <t>https://github.com/jbloch/effective-java-3e-source-code</t>
  </si>
  <si>
    <t>https://github.com/jbloch/effective-java-3e-source-code.git</t>
  </si>
  <si>
    <t>2018-08-03T20:48:35Z</t>
  </si>
  <si>
    <t>bitcoin-wallet/bitcoin-wallet</t>
  </si>
  <si>
    <t>https://github.com/bitcoin-wallet/bitcoin-wallet</t>
  </si>
  <si>
    <t>https://github.com/bitcoin-wallet/bitcoin-wallet.git</t>
  </si>
  <si>
    <t>2012-03-31T17:06:47Z</t>
  </si>
  <si>
    <t>makovkastar/FloatingActionButton</t>
  </si>
  <si>
    <t>https://github.com/makovkastar/FloatingActionButton</t>
  </si>
  <si>
    <t>https://github.com/makovkastar/FloatingActionButton.git</t>
  </si>
  <si>
    <t>2014-07-22T13:29:55Z</t>
  </si>
  <si>
    <t>Piasy/BigImageViewer</t>
  </si>
  <si>
    <t>https://github.com/Piasy/BigImageViewer</t>
  </si>
  <si>
    <t>https://github.com/Piasy/BigImageViewer.git</t>
  </si>
  <si>
    <t>2016-11-06T09:55:02Z</t>
  </si>
  <si>
    <t>orhanobut/hawk</t>
  </si>
  <si>
    <t>https://github.com/orhanobut/hawk</t>
  </si>
  <si>
    <t>https://github.com/orhanobut/hawk.git</t>
  </si>
  <si>
    <t>2015-02-19T22:25:23Z</t>
  </si>
  <si>
    <t>torakiki/pdfsam</t>
  </si>
  <si>
    <t>https://github.com/torakiki/pdfsam</t>
  </si>
  <si>
    <t>https://github.com/torakiki/pdfsam.git</t>
  </si>
  <si>
    <t>2013-09-24T11:06:13Z</t>
  </si>
  <si>
    <t>mercyblitz/tech-weekly</t>
  </si>
  <si>
    <t>https://github.com/mercyblitz/tech-weekly</t>
  </si>
  <si>
    <t>https://github.com/mercyblitz/tech-weekly.git</t>
  </si>
  <si>
    <t>2018-12-03T03:10:52Z</t>
  </si>
  <si>
    <t>qstumn/BadgeView</t>
  </si>
  <si>
    <t>https://github.com/qstumn/BadgeView</t>
  </si>
  <si>
    <t>https://github.com/qstumn/BadgeView.git</t>
  </si>
  <si>
    <t>2017-02-08T02:01:39Z</t>
  </si>
  <si>
    <t>lilishop/lilishop</t>
  </si>
  <si>
    <t>https://github.com/lilishop/lilishop</t>
  </si>
  <si>
    <t>https://github.com/lilishop/lilishop.git</t>
  </si>
  <si>
    <t>2021-05-14T01:28:51Z</t>
  </si>
  <si>
    <t>lukas-krecan/ShedLock</t>
  </si>
  <si>
    <t>https://github.com/lukas-krecan/ShedLock</t>
  </si>
  <si>
    <t>https://github.com/lukas-krecan/ShedLock.git</t>
  </si>
  <si>
    <t>2016-12-11T13:53:59Z</t>
  </si>
  <si>
    <t>JeremyLiao/LiveEventBus</t>
  </si>
  <si>
    <t>https://github.com/JeremyLiao/LiveEventBus</t>
  </si>
  <si>
    <t>https://github.com/JeremyLiao/LiveEventBus.git</t>
  </si>
  <si>
    <t>2018-07-11T07:36:59Z</t>
  </si>
  <si>
    <t>syncthing/syncthing-android</t>
  </si>
  <si>
    <t>https://github.com/syncthing/syncthing-android</t>
  </si>
  <si>
    <t>https://github.com/syncthing/syncthing-android.git</t>
  </si>
  <si>
    <t>2014-02-22T17:15:19Z</t>
  </si>
  <si>
    <t>zzhoujay/RichText</t>
  </si>
  <si>
    <t>https://github.com/zzhoujay/RichText</t>
  </si>
  <si>
    <t>https://github.com/zzhoujay/RichText.git</t>
  </si>
  <si>
    <t>2015-07-21T09:36:01Z</t>
  </si>
  <si>
    <t>awaitility/awaitility</t>
  </si>
  <si>
    <t>https://github.com/awaitility/awaitility</t>
  </si>
  <si>
    <t>https://github.com/awaitility/awaitility.git</t>
  </si>
  <si>
    <t>2010-01-22T15:12:52Z</t>
  </si>
  <si>
    <t>RipMeApp/ripme</t>
  </si>
  <si>
    <t>https://github.com/RipMeApp/ripme</t>
  </si>
  <si>
    <t>https://github.com/RipMeApp/ripme.git</t>
  </si>
  <si>
    <t>2017-01-06T17:12:09Z</t>
  </si>
  <si>
    <t>rovo89/XposedInstaller</t>
  </si>
  <si>
    <t>https://github.com/rovo89/XposedInstaller</t>
  </si>
  <si>
    <t>https://github.com/rovo89/XposedInstaller.git</t>
  </si>
  <si>
    <t>2012-04-02T20:33:05Z</t>
  </si>
  <si>
    <t>NotFound9/interviewGuide</t>
  </si>
  <si>
    <t>https://github.com/NotFound9/interviewGuide</t>
  </si>
  <si>
    <t>https://github.com/NotFound9/interviewGuide.git</t>
  </si>
  <si>
    <t>2016-04-20T07:17:09Z</t>
  </si>
  <si>
    <t>fishercoder1534/Leetcode</t>
  </si>
  <si>
    <t>https://github.com/fishercoder1534/Leetcode</t>
  </si>
  <si>
    <t>https://github.com/fishercoder1534/Leetcode.git</t>
  </si>
  <si>
    <t>2016-07-31T05:28:15Z</t>
  </si>
  <si>
    <t>binIoter/GuideView</t>
  </si>
  <si>
    <t>https://github.com/binIoter/GuideView</t>
  </si>
  <si>
    <t>https://github.com/binIoter/GuideView.git</t>
  </si>
  <si>
    <t>2016-06-19T08:52:25Z</t>
  </si>
  <si>
    <t>googlesamples/mlkit</t>
  </si>
  <si>
    <t>https://github.com/googlesamples/mlkit</t>
  </si>
  <si>
    <t>https://github.com/googlesamples/mlkit.git</t>
  </si>
  <si>
    <t>2020-05-28T21:40:38Z</t>
  </si>
  <si>
    <t>tronprotocol/java-tron</t>
  </si>
  <si>
    <t>https://github.com/tronprotocol/java-tron</t>
  </si>
  <si>
    <t>https://github.com/tronprotocol/java-tron.git</t>
  </si>
  <si>
    <t>2017-12-26T10:20:38Z</t>
  </si>
  <si>
    <t>Querz/mcaselector</t>
  </si>
  <si>
    <t>https://github.com/Querz/mcaselector</t>
  </si>
  <si>
    <t>https://github.com/Querz/mcaselector.git</t>
  </si>
  <si>
    <t>2018-04-22T22:23:26Z</t>
  </si>
  <si>
    <t>JoanZapata/android-iconify</t>
  </si>
  <si>
    <t>https://github.com/JoanZapata/android-iconify</t>
  </si>
  <si>
    <t>https://github.com/JoanZapata/android-iconify.git</t>
  </si>
  <si>
    <t>2013-06-12T11:42:01Z</t>
  </si>
  <si>
    <t>rengwuxian/RxJavaSamples</t>
  </si>
  <si>
    <t>https://github.com/rengwuxian/RxJavaSamples</t>
  </si>
  <si>
    <t>https://github.com/rengwuxian/RxJavaSamples.git</t>
  </si>
  <si>
    <t>2016-03-24T13:08:10Z</t>
  </si>
  <si>
    <t>linyiqun/DataMiningAlgorithm</t>
  </si>
  <si>
    <t>https://github.com/linyiqun/DataMiningAlgorithm</t>
  </si>
  <si>
    <t>https://github.com/linyiqun/DataMiningAlgorithm.git</t>
  </si>
  <si>
    <t>2015-01-11T02:50:28Z</t>
  </si>
  <si>
    <t>pingfangushi/screw</t>
  </si>
  <si>
    <t>https://github.com/pingfangushi/screw</t>
  </si>
  <si>
    <t>https://github.com/pingfangushi/screw.git</t>
  </si>
  <si>
    <t>2020-06-21T11:37:06Z</t>
  </si>
  <si>
    <t>iterate-ch/cyberduck</t>
  </si>
  <si>
    <t>https://github.com/iterate-ch/cyberduck</t>
  </si>
  <si>
    <t>https://github.com/iterate-ch/cyberduck.git</t>
  </si>
  <si>
    <t>2017-01-20T14:16:34Z</t>
  </si>
  <si>
    <t>JFormDesigner/FlatLaf</t>
  </si>
  <si>
    <t>https://github.com/JFormDesigner/FlatLaf</t>
  </si>
  <si>
    <t>https://github.com/JFormDesigner/FlatLaf.git</t>
  </si>
  <si>
    <t>2019-08-19T10:27:05Z</t>
  </si>
  <si>
    <t>promeG/TinyPinyin</t>
  </si>
  <si>
    <t>https://github.com/promeG/TinyPinyin</t>
  </si>
  <si>
    <t>https://github.com/promeG/TinyPinyin.git</t>
  </si>
  <si>
    <t>2015-09-30T03:24:50Z</t>
  </si>
  <si>
    <t>bluelinelabs/Conductor</t>
  </si>
  <si>
    <t>https://github.com/bluelinelabs/Conductor</t>
  </si>
  <si>
    <t>https://github.com/bluelinelabs/Conductor.git</t>
  </si>
  <si>
    <t>2016-03-16T18:42:41Z</t>
  </si>
  <si>
    <t>ReChronoRain/HyperCeiler</t>
  </si>
  <si>
    <t>https://github.com/ReChronoRain/HyperCeiler</t>
  </si>
  <si>
    <t>https://github.com/ReChronoRain/HyperCeiler.git</t>
  </si>
  <si>
    <t>2023-10-27T17:17:42Z</t>
  </si>
  <si>
    <t>shuzijun/leetcode-editor</t>
  </si>
  <si>
    <t>https://github.com/shuzijun/leetcode-editor</t>
  </si>
  <si>
    <t>https://github.com/shuzijun/leetcode-editor.git</t>
  </si>
  <si>
    <t>2019-03-19T16:32:17Z</t>
  </si>
  <si>
    <t>sofastack/sofa-rpc</t>
  </si>
  <si>
    <t>https://github.com/sofastack/sofa-rpc</t>
  </si>
  <si>
    <t>https://github.com/sofastack/sofa-rpc.git</t>
  </si>
  <si>
    <t>2018-04-09T03:32:04Z</t>
  </si>
  <si>
    <t>databricks/learning-spark</t>
  </si>
  <si>
    <t>https://github.com/databricks/learning-spark</t>
  </si>
  <si>
    <t>https://github.com/databricks/learning-spark.git</t>
  </si>
  <si>
    <t>2014-06-16T04:47:54Z</t>
  </si>
  <si>
    <t>JavaNoober/BackgroundLibrary</t>
  </si>
  <si>
    <t>https://github.com/JavaNoober/BackgroundLibrary</t>
  </si>
  <si>
    <t>https://github.com/JavaNoober/BackgroundLibrary.git</t>
  </si>
  <si>
    <t>2018-09-09T08:52:45Z</t>
  </si>
  <si>
    <t>alibaba/jstorm</t>
  </si>
  <si>
    <t>https://github.com/alibaba/jstorm</t>
  </si>
  <si>
    <t>https://github.com/alibaba/jstorm.git</t>
  </si>
  <si>
    <t>2013-09-03T03:53:16Z</t>
  </si>
  <si>
    <t>Exrick/xboot</t>
  </si>
  <si>
    <t>https://github.com/Exrick/xboot</t>
  </si>
  <si>
    <t>https://github.com/Exrick/xboot.git</t>
  </si>
  <si>
    <t>2018-04-23T14:44:18Z</t>
  </si>
  <si>
    <t>amirzaidi/Launcher3</t>
  </si>
  <si>
    <t>https://github.com/amirzaidi/Launcher3</t>
  </si>
  <si>
    <t>https://github.com/amirzaidi/Launcher3.git</t>
  </si>
  <si>
    <t>2017-05-30T12:53:32Z</t>
  </si>
  <si>
    <t>VaughnVernon/IDDD_Samples</t>
  </si>
  <si>
    <t>https://github.com/VaughnVernon/IDDD_Samples</t>
  </si>
  <si>
    <t>https://github.com/VaughnVernon/IDDD_Samples.git</t>
  </si>
  <si>
    <t>2013-04-08T22:12:57Z</t>
  </si>
  <si>
    <t>vipulasri/Timeline-View</t>
  </si>
  <si>
    <t>https://github.com/vipulasri/Timeline-View</t>
  </si>
  <si>
    <t>https://github.com/vipulasri/Timeline-View.git</t>
  </si>
  <si>
    <t>2015-12-15T14:55:04Z</t>
  </si>
  <si>
    <t>M66B/FairEmail</t>
  </si>
  <si>
    <t>https://github.com/M66B/FairEmail</t>
  </si>
  <si>
    <t>https://github.com/M66B/FairEmail.git</t>
  </si>
  <si>
    <t>2018-08-02T13:30:25Z</t>
  </si>
  <si>
    <t>wendux/DSBridge-Android</t>
  </si>
  <si>
    <t>https://github.com/wendux/DSBridge-Android</t>
  </si>
  <si>
    <t>https://github.com/wendux/DSBridge-Android.git</t>
  </si>
  <si>
    <t>2017-01-02T11:58:53Z</t>
  </si>
  <si>
    <t>uber/NullAway</t>
  </si>
  <si>
    <t>https://github.com/uber/NullAway</t>
  </si>
  <si>
    <t>https://github.com/uber/NullAway.git</t>
  </si>
  <si>
    <t>2017-09-01T17:35:57Z</t>
  </si>
  <si>
    <t>aws/aws-sdk-java</t>
  </si>
  <si>
    <t>https://github.com/aws/aws-sdk-java</t>
  </si>
  <si>
    <t>https://github.com/aws/aws-sdk-java.git</t>
  </si>
  <si>
    <t>2010-03-22T23:34:58Z</t>
  </si>
  <si>
    <t>aurelhubert/ahbottomnavigation</t>
  </si>
  <si>
    <t>https://github.com/aurelhubert/ahbottomnavigation</t>
  </si>
  <si>
    <t>https://github.com/aurelhubert/ahbottomnavigation.git</t>
  </si>
  <si>
    <t>2016-03-17T12:17:56Z</t>
  </si>
  <si>
    <t>google/bundletool</t>
  </si>
  <si>
    <t>https://github.com/google/bundletool</t>
  </si>
  <si>
    <t>https://github.com/google/bundletool.git</t>
  </si>
  <si>
    <t>2018-05-04T07:24:09Z</t>
  </si>
  <si>
    <t>MiguelCatalan/MaterialSearchView</t>
  </si>
  <si>
    <t>https://github.com/MiguelCatalan/MaterialSearchView</t>
  </si>
  <si>
    <t>https://github.com/MiguelCatalan/MaterialSearchView.git</t>
  </si>
  <si>
    <t>2015-09-14T17:13:46Z</t>
  </si>
  <si>
    <t>react-native-share/react-native-share</t>
  </si>
  <si>
    <t>https://github.com/react-native-share/react-native-share</t>
  </si>
  <si>
    <t>https://github.com/react-native-share/react-native-share.git</t>
  </si>
  <si>
    <t>2015-09-30T02:27:34Z</t>
  </si>
  <si>
    <t>yanzhenjie/AndServer</t>
  </si>
  <si>
    <t>https://github.com/yanzhenjie/AndServer</t>
  </si>
  <si>
    <t>https://github.com/yanzhenjie/AndServer.git</t>
  </si>
  <si>
    <t>2016-06-14T00:52:52Z</t>
  </si>
  <si>
    <t>jishenghua/jshERP</t>
  </si>
  <si>
    <t>https://github.com/jishenghua/jshERP</t>
  </si>
  <si>
    <t>https://github.com/jishenghua/jshERP.git</t>
  </si>
  <si>
    <t>2016-09-20T04:51:39Z</t>
  </si>
  <si>
    <t>ZHENFENG13/My-Blog</t>
  </si>
  <si>
    <t>https://github.com/ZHENFENG13/My-Blog</t>
  </si>
  <si>
    <t>https://github.com/ZHENFENG13/My-Blog.git</t>
  </si>
  <si>
    <t>2019-03-04T09:17:00Z</t>
  </si>
  <si>
    <t>uknownothingsnow/CircleProgress</t>
  </si>
  <si>
    <t>https://github.com/uknownothingsnow/CircleProgress</t>
  </si>
  <si>
    <t>https://github.com/uknownothingsnow/CircleProgress.git</t>
  </si>
  <si>
    <t>2014-10-30T16:14:42Z</t>
  </si>
  <si>
    <t>kubernetes-client/java</t>
  </si>
  <si>
    <t>https://github.com/kubernetes-client/java</t>
  </si>
  <si>
    <t>https://github.com/kubernetes-client/java.git</t>
  </si>
  <si>
    <t>2017-05-08T21:52:58Z</t>
  </si>
  <si>
    <t>Helium314/HeliBoard</t>
  </si>
  <si>
    <t>https://github.com/Helium314/HeliBoard</t>
  </si>
  <si>
    <t>https://github.com/Helium314/HeliBoard.git</t>
  </si>
  <si>
    <t>2022-03-09T08:38:32Z</t>
  </si>
  <si>
    <t>Dimezis/BlurView</t>
  </si>
  <si>
    <t>https://github.com/Dimezis/BlurView</t>
  </si>
  <si>
    <t>https://github.com/Dimezis/BlurView.git</t>
  </si>
  <si>
    <t>2016-04-21T16:00:07Z</t>
  </si>
  <si>
    <t>gh0stkey/HaE</t>
  </si>
  <si>
    <t>https://github.com/gh0stkey/HaE</t>
  </si>
  <si>
    <t>https://github.com/gh0stkey/HaE.git</t>
  </si>
  <si>
    <t>2020-03-24T10:12:50Z</t>
  </si>
  <si>
    <t>shopizer-ecommerce/shopizer</t>
  </si>
  <si>
    <t>https://github.com/shopizer-ecommerce/shopizer</t>
  </si>
  <si>
    <t>https://github.com/shopizer-ecommerce/shopizer.git</t>
  </si>
  <si>
    <t>2012-11-21T03:42:39Z</t>
  </si>
  <si>
    <t>sunfusheng/MarqueeView</t>
  </si>
  <si>
    <t>https://github.com/sunfusheng/MarqueeView</t>
  </si>
  <si>
    <t>https://github.com/sunfusheng/MarqueeView.git</t>
  </si>
  <si>
    <t>2016-06-01T06:50:46Z</t>
  </si>
  <si>
    <t>ageerle/ruoyi-ai</t>
  </si>
  <si>
    <t>https://github.com/ageerle/ruoyi-ai</t>
  </si>
  <si>
    <t>https://github.com/ageerle/ruoyi-ai.git</t>
  </si>
  <si>
    <t>2024-01-16T04:16:41Z</t>
  </si>
  <si>
    <t>fesh0r/fernflower</t>
  </si>
  <si>
    <t>https://github.com/fesh0r/fernflower</t>
  </si>
  <si>
    <t>https://github.com/fesh0r/fernflower.git</t>
  </si>
  <si>
    <t>2014-10-03T05:00:15Z</t>
  </si>
  <si>
    <t>mpusher/mpush</t>
  </si>
  <si>
    <t>https://github.com/mpusher/mpush</t>
  </si>
  <si>
    <t>https://github.com/mpusher/mpush.git</t>
  </si>
  <si>
    <t>2016-04-28T01:43:19Z</t>
  </si>
  <si>
    <t>watabou/pixel-dungeon</t>
  </si>
  <si>
    <t>https://github.com/watabou/pixel-dungeon</t>
  </si>
  <si>
    <t>https://github.com/watabou/pixel-dungeon.git</t>
  </si>
  <si>
    <t>2014-07-26T17:34:32Z</t>
  </si>
  <si>
    <t>mcxtzhang/SwipeDelMenuLayout</t>
  </si>
  <si>
    <t>https://github.com/mcxtzhang/SwipeDelMenuLayout</t>
  </si>
  <si>
    <t>https://github.com/mcxtzhang/SwipeDelMenuLayout.git</t>
  </si>
  <si>
    <t>2016-08-25T08:10:45Z</t>
  </si>
  <si>
    <t>lygttpod/SuperTextView</t>
  </si>
  <si>
    <t>https://github.com/lygttpod/SuperTextView</t>
  </si>
  <si>
    <t>https://github.com/lygttpod/SuperTextView.git</t>
  </si>
  <si>
    <t>2016-10-19T04:06:54Z</t>
  </si>
  <si>
    <t>CameraKit/blurkit-android</t>
  </si>
  <si>
    <t>https://github.com/CameraKit/blurkit-android</t>
  </si>
  <si>
    <t>https://github.com/CameraKit/blurkit-android.git</t>
  </si>
  <si>
    <t>2016-11-06T03:14:58Z</t>
  </si>
  <si>
    <t>MovingBlocks/Terasology</t>
  </si>
  <si>
    <t>https://github.com/MovingBlocks/Terasology</t>
  </si>
  <si>
    <t>https://github.com/MovingBlocks/Terasology.git</t>
  </si>
  <si>
    <t>2011-03-04T03:49:19Z</t>
  </si>
  <si>
    <t>Ereza/CustomActivityOnCrash</t>
  </si>
  <si>
    <t>https://github.com/Ereza/CustomActivityOnCrash</t>
  </si>
  <si>
    <t>https://github.com/Ereza/CustomActivityOnCrash.git</t>
  </si>
  <si>
    <t>2014-07-04T19:46:21Z</t>
  </si>
  <si>
    <t>camunda/camunda</t>
  </si>
  <si>
    <t>https://github.com/camunda/camunda</t>
  </si>
  <si>
    <t>https://github.com/camunda/camunda.git</t>
  </si>
  <si>
    <t>2016-03-20T03:38:04Z</t>
  </si>
  <si>
    <t>roboguice/roboguice</t>
  </si>
  <si>
    <t>https://github.com/roboguice/roboguice</t>
  </si>
  <si>
    <t>https://github.com/roboguice/roboguice.git</t>
  </si>
  <si>
    <t>2012-08-12T20:37:19Z</t>
  </si>
  <si>
    <t>timehop/sticky-headers-recyclerview</t>
  </si>
  <si>
    <t>https://github.com/timehop/sticky-headers-recyclerview</t>
  </si>
  <si>
    <t>https://github.com/timehop/sticky-headers-recyclerview.git</t>
  </si>
  <si>
    <t>2014-10-03T01:57:46Z</t>
  </si>
  <si>
    <t>zhpanvip/BannerViewPager</t>
  </si>
  <si>
    <t>https://github.com/zhpanvip/BannerViewPager</t>
  </si>
  <si>
    <t>https://github.com/zhpanvip/BannerViewPager.git</t>
  </si>
  <si>
    <t>2017-03-28T09:11:11Z</t>
  </si>
  <si>
    <t>AsamK/signal-cli</t>
  </si>
  <si>
    <t>https://github.com/AsamK/signal-cli</t>
  </si>
  <si>
    <t>https://github.com/AsamK/signal-cli.git</t>
  </si>
  <si>
    <t>2015-05-11T10:49:42Z</t>
  </si>
  <si>
    <t>sofastack/sofa-jraft</t>
  </si>
  <si>
    <t>https://github.com/sofastack/sofa-jraft</t>
  </si>
  <si>
    <t>https://github.com/sofastack/sofa-jraft.git</t>
  </si>
  <si>
    <t>2019-03-04T10:13:43Z</t>
  </si>
  <si>
    <t>andOTP/andOTP</t>
  </si>
  <si>
    <t>https://github.com/andOTP/andOTP</t>
  </si>
  <si>
    <t>https://github.com/andOTP/andOTP.git</t>
  </si>
  <si>
    <t>2017-07-05T11:39:52Z</t>
  </si>
  <si>
    <t>RoaringBitmap/RoaringBitmap</t>
  </si>
  <si>
    <t>https://github.com/RoaringBitmap/RoaringBitmap</t>
  </si>
  <si>
    <t>https://github.com/RoaringBitmap/RoaringBitmap.git</t>
  </si>
  <si>
    <t>2013-06-17T20:29:23Z</t>
  </si>
  <si>
    <t>apache/kylin</t>
  </si>
  <si>
    <t>https://github.com/apache/kylin</t>
  </si>
  <si>
    <t>https://github.com/apache/kylin.git</t>
  </si>
  <si>
    <t>2015-01-03T08:00:05Z</t>
  </si>
  <si>
    <t>spotbugs/spotbugs</t>
  </si>
  <si>
    <t>https://github.com/spotbugs/spotbugs</t>
  </si>
  <si>
    <t>https://github.com/spotbugs/spotbugs.git</t>
  </si>
  <si>
    <t>2016-11-04T22:18:08Z</t>
  </si>
  <si>
    <t>JCTools/JCTools</t>
  </si>
  <si>
    <t>https://github.com/JCTools/JCTools</t>
  </si>
  <si>
    <t>https://github.com/JCTools/JCTools.git</t>
  </si>
  <si>
    <t>2013-11-10T18:04:40Z</t>
  </si>
  <si>
    <t>ethanhua/Skeleton</t>
  </si>
  <si>
    <t>https://github.com/ethanhua/Skeleton</t>
  </si>
  <si>
    <t>https://github.com/ethanhua/Skeleton.git</t>
  </si>
  <si>
    <t>2017-07-30T06:42:39Z</t>
  </si>
  <si>
    <t>willowtreeapps/spruce-android</t>
  </si>
  <si>
    <t>https://github.com/willowtreeapps/spruce-android</t>
  </si>
  <si>
    <t>https://github.com/willowtreeapps/spruce-android.git</t>
  </si>
  <si>
    <t>2017-02-23T20:34:18Z</t>
  </si>
  <si>
    <t>Atmosphere/atmosphere</t>
  </si>
  <si>
    <t>https://github.com/Atmosphere/atmosphere</t>
  </si>
  <si>
    <t>https://github.com/Atmosphere/atmosphere.git</t>
  </si>
  <si>
    <t>2010-06-30T14:26:23Z</t>
  </si>
  <si>
    <t>stfalcon-studio/ChatKit</t>
  </si>
  <si>
    <t>https://github.com/stfalcon-studio/ChatKit</t>
  </si>
  <si>
    <t>https://github.com/stfalcon-studio/ChatKit.git</t>
  </si>
  <si>
    <t>2017-02-02T09:37:15Z</t>
  </si>
  <si>
    <t>ryanhoo/StylishMusicPlayer</t>
  </si>
  <si>
    <t>https://github.com/ryanhoo/StylishMusicPlayer</t>
  </si>
  <si>
    <t>https://github.com/ryanhoo/StylishMusicPlayer.git</t>
  </si>
  <si>
    <t>2016-09-13T14:38:32Z</t>
  </si>
  <si>
    <t>ByteLegend/ByteLegend</t>
  </si>
  <si>
    <t>https://github.com/ByteLegend/ByteLegend</t>
  </si>
  <si>
    <t>https://github.com/ByteLegend/ByteLegend.git</t>
  </si>
  <si>
    <t>2021-02-01T10:11:30Z</t>
  </si>
  <si>
    <t>liuyubobobo/Play-with-Algorithms</t>
  </si>
  <si>
    <t>https://github.com/liuyubobobo/Play-with-Algorithms</t>
  </si>
  <si>
    <t>https://github.com/liuyubobobo/Play-with-Algorithms.git</t>
  </si>
  <si>
    <t>2016-07-05T18:16:22Z</t>
  </si>
  <si>
    <t>yanzhenjie/NoHttp</t>
  </si>
  <si>
    <t>https://github.com/yanzhenjie/NoHttp</t>
  </si>
  <si>
    <t>https://github.com/yanzhenjie/NoHttp.git</t>
  </si>
  <si>
    <t>2015-07-29T06:11:12Z</t>
  </si>
  <si>
    <t>nICEnnnnnnnLee/BilibiliDown</t>
  </si>
  <si>
    <t>https://github.com/nICEnnnnnnnLee/BilibiliDown</t>
  </si>
  <si>
    <t>https://github.com/nICEnnnnnnnLee/BilibiliDown.git</t>
  </si>
  <si>
    <t>2019-01-23T06:56:46Z</t>
  </si>
  <si>
    <t>rbmonster/learning-note</t>
  </si>
  <si>
    <t>https://github.com/rbmonster/learning-note</t>
  </si>
  <si>
    <t>https://github.com/rbmonster/learning-note.git</t>
  </si>
  <si>
    <t>2020-06-15T16:47:25Z</t>
  </si>
  <si>
    <t>javahuang/SurveyKing</t>
  </si>
  <si>
    <t>https://github.com/javahuang/SurveyKing</t>
  </si>
  <si>
    <t>https://github.com/javahuang/SurveyKing.git</t>
  </si>
  <si>
    <t>2021-09-06T13:34:14Z</t>
  </si>
  <si>
    <t>undertow-io/undertow</t>
  </si>
  <si>
    <t>https://github.com/undertow-io/undertow</t>
  </si>
  <si>
    <t>https://github.com/undertow-io/undertow.git</t>
  </si>
  <si>
    <t>2012-07-19T00:52:44Z</t>
  </si>
  <si>
    <t>jtablesaw/tablesaw</t>
  </si>
  <si>
    <t>https://github.com/jtablesaw/tablesaw</t>
  </si>
  <si>
    <t>https://github.com/jtablesaw/tablesaw.git</t>
  </si>
  <si>
    <t>2016-01-01T14:58:28Z</t>
  </si>
  <si>
    <t>lihangleo2/ShadowLayout</t>
  </si>
  <si>
    <t>https://github.com/lihangleo2/ShadowLayout</t>
  </si>
  <si>
    <t>https://github.com/lihangleo2/ShadowLayout.git</t>
  </si>
  <si>
    <t>2019-07-09T07:17:06Z</t>
  </si>
  <si>
    <t>Creators-of-Create/Create</t>
  </si>
  <si>
    <t>https://github.com/Creators-of-Create/Create</t>
  </si>
  <si>
    <t>https://github.com/Creators-of-Create/Create.git</t>
  </si>
  <si>
    <t>2019-07-18T08:27:10Z</t>
  </si>
  <si>
    <t>yacy/yacy_search_server</t>
  </si>
  <si>
    <t>https://github.com/yacy/yacy_search_server</t>
  </si>
  <si>
    <t>https://github.com/yacy/yacy_search_server.git</t>
  </si>
  <si>
    <t>2015-03-22T12:54:20Z</t>
  </si>
  <si>
    <t>yangfuhai/ASimpleCache</t>
  </si>
  <si>
    <t>https://github.com/yangfuhai/ASimpleCache</t>
  </si>
  <si>
    <t>https://github.com/yangfuhai/ASimpleCache.git</t>
  </si>
  <si>
    <t>2013-07-28T13:50:59Z</t>
  </si>
  <si>
    <t>dingjikerbo/Android-BluetoothKit</t>
  </si>
  <si>
    <t>https://github.com/dingjikerbo/Android-BluetoothKit</t>
  </si>
  <si>
    <t>https://github.com/dingjikerbo/Android-BluetoothKit.git</t>
  </si>
  <si>
    <t>2015-10-08T09:07:33Z</t>
  </si>
  <si>
    <t>helidon-io/helidon</t>
  </si>
  <si>
    <t>https://github.com/helidon-io/helidon</t>
  </si>
  <si>
    <t>https://github.com/helidon-io/helidon.git</t>
  </si>
  <si>
    <t>2018-08-27T11:03:52Z</t>
  </si>
  <si>
    <t>networknt/light-4j</t>
  </si>
  <si>
    <t>https://github.com/networknt/light-4j</t>
  </si>
  <si>
    <t>https://github.com/networknt/light-4j.git</t>
  </si>
  <si>
    <t>2016-09-09T22:28:14Z</t>
  </si>
  <si>
    <t>lisawray/groupie</t>
  </si>
  <si>
    <t>https://github.com/lisawray/groupie</t>
  </si>
  <si>
    <t>https://github.com/lisawray/groupie.git</t>
  </si>
  <si>
    <t>2016-09-01T20:59:35Z</t>
  </si>
  <si>
    <t>google/rejoiner</t>
  </si>
  <si>
    <t>https://github.com/google/rejoiner</t>
  </si>
  <si>
    <t>https://github.com/google/rejoiner.git</t>
  </si>
  <si>
    <t>2017-12-06T19:09:53Z</t>
  </si>
  <si>
    <t>grpc-ecosystem/grpc-spring</t>
  </si>
  <si>
    <t>https://github.com/grpc-ecosystem/grpc-spring</t>
  </si>
  <si>
    <t>https://github.com/grpc-ecosystem/grpc-spring.git</t>
  </si>
  <si>
    <t>2016-12-30T09:06:15Z</t>
  </si>
  <si>
    <t>KunMinX/Linkage-RecyclerView</t>
  </si>
  <si>
    <t>https://github.com/KunMinX/Linkage-RecyclerView</t>
  </si>
  <si>
    <t>https://github.com/KunMinX/Linkage-RecyclerView.git</t>
  </si>
  <si>
    <t>2019-04-22T04:39:46Z</t>
  </si>
  <si>
    <t>coderbruis/JavaSourceCodeLearning</t>
  </si>
  <si>
    <t>https://github.com/coderbruis/JavaSourceCodeLearning</t>
  </si>
  <si>
    <t>https://github.com/coderbruis/JavaSourceCodeLearning.git</t>
  </si>
  <si>
    <t>2020-06-02T13:34:20Z</t>
  </si>
  <si>
    <t>tchiotludo/akhq</t>
  </si>
  <si>
    <t>https://github.com/tchiotludo/akhq</t>
  </si>
  <si>
    <t>https://github.com/tchiotludo/akhq.git</t>
  </si>
  <si>
    <t>2018-09-09T19:35:39Z</t>
  </si>
  <si>
    <t>PlexPt/chatgpt-java</t>
  </si>
  <si>
    <t>https://github.com/PlexPt/chatgpt-java</t>
  </si>
  <si>
    <t>https://github.com/PlexPt/chatgpt-java.git</t>
  </si>
  <si>
    <t>2022-12-07T04:55:33Z</t>
  </si>
  <si>
    <t>linkedin/databus</t>
  </si>
  <si>
    <t>https://github.com/linkedin/databus</t>
  </si>
  <si>
    <t>https://github.com/linkedin/databus.git</t>
  </si>
  <si>
    <t>2012-12-17T17:49:17Z</t>
  </si>
  <si>
    <t>litesuits/android-common</t>
  </si>
  <si>
    <t>https://github.com/litesuits/android-common</t>
  </si>
  <si>
    <t>https://github.com/litesuits/android-common.git</t>
  </si>
  <si>
    <t>2014-05-29T08:08:00Z</t>
  </si>
  <si>
    <t>microservices-patterns/ftgo-application</t>
  </si>
  <si>
    <t>https://github.com/microservices-patterns/ftgo-application</t>
  </si>
  <si>
    <t>https://github.com/microservices-patterns/ftgo-application.git</t>
  </si>
  <si>
    <t>2017-10-23T04:30:04Z</t>
  </si>
  <si>
    <t>huburt-Hu/NewbieGuide</t>
  </si>
  <si>
    <t>https://github.com/huburt-Hu/NewbieGuide</t>
  </si>
  <si>
    <t>https://github.com/huburt-Hu/NewbieGuide.git</t>
  </si>
  <si>
    <t>2017-07-28T06:54:05Z</t>
  </si>
  <si>
    <t>apache/incubator-heron</t>
  </si>
  <si>
    <t>https://github.com/apache/incubator-heron</t>
  </si>
  <si>
    <t>https://github.com/apache/incubator-heron.git</t>
  </si>
  <si>
    <t>2015-09-25T16:09:24Z</t>
  </si>
  <si>
    <t>FasterXML/jackson-databind</t>
  </si>
  <si>
    <t>https://github.com/FasterXML/jackson-databind</t>
  </si>
  <si>
    <t>https://github.com/FasterXML/jackson-databind.git</t>
  </si>
  <si>
    <t>2011-12-23T07:17:41Z</t>
  </si>
  <si>
    <t>uncle-novel/uncle-novel</t>
  </si>
  <si>
    <t>https://github.com/uncle-novel/uncle-novel</t>
  </si>
  <si>
    <t>https://github.com/uncle-novel/uncle-novel.git</t>
  </si>
  <si>
    <t>2018-12-11T12:15:30Z</t>
  </si>
  <si>
    <t>blossom-editor/blossom</t>
  </si>
  <si>
    <t>https://github.com/blossom-editor/blossom</t>
  </si>
  <si>
    <t>https://github.com/blossom-editor/blossom.git</t>
  </si>
  <si>
    <t>2023-08-07T03:02:17Z</t>
  </si>
  <si>
    <t>rockerhieu/emojicon</t>
  </si>
  <si>
    <t>https://github.com/rockerhieu/emojicon</t>
  </si>
  <si>
    <t>https://github.com/rockerhieu/emojicon.git</t>
  </si>
  <si>
    <t>2014-01-18T12:32:38Z</t>
  </si>
  <si>
    <t>spockframework/spock</t>
  </si>
  <si>
    <t>https://github.com/spockframework/spock</t>
  </si>
  <si>
    <t>https://github.com/spockframework/spock.git</t>
  </si>
  <si>
    <t>2010-12-12T19:02:34Z</t>
  </si>
  <si>
    <t>Mojang/brigadier</t>
  </si>
  <si>
    <t>https://github.com/Mojang/brigadier</t>
  </si>
  <si>
    <t>https://github.com/Mojang/brigadier.git</t>
  </si>
  <si>
    <t>2014-09-15T08:48:24Z</t>
  </si>
  <si>
    <t>spring-io/initializr</t>
  </si>
  <si>
    <t>https://github.com/spring-io/initializr</t>
  </si>
  <si>
    <t>https://github.com/spring-io/initializr.git</t>
  </si>
  <si>
    <t>2013-06-07T16:02:22Z</t>
  </si>
  <si>
    <t>tyrantgit/ExplosionField</t>
  </si>
  <si>
    <t>https://github.com/tyrantgit/ExplosionField</t>
  </si>
  <si>
    <t>https://github.com/tyrantgit/ExplosionField.git</t>
  </si>
  <si>
    <t>2015-09-23T11:34:50Z</t>
  </si>
  <si>
    <t>mbechler/marshalsec</t>
  </si>
  <si>
    <t>https://github.com/mbechler/marshalsec</t>
  </si>
  <si>
    <t>https://github.com/mbechler/marshalsec.git</t>
  </si>
  <si>
    <t>2017-05-22T11:43:57Z</t>
  </si>
  <si>
    <t>kikoso/android-stackblur</t>
  </si>
  <si>
    <t>https://github.com/kikoso/android-stackblur</t>
  </si>
  <si>
    <t>https://github.com/kikoso/android-stackblur.git</t>
  </si>
  <si>
    <t>2013-08-15T14:44:32Z</t>
  </si>
  <si>
    <t>dtinit/data-transfer-project</t>
  </si>
  <si>
    <t>https://github.com/dtinit/data-transfer-project</t>
  </si>
  <si>
    <t>https://github.com/dtinit/data-transfer-project.git</t>
  </si>
  <si>
    <t>2018-01-04T21:27:57Z</t>
  </si>
  <si>
    <t>vert-x3/vertx-examples</t>
  </si>
  <si>
    <t>https://github.com/vert-x3/vertx-examples</t>
  </si>
  <si>
    <t>https://github.com/vert-x3/vertx-examples.git</t>
  </si>
  <si>
    <t>2015-02-24T17:42:44Z</t>
  </si>
  <si>
    <t>alibaba/Alink</t>
  </si>
  <si>
    <t>https://github.com/alibaba/Alink</t>
  </si>
  <si>
    <t>https://github.com/alibaba/Alink.git</t>
  </si>
  <si>
    <t>2018-09-30T06:36:11Z</t>
  </si>
  <si>
    <t>dongjunkun/DropDownMenu</t>
  </si>
  <si>
    <t>https://github.com/dongjunkun/DropDownMenu</t>
  </si>
  <si>
    <t>https://github.com/dongjunkun/DropDownMenu.git</t>
  </si>
  <si>
    <t>2015-06-23T07:43:56Z</t>
  </si>
  <si>
    <t>WVector/AppUpdate</t>
  </si>
  <si>
    <t>https://github.com/WVector/AppUpdate</t>
  </si>
  <si>
    <t>https://github.com/WVector/AppUpdate.git</t>
  </si>
  <si>
    <t>2017-06-19T09:38:42Z</t>
  </si>
  <si>
    <t>hmkcode/Android</t>
  </si>
  <si>
    <t>https://github.com/hmkcode/Android</t>
  </si>
  <si>
    <t>https://github.com/hmkcode/Android.git</t>
  </si>
  <si>
    <t>2013-09-02T16:12:28Z</t>
  </si>
  <si>
    <t>googlemaps/android-maps-utils</t>
  </si>
  <si>
    <t>https://github.com/googlemaps/android-maps-utils</t>
  </si>
  <si>
    <t>https://github.com/googlemaps/android-maps-utils.git</t>
  </si>
  <si>
    <t>2013-05-17T00:08:48Z</t>
  </si>
  <si>
    <t>OpenHFT/Chronicle-Queue</t>
  </si>
  <si>
    <t>https://github.com/OpenHFT/Chronicle-Queue</t>
  </si>
  <si>
    <t>https://github.com/OpenHFT/Chronicle-Queue.git</t>
  </si>
  <si>
    <t>2013-06-02T15:11:33Z</t>
  </si>
  <si>
    <t>JakeWharton/ThreeTenABP</t>
  </si>
  <si>
    <t>https://github.com/JakeWharton/ThreeTenABP</t>
  </si>
  <si>
    <t>https://github.com/JakeWharton/ThreeTenABP.git</t>
  </si>
  <si>
    <t>2015-07-03T17:35:09Z</t>
  </si>
  <si>
    <t>IrisShaders/Iris</t>
  </si>
  <si>
    <t>https://github.com/IrisShaders/Iris</t>
  </si>
  <si>
    <t>https://github.com/IrisShaders/Iris.git</t>
  </si>
  <si>
    <t>2020-10-22T20:21:12Z</t>
  </si>
  <si>
    <t>davideas/FlexibleAdapter</t>
  </si>
  <si>
    <t>https://github.com/davideas/FlexibleAdapter</t>
  </si>
  <si>
    <t>https://github.com/davideas/FlexibleAdapter.git</t>
  </si>
  <si>
    <t>2015-05-02T22:00:43Z</t>
  </si>
  <si>
    <t>DataLinkDC/dinky</t>
  </si>
  <si>
    <t>https://github.com/DataLinkDC/dinky</t>
  </si>
  <si>
    <t>https://github.com/DataLinkDC/dinky.git</t>
  </si>
  <si>
    <t>2021-06-09T07:11:26Z</t>
  </si>
  <si>
    <t>code4craft/netty-learning</t>
  </si>
  <si>
    <t>https://github.com/code4craft/netty-learning</t>
  </si>
  <si>
    <t>https://github.com/code4craft/netty-learning.git</t>
  </si>
  <si>
    <t>2013-09-19T02:24:25Z</t>
  </si>
  <si>
    <t>dropbox/hackpad</t>
  </si>
  <si>
    <t>https://github.com/dropbox/hackpad</t>
  </si>
  <si>
    <t>https://github.com/dropbox/hackpad.git</t>
  </si>
  <si>
    <t>2015-08-14T02:32:17Z</t>
  </si>
  <si>
    <t>bilibili/MagicaSakura</t>
  </si>
  <si>
    <t>https://github.com/bilibili/MagicaSakura</t>
  </si>
  <si>
    <t>https://github.com/bilibili/MagicaSakura.git</t>
  </si>
  <si>
    <t>2016-06-23T07:54:59Z</t>
  </si>
  <si>
    <t>johncarl81/parceler</t>
  </si>
  <si>
    <t>https://github.com/johncarl81/parceler</t>
  </si>
  <si>
    <t>https://github.com/johncarl81/parceler.git</t>
  </si>
  <si>
    <t>2013-07-03T02:53:01Z</t>
  </si>
  <si>
    <t>springdoc/springdoc-openapi</t>
  </si>
  <si>
    <t>https://github.com/springdoc/springdoc-openapi</t>
  </si>
  <si>
    <t>https://github.com/springdoc/springdoc-openapi.git</t>
  </si>
  <si>
    <t>2019-07-11T23:08:20Z</t>
  </si>
  <si>
    <t>HelloWorld521/Java</t>
  </si>
  <si>
    <t>https://github.com/HelloWorld521/Java</t>
  </si>
  <si>
    <t>https://github.com/HelloWorld521/Java.git</t>
  </si>
  <si>
    <t>2016-12-08T14:01:46Z</t>
  </si>
  <si>
    <t>anggrayudi/android-hidden-api</t>
  </si>
  <si>
    <t>https://github.com/anggrayudi/android-hidden-api</t>
  </si>
  <si>
    <t>https://github.com/anggrayudi/android-hidden-api.git</t>
  </si>
  <si>
    <t>2015-09-16T11:58:33Z</t>
  </si>
  <si>
    <t>arimorty/floatingsearchview</t>
  </si>
  <si>
    <t>https://github.com/arimorty/floatingsearchview</t>
  </si>
  <si>
    <t>https://github.com/arimorty/floatingsearchview.git</t>
  </si>
  <si>
    <t>2015-11-22T02:38:32Z</t>
  </si>
  <si>
    <t>fabric8io/kubernetes-client</t>
  </si>
  <si>
    <t>https://github.com/fabric8io/kubernetes-client</t>
  </si>
  <si>
    <t>https://github.com/fabric8io/kubernetes-client.git</t>
  </si>
  <si>
    <t>2015-07-09T15:43:13Z</t>
  </si>
  <si>
    <t>fyhertz/libstreaming</t>
  </si>
  <si>
    <t>https://github.com/fyhertz/libstreaming</t>
  </si>
  <si>
    <t>https://github.com/fyhertz/libstreaming.git</t>
  </si>
  <si>
    <t>2013-01-30T21:24:47Z</t>
  </si>
  <si>
    <t>LinShunKang/MyPerf4J</t>
  </si>
  <si>
    <t>https://github.com/LinShunKang/MyPerf4J</t>
  </si>
  <si>
    <t>https://github.com/LinShunKang/MyPerf4J.git</t>
  </si>
  <si>
    <t>2018-03-11T09:58:44Z</t>
  </si>
  <si>
    <t>luontola/retrolambda</t>
  </si>
  <si>
    <t>https://github.com/luontola/retrolambda</t>
  </si>
  <si>
    <t>https://github.com/luontola/retrolambda.git</t>
  </si>
  <si>
    <t>2013-07-20T07:25:22Z</t>
  </si>
  <si>
    <t>andremion/Music-Player</t>
  </si>
  <si>
    <t>https://github.com/andremion/Music-Player</t>
  </si>
  <si>
    <t>https://github.com/andremion/Music-Player.git</t>
  </si>
  <si>
    <t>2016-05-06T21:55:37Z</t>
  </si>
  <si>
    <t>spring-cloud/spring-cloud-kubernetes</t>
  </si>
  <si>
    <t>https://github.com/spring-cloud/spring-cloud-kubernetes</t>
  </si>
  <si>
    <t>https://github.com/spring-cloud/spring-cloud-kubernetes.git</t>
  </si>
  <si>
    <t>2016-12-13T21:36:25Z</t>
  </si>
  <si>
    <t>Netflix/maestro</t>
  </si>
  <si>
    <t>https://github.com/Netflix/maestro</t>
  </si>
  <si>
    <t>https://github.com/Netflix/maestro.git</t>
  </si>
  <si>
    <t>2024-04-17T01:15:56Z</t>
  </si>
  <si>
    <t>dariuszseweryn/RxAndroidBle</t>
  </si>
  <si>
    <t>https://github.com/dariuszseweryn/RxAndroidBle</t>
  </si>
  <si>
    <t>https://github.com/dariuszseweryn/RxAndroidBle.git</t>
  </si>
  <si>
    <t>2016-02-04T13:42:02Z</t>
  </si>
  <si>
    <t>apache/logging-log4j2</t>
  </si>
  <si>
    <t>https://github.com/apache/logging-log4j2</t>
  </si>
  <si>
    <t>https://github.com/apache/logging-log4j2.git</t>
  </si>
  <si>
    <t>2013-06-12T07:00:19Z</t>
  </si>
  <si>
    <t>immutables/immutables</t>
  </si>
  <si>
    <t>https://github.com/immutables/immutables</t>
  </si>
  <si>
    <t>https://github.com/immutables/immutables.git</t>
  </si>
  <si>
    <t>2013-07-07T13:48:23Z</t>
  </si>
  <si>
    <t>lsjwzh/RecyclerViewPager</t>
  </si>
  <si>
    <t>https://github.com/lsjwzh/RecyclerViewPager</t>
  </si>
  <si>
    <t>https://github.com/lsjwzh/RecyclerViewPager.git</t>
  </si>
  <si>
    <t>2015-01-17T18:30:34Z</t>
  </si>
  <si>
    <t>nytimes/Store</t>
  </si>
  <si>
    <t>https://github.com/nytimes/Store</t>
  </si>
  <si>
    <t>https://github.com/nytimes/Store.git</t>
  </si>
  <si>
    <t>2016-11-29T20:17:11Z</t>
  </si>
  <si>
    <t>1024-lab/smart-admin</t>
  </si>
  <si>
    <t>https://github.com/1024-lab/smart-admin</t>
  </si>
  <si>
    <t>https://github.com/1024-lab/smart-admin.git</t>
  </si>
  <si>
    <t>2019-11-16T02:30:31Z</t>
  </si>
  <si>
    <t>cSploit/android</t>
  </si>
  <si>
    <t>https://github.com/cSploit/android</t>
  </si>
  <si>
    <t>https://github.com/cSploit/android.git</t>
  </si>
  <si>
    <t>2014-10-04T05:53:29Z</t>
  </si>
  <si>
    <t>baoyongzhang/SwipeMenuListView</t>
  </si>
  <si>
    <t>https://github.com/baoyongzhang/SwipeMenuListView</t>
  </si>
  <si>
    <t>https://github.com/baoyongzhang/SwipeMenuListView.git</t>
  </si>
  <si>
    <t>2014-08-24T15:40:45Z</t>
  </si>
  <si>
    <t>codeestX/GeekNews</t>
  </si>
  <si>
    <t>https://github.com/codeestX/GeekNews</t>
  </si>
  <si>
    <t>https://github.com/codeestX/GeekNews.git</t>
  </si>
  <si>
    <t>2016-08-07T14:56:56Z</t>
  </si>
  <si>
    <t>lenve/JavaEETest</t>
  </si>
  <si>
    <t>https://github.com/lenve/JavaEETest</t>
  </si>
  <si>
    <t>https://github.com/lenve/JavaEETest.git</t>
  </si>
  <si>
    <t>2016-12-13T02:13:58Z</t>
  </si>
  <si>
    <t>dromara/liteflow</t>
  </si>
  <si>
    <t>https://github.com/dromara/liteflow</t>
  </si>
  <si>
    <t>https://github.com/dromara/liteflow.git</t>
  </si>
  <si>
    <t>2020-03-25T16:49:22Z</t>
  </si>
  <si>
    <t>KingJA/LoadSir</t>
  </si>
  <si>
    <t>https://github.com/KingJA/LoadSir</t>
  </si>
  <si>
    <t>https://github.com/KingJA/LoadSir.git</t>
  </si>
  <si>
    <t>2017-09-02T08:32:15Z</t>
  </si>
  <si>
    <t>TNG/ArchUnit</t>
  </si>
  <si>
    <t>https://github.com/TNG/ArchUnit</t>
  </si>
  <si>
    <t>https://github.com/TNG/ArchUnit.git</t>
  </si>
  <si>
    <t>2017-04-21T08:39:20Z</t>
  </si>
  <si>
    <t>ittianyu/BottomNavigationViewEx</t>
  </si>
  <si>
    <t>https://github.com/ittianyu/BottomNavigationViewEx</t>
  </si>
  <si>
    <t>https://github.com/ittianyu/BottomNavigationViewEx.git</t>
  </si>
  <si>
    <t>2016-11-12T08:39:38Z</t>
  </si>
  <si>
    <t>RikkaApps/Sui</t>
  </si>
  <si>
    <t>https://github.com/RikkaApps/Sui</t>
  </si>
  <si>
    <t>https://github.com/RikkaApps/Sui.git</t>
  </si>
  <si>
    <t>2021-01-03T08:26:16Z</t>
  </si>
  <si>
    <t>phodal/migration</t>
  </si>
  <si>
    <t>https://github.com/phodal/migration</t>
  </si>
  <si>
    <t>https://github.com/phodal/migration.git</t>
  </si>
  <si>
    <t>2020-01-08T02:11:38Z</t>
  </si>
  <si>
    <t>AxonFramework/AxonFramework</t>
  </si>
  <si>
    <t>https://github.com/AxonFramework/AxonFramework</t>
  </si>
  <si>
    <t>https://github.com/AxonFramework/AxonFramework.git</t>
  </si>
  <si>
    <t>2011-12-02T16:04:42Z</t>
  </si>
  <si>
    <t>rubensousa/PreviewSeekBar</t>
  </si>
  <si>
    <t>https://github.com/rubensousa/PreviewSeekBar</t>
  </si>
  <si>
    <t>https://github.com/rubensousa/PreviewSeekBar.git</t>
  </si>
  <si>
    <t>2017-01-24T23:52:44Z</t>
  </si>
  <si>
    <t>Grt1228/chatgpt-java</t>
  </si>
  <si>
    <t>https://github.com/Grt1228/chatgpt-java</t>
  </si>
  <si>
    <t>https://github.com/Grt1228/chatgpt-java.git</t>
  </si>
  <si>
    <t>2023-02-11T08:54:54Z</t>
  </si>
  <si>
    <t>Netflix/concurrency-limits</t>
  </si>
  <si>
    <t>https://github.com/Netflix/concurrency-limits</t>
  </si>
  <si>
    <t>https://github.com/Netflix/concurrency-limits.git</t>
  </si>
  <si>
    <t>2017-12-11T19:32:41Z</t>
  </si>
  <si>
    <t>freeplane/freeplane</t>
  </si>
  <si>
    <t>https://github.com/freeplane/freeplane</t>
  </si>
  <si>
    <t>https://github.com/freeplane/freeplane.git</t>
  </si>
  <si>
    <t>2012-09-13T08:55:51Z</t>
  </si>
  <si>
    <t>ferredoxin/QNotified</t>
  </si>
  <si>
    <t>https://github.com/ferredoxin/QNotified</t>
  </si>
  <si>
    <t>https://github.com/ferredoxin/QNotified.git</t>
  </si>
  <si>
    <t>2019-03-24T05:12:41Z</t>
  </si>
  <si>
    <t>alamkanak/Android-Week-View</t>
  </si>
  <si>
    <t>https://github.com/alamkanak/Android-Week-View</t>
  </si>
  <si>
    <t>https://github.com/alamkanak/Android-Week-View.git</t>
  </si>
  <si>
    <t>2014-09-17T10:07:12Z</t>
  </si>
  <si>
    <t>crossoverJie/SSM</t>
  </si>
  <si>
    <t>https://github.com/crossoverJie/SSM</t>
  </si>
  <si>
    <t>https://github.com/crossoverJie/SSM.git</t>
  </si>
  <si>
    <t>2016-06-21T10:09:02Z</t>
  </si>
  <si>
    <t>apache/fory</t>
  </si>
  <si>
    <t>https://github.com/apache/fory</t>
  </si>
  <si>
    <t>https://github.com/apache/fory.git</t>
  </si>
  <si>
    <t>2023-04-28T03:57:00Z</t>
  </si>
  <si>
    <t>rom1v/sndcpy</t>
  </si>
  <si>
    <t>https://github.com/rom1v/sndcpy</t>
  </si>
  <si>
    <t>https://github.com/rom1v/sndcpy.git</t>
  </si>
  <si>
    <t>2020-06-09T19:36:57Z</t>
  </si>
  <si>
    <t>sherxon/AlgoDS</t>
  </si>
  <si>
    <t>https://github.com/sherxon/AlgoDS</t>
  </si>
  <si>
    <t>https://github.com/sherxon/AlgoDS.git</t>
  </si>
  <si>
    <t>2016-12-16T17:01:22Z</t>
  </si>
  <si>
    <t>eclipse-openj9/openj9</t>
  </si>
  <si>
    <t>https://github.com/eclipse-openj9/openj9</t>
  </si>
  <si>
    <t>https://github.com/eclipse-openj9/openj9.git</t>
  </si>
  <si>
    <t>2017-08-25T13:46:07Z</t>
  </si>
  <si>
    <t>guolindev/giffun</t>
  </si>
  <si>
    <t>https://github.com/guolindev/giffun</t>
  </si>
  <si>
    <t>https://github.com/guolindev/giffun.git</t>
  </si>
  <si>
    <t>2019-01-28T05:11:00Z</t>
  </si>
  <si>
    <t>xcc3641/SeeWeather</t>
  </si>
  <si>
    <t>https://github.com/xcc3641/SeeWeather</t>
  </si>
  <si>
    <t>https://github.com/xcc3641/SeeWeather.git</t>
  </si>
  <si>
    <t>2016-02-20T13:10:14Z</t>
  </si>
  <si>
    <t>WinterChenS/my-site</t>
  </si>
  <si>
    <t>https://github.com/WinterChenS/my-site</t>
  </si>
  <si>
    <t>https://github.com/WinterChenS/my-site.git</t>
  </si>
  <si>
    <t>2018-05-03T09:05:37Z</t>
  </si>
  <si>
    <t>woxingxiao/BubbleSeekBar</t>
  </si>
  <si>
    <t>https://github.com/woxingxiao/BubbleSeekBar</t>
  </si>
  <si>
    <t>https://github.com/woxingxiao/BubbleSeekBar.git</t>
  </si>
  <si>
    <t>2016-11-03T14:31:05Z</t>
  </si>
  <si>
    <t>getActivity/Toaster</t>
  </si>
  <si>
    <t>https://github.com/getActivity/Toaster</t>
  </si>
  <si>
    <t>https://github.com/getActivity/Toaster.git</t>
  </si>
  <si>
    <t>2018-09-16T05:28:57Z</t>
  </si>
  <si>
    <t>GitLqr/LQRWeChat</t>
  </si>
  <si>
    <t>https://github.com/GitLqr/LQRWeChat</t>
  </si>
  <si>
    <t>https://github.com/GitLqr/LQRWeChat.git</t>
  </si>
  <si>
    <t>2017-02-07T06:32:40Z</t>
  </si>
  <si>
    <t>google/volley</t>
  </si>
  <si>
    <t>https://github.com/google/volley</t>
  </si>
  <si>
    <t>https://github.com/google/volley.git</t>
  </si>
  <si>
    <t>2017-01-24T17:39:33Z</t>
  </si>
  <si>
    <t>apache/incubator-kie-optaplanner</t>
  </si>
  <si>
    <t>https://github.com/apache/incubator-kie-optaplanner</t>
  </si>
  <si>
    <t>https://github.com/apache/incubator-kie-optaplanner.git</t>
  </si>
  <si>
    <t>2011-02-15T19:38:23Z</t>
  </si>
  <si>
    <t>mean</t>
  </si>
  <si>
    <t>median</t>
  </si>
  <si>
    <t>std</t>
  </si>
  <si>
    <t>popularidade</t>
  </si>
  <si>
    <t>Populares</t>
  </si>
  <si>
    <t>0.34672841418730366</t>
  </si>
  <si>
    <t>Muito populares</t>
  </si>
  <si>
    <t>0.43926778107755804</t>
  </si>
  <si>
    <t>Extremamente populares</t>
  </si>
  <si>
    <t>0.24732967815644305</t>
  </si>
  <si>
    <t>102.71</t>
  </si>
  <si>
    <t>atividade</t>
  </si>
  <si>
    <t>Inativos</t>
  </si>
  <si>
    <t>0.35775533662723996</t>
  </si>
  <si>
    <t>Baixa atividade</t>
  </si>
  <si>
    <t>0.3599116053093643</t>
  </si>
  <si>
    <t>MÃ©dia atividade</t>
  </si>
  <si>
    <t>0.4134569839900621</t>
  </si>
  <si>
    <t>Alta atividade</t>
  </si>
  <si>
    <t>0.30993658881066277</t>
  </si>
  <si>
    <t>36.11</t>
  </si>
  <si>
    <t>min</t>
  </si>
  <si>
    <t>max</t>
  </si>
  <si>
    <t>med</t>
  </si>
  <si>
    <t>star-faixa</t>
  </si>
  <si>
    <t>ikaruB23/MifareClassicTool</t>
  </si>
  <si>
    <t>https://github.com/ikaruB23/MifareClassicTool</t>
  </si>
  <si>
    <t>https://github.com/ikaruB23/MifareClassicTool.git</t>
  </si>
  <si>
    <t>charleB2gan/GDA-android-reversing-Tool</t>
  </si>
  <si>
    <t>https://github.com/charleB2gan/GDA-android-reversing-Tool</t>
  </si>
  <si>
    <t>https://github.com/charleB2gan/GDA-android-reversing-Tool.git</t>
  </si>
  <si>
    <t>age_years_floor</t>
  </si>
  <si>
    <t>age_years_formated</t>
  </si>
  <si>
    <t>Total Geral</t>
  </si>
  <si>
    <t>0-20.000</t>
  </si>
  <si>
    <t>&lt;1 ano</t>
  </si>
  <si>
    <t>02-04 anos</t>
  </si>
  <si>
    <t>04-06 anos</t>
  </si>
  <si>
    <t>06-08 anos</t>
  </si>
  <si>
    <t>08-10 anos</t>
  </si>
  <si>
    <t>10-12 anos</t>
  </si>
  <si>
    <t>12-14 anos</t>
  </si>
  <si>
    <t>14-16 anos</t>
  </si>
  <si>
    <t>16-18 anos</t>
  </si>
  <si>
    <t>Popularidade</t>
  </si>
  <si>
    <t>CBO</t>
  </si>
  <si>
    <t>DIT</t>
  </si>
  <si>
    <t>LCOM</t>
  </si>
  <si>
    <t>Idade</t>
  </si>
  <si>
    <t>release_formated</t>
  </si>
  <si>
    <t>100.001-120.000</t>
  </si>
  <si>
    <t>140.001-160.000</t>
  </si>
  <si>
    <t>20.001-40.000</t>
  </si>
  <si>
    <t>40.001-60.000</t>
  </si>
  <si>
    <t>60.001-80.000</t>
  </si>
  <si>
    <t>80.001-100.000</t>
  </si>
  <si>
    <t>0</t>
  </si>
  <si>
    <t>1 - 250</t>
  </si>
  <si>
    <t>1751 - 2000</t>
  </si>
  <si>
    <t>2001 - 2250</t>
  </si>
  <si>
    <t>251 - 500</t>
  </si>
  <si>
    <t>501 - 750</t>
  </si>
  <si>
    <t>751 - 1000</t>
  </si>
  <si>
    <t>Releases</t>
  </si>
  <si>
    <t>loc_cod_formatted</t>
  </si>
  <si>
    <t>loc_code_normalized</t>
  </si>
  <si>
    <t>loc_comment_normalized</t>
  </si>
  <si>
    <t>cbo_normalized</t>
  </si>
  <si>
    <t>dit_normalized</t>
  </si>
  <si>
    <t>lcom_normalized</t>
  </si>
  <si>
    <t>&gt;1.000.000</t>
  </si>
  <si>
    <t>1.001-10.000</t>
  </si>
  <si>
    <t>10.001-100.000</t>
  </si>
  <si>
    <t>100.001-1.000.000</t>
  </si>
  <si>
    <t>101-1.000</t>
  </si>
  <si>
    <t>Até 100</t>
  </si>
  <si>
    <t>Linhas de Código</t>
  </si>
  <si>
    <t>loc_code_comment_formatted</t>
  </si>
  <si>
    <t>&gt;100.000</t>
  </si>
  <si>
    <t>Linhas 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</si>
</sst>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43" fontId="0" fillId="0" borderId="0" xfId="1" applyFont="1"/>
    <xf numFmtId="0" fontId="16" fillId="33" borderId="0" xfId="0" applyFont="1" applyFill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[ck_summary.xlsx]1-popularidade!Tabela dinâmica2</c:name>
    <c:fmtId val="16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l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39401582459032"/>
          <c:y val="0.20135596988097768"/>
          <c:w val="0.87595656803376154"/>
          <c:h val="0.56930202686268561"/>
        </c:manualLayout>
      </c:layout>
      <c:lineChart>
        <c:grouping val="percentStacked"/>
        <c:varyColors val="0"/>
        <c:ser>
          <c:idx val="0"/>
          <c:order val="0"/>
          <c:tx>
            <c:strRef>
              <c:f>'1-popularidade'!$B$1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'1-popularidade'!$A$2:$A$9</c:f>
              <c:strCache>
                <c:ptCount val="7"/>
                <c:pt idx="0">
                  <c:v>0-20.000</c:v>
                </c:pt>
                <c:pt idx="1">
                  <c:v>100.001-120.000</c:v>
                </c:pt>
                <c:pt idx="2">
                  <c:v>140.001-160.000</c:v>
                </c:pt>
                <c:pt idx="3">
                  <c:v>20.001-40.000</c:v>
                </c:pt>
                <c:pt idx="4">
                  <c:v>40.001-60.000</c:v>
                </c:pt>
                <c:pt idx="5">
                  <c:v>60.001-80.000</c:v>
                </c:pt>
                <c:pt idx="6">
                  <c:v>80.001-100.000</c:v>
                </c:pt>
              </c:strCache>
            </c:strRef>
          </c:cat>
          <c:val>
            <c:numRef>
              <c:f>'1-popularidade'!$B$2:$B$9</c:f>
              <c:numCache>
                <c:formatCode>General</c:formatCode>
                <c:ptCount val="7"/>
                <c:pt idx="0">
                  <c:v>4741.9000000000033</c:v>
                </c:pt>
                <c:pt idx="1">
                  <c:v>1.87</c:v>
                </c:pt>
                <c:pt idx="3">
                  <c:v>356.07</c:v>
                </c:pt>
                <c:pt idx="4">
                  <c:v>34.660000000000004</c:v>
                </c:pt>
                <c:pt idx="5">
                  <c:v>17.810000000000002</c:v>
                </c:pt>
                <c:pt idx="6">
                  <c:v>7.3100000000000005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5-4D4B-9B8C-93D099409BD6}"/>
            </c:ext>
          </c:extLst>
        </c:ser>
        <c:ser>
          <c:idx val="1"/>
          <c:order val="1"/>
          <c:tx>
            <c:strRef>
              <c:f>'1-popularidade'!$C$1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'1-popularidade'!$A$2:$A$9</c:f>
              <c:strCache>
                <c:ptCount val="7"/>
                <c:pt idx="0">
                  <c:v>0-20.000</c:v>
                </c:pt>
                <c:pt idx="1">
                  <c:v>100.001-120.000</c:v>
                </c:pt>
                <c:pt idx="2">
                  <c:v>140.001-160.000</c:v>
                </c:pt>
                <c:pt idx="3">
                  <c:v>20.001-40.000</c:v>
                </c:pt>
                <c:pt idx="4">
                  <c:v>40.001-60.000</c:v>
                </c:pt>
                <c:pt idx="5">
                  <c:v>60.001-80.000</c:v>
                </c:pt>
                <c:pt idx="6">
                  <c:v>80.001-100.000</c:v>
                </c:pt>
              </c:strCache>
            </c:strRef>
          </c:cat>
          <c:val>
            <c:numRef>
              <c:f>'1-popularidade'!$C$2:$C$9</c:f>
              <c:numCache>
                <c:formatCode>General</c:formatCode>
                <c:ptCount val="7"/>
                <c:pt idx="0">
                  <c:v>1293.859999999999</c:v>
                </c:pt>
                <c:pt idx="1">
                  <c:v>2</c:v>
                </c:pt>
                <c:pt idx="3">
                  <c:v>92.67</c:v>
                </c:pt>
                <c:pt idx="4">
                  <c:v>10.14</c:v>
                </c:pt>
                <c:pt idx="5">
                  <c:v>6.5799999999999992</c:v>
                </c:pt>
                <c:pt idx="6">
                  <c:v>2.44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5-4D4B-9B8C-93D099409BD6}"/>
            </c:ext>
          </c:extLst>
        </c:ser>
        <c:ser>
          <c:idx val="2"/>
          <c:order val="2"/>
          <c:tx>
            <c:strRef>
              <c:f>'1-popularidade'!$D$1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'1-popularidade'!$A$2:$A$9</c:f>
              <c:strCache>
                <c:ptCount val="7"/>
                <c:pt idx="0">
                  <c:v>0-20.000</c:v>
                </c:pt>
                <c:pt idx="1">
                  <c:v>100.001-120.000</c:v>
                </c:pt>
                <c:pt idx="2">
                  <c:v>140.001-160.000</c:v>
                </c:pt>
                <c:pt idx="3">
                  <c:v>20.001-40.000</c:v>
                </c:pt>
                <c:pt idx="4">
                  <c:v>40.001-60.000</c:v>
                </c:pt>
                <c:pt idx="5">
                  <c:v>60.001-80.000</c:v>
                </c:pt>
                <c:pt idx="6">
                  <c:v>80.001-100.000</c:v>
                </c:pt>
              </c:strCache>
            </c:strRef>
          </c:cat>
          <c:val>
            <c:numRef>
              <c:f>'1-popularidade'!$D$2:$D$9</c:f>
              <c:numCache>
                <c:formatCode>General</c:formatCode>
                <c:ptCount val="7"/>
                <c:pt idx="0">
                  <c:v>106054.27999999998</c:v>
                </c:pt>
                <c:pt idx="1">
                  <c:v>4.71</c:v>
                </c:pt>
                <c:pt idx="3">
                  <c:v>6940.0599999999995</c:v>
                </c:pt>
                <c:pt idx="4">
                  <c:v>313.86999999999995</c:v>
                </c:pt>
                <c:pt idx="5">
                  <c:v>37.659999999999997</c:v>
                </c:pt>
                <c:pt idx="6">
                  <c:v>1112.6399999999999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5-4D4B-9B8C-93D099409B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3605456"/>
        <c:axId val="853604976"/>
      </c:lineChart>
      <c:catAx>
        <c:axId val="85360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3604976"/>
        <c:crosses val="autoZero"/>
        <c:auto val="1"/>
        <c:lblAlgn val="ctr"/>
        <c:lblOffset val="100"/>
        <c:noMultiLvlLbl val="0"/>
      </c:catAx>
      <c:valAx>
        <c:axId val="85360497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53605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 w="9525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[ck_summary.xlsx]2-maturidade!Tabela dinâmica3</c:name>
    <c:fmtId val="1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'2-maturidade'!$B$1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'2-maturidade'!$A$2:$A$11</c:f>
              <c:strCache>
                <c:ptCount val="9"/>
                <c:pt idx="0">
                  <c:v>&lt;1 ano</c:v>
                </c:pt>
                <c:pt idx="1">
                  <c:v>02-04 anos</c:v>
                </c:pt>
                <c:pt idx="2">
                  <c:v>04-06 anos</c:v>
                </c:pt>
                <c:pt idx="3">
                  <c:v>06-08 anos</c:v>
                </c:pt>
                <c:pt idx="4">
                  <c:v>08-10 anos</c:v>
                </c:pt>
                <c:pt idx="5">
                  <c:v>10-12 anos</c:v>
                </c:pt>
                <c:pt idx="6">
                  <c:v>12-14 anos</c:v>
                </c:pt>
                <c:pt idx="7">
                  <c:v>14-16 anos</c:v>
                </c:pt>
                <c:pt idx="8">
                  <c:v>16-18 anos</c:v>
                </c:pt>
              </c:strCache>
            </c:strRef>
          </c:cat>
          <c:val>
            <c:numRef>
              <c:f>'2-maturidade'!$B$2:$B$11</c:f>
              <c:numCache>
                <c:formatCode>General</c:formatCode>
                <c:ptCount val="9"/>
                <c:pt idx="0">
                  <c:v>95.649999999999991</c:v>
                </c:pt>
                <c:pt idx="1">
                  <c:v>167.85</c:v>
                </c:pt>
                <c:pt idx="2">
                  <c:v>369.65000000000009</c:v>
                </c:pt>
                <c:pt idx="3">
                  <c:v>699.14000000000033</c:v>
                </c:pt>
                <c:pt idx="4">
                  <c:v>1409.5899999999986</c:v>
                </c:pt>
                <c:pt idx="5">
                  <c:v>1227.9399999999998</c:v>
                </c:pt>
                <c:pt idx="6">
                  <c:v>810.5</c:v>
                </c:pt>
                <c:pt idx="7">
                  <c:v>340.63000000000005</c:v>
                </c:pt>
                <c:pt idx="8">
                  <c:v>38.67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3-4BCF-AC26-93840E9AE20A}"/>
            </c:ext>
          </c:extLst>
        </c:ser>
        <c:ser>
          <c:idx val="1"/>
          <c:order val="1"/>
          <c:tx>
            <c:strRef>
              <c:f>'2-maturidade'!$C$1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'2-maturidade'!$A$2:$A$11</c:f>
              <c:strCache>
                <c:ptCount val="9"/>
                <c:pt idx="0">
                  <c:v>&lt;1 ano</c:v>
                </c:pt>
                <c:pt idx="1">
                  <c:v>02-04 anos</c:v>
                </c:pt>
                <c:pt idx="2">
                  <c:v>04-06 anos</c:v>
                </c:pt>
                <c:pt idx="3">
                  <c:v>06-08 anos</c:v>
                </c:pt>
                <c:pt idx="4">
                  <c:v>08-10 anos</c:v>
                </c:pt>
                <c:pt idx="5">
                  <c:v>10-12 anos</c:v>
                </c:pt>
                <c:pt idx="6">
                  <c:v>12-14 anos</c:v>
                </c:pt>
                <c:pt idx="7">
                  <c:v>14-16 anos</c:v>
                </c:pt>
                <c:pt idx="8">
                  <c:v>16-18 anos</c:v>
                </c:pt>
              </c:strCache>
            </c:strRef>
          </c:cat>
          <c:val>
            <c:numRef>
              <c:f>'2-maturidade'!$C$2:$C$11</c:f>
              <c:numCache>
                <c:formatCode>General</c:formatCode>
                <c:ptCount val="9"/>
                <c:pt idx="0">
                  <c:v>24.630000000000003</c:v>
                </c:pt>
                <c:pt idx="1">
                  <c:v>38.780000000000008</c:v>
                </c:pt>
                <c:pt idx="2">
                  <c:v>91.979999999999961</c:v>
                </c:pt>
                <c:pt idx="3">
                  <c:v>178.58000000000004</c:v>
                </c:pt>
                <c:pt idx="4">
                  <c:v>393.88000000000005</c:v>
                </c:pt>
                <c:pt idx="5">
                  <c:v>338.80999999999995</c:v>
                </c:pt>
                <c:pt idx="6">
                  <c:v>237.77</c:v>
                </c:pt>
                <c:pt idx="7">
                  <c:v>91.689999999999984</c:v>
                </c:pt>
                <c:pt idx="8">
                  <c:v>11.57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3-4BCF-AC26-93840E9AE20A}"/>
            </c:ext>
          </c:extLst>
        </c:ser>
        <c:ser>
          <c:idx val="2"/>
          <c:order val="2"/>
          <c:tx>
            <c:strRef>
              <c:f>'2-maturidade'!$D$1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'2-maturidade'!$A$2:$A$11</c:f>
              <c:strCache>
                <c:ptCount val="9"/>
                <c:pt idx="0">
                  <c:v>&lt;1 ano</c:v>
                </c:pt>
                <c:pt idx="1">
                  <c:v>02-04 anos</c:v>
                </c:pt>
                <c:pt idx="2">
                  <c:v>04-06 anos</c:v>
                </c:pt>
                <c:pt idx="3">
                  <c:v>06-08 anos</c:v>
                </c:pt>
                <c:pt idx="4">
                  <c:v>08-10 anos</c:v>
                </c:pt>
                <c:pt idx="5">
                  <c:v>10-12 anos</c:v>
                </c:pt>
                <c:pt idx="6">
                  <c:v>12-14 anos</c:v>
                </c:pt>
                <c:pt idx="7">
                  <c:v>14-16 anos</c:v>
                </c:pt>
                <c:pt idx="8">
                  <c:v>16-18 anos</c:v>
                </c:pt>
              </c:strCache>
            </c:strRef>
          </c:cat>
          <c:val>
            <c:numRef>
              <c:f>'2-maturidade'!$D$2:$D$11</c:f>
              <c:numCache>
                <c:formatCode>General</c:formatCode>
                <c:ptCount val="9"/>
                <c:pt idx="0">
                  <c:v>749.20000000000016</c:v>
                </c:pt>
                <c:pt idx="1">
                  <c:v>1005.9099999999999</c:v>
                </c:pt>
                <c:pt idx="2">
                  <c:v>6354.05</c:v>
                </c:pt>
                <c:pt idx="3">
                  <c:v>6744.6300000000019</c:v>
                </c:pt>
                <c:pt idx="4">
                  <c:v>14013.85</c:v>
                </c:pt>
                <c:pt idx="5">
                  <c:v>67055.330000000016</c:v>
                </c:pt>
                <c:pt idx="6">
                  <c:v>11861.220000000001</c:v>
                </c:pt>
                <c:pt idx="7">
                  <c:v>6330.1099999999979</c:v>
                </c:pt>
                <c:pt idx="8">
                  <c:v>348.91999999999996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43-4BCF-AC26-93840E9AE2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0788736"/>
        <c:axId val="960786816"/>
      </c:lineChart>
      <c:catAx>
        <c:axId val="96078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0786816"/>
        <c:crosses val="autoZero"/>
        <c:auto val="1"/>
        <c:lblAlgn val="ctr"/>
        <c:lblOffset val="100"/>
        <c:noMultiLvlLbl val="0"/>
      </c:catAx>
      <c:valAx>
        <c:axId val="9607868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607887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[ck_summary.xlsx]3-atividades!Tabela dinâmica4</c:name>
    <c:fmtId val="32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l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'3-atividades'!$B$1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'3-atividades'!$A$2:$A$9</c:f>
              <c:strCache>
                <c:ptCount val="7"/>
                <c:pt idx="0">
                  <c:v>0</c:v>
                </c:pt>
                <c:pt idx="1">
                  <c:v>1 - 250</c:v>
                </c:pt>
                <c:pt idx="2">
                  <c:v>1751 - 2000</c:v>
                </c:pt>
                <c:pt idx="3">
                  <c:v>2001 - 2250</c:v>
                </c:pt>
                <c:pt idx="4">
                  <c:v>251 - 500</c:v>
                </c:pt>
                <c:pt idx="5">
                  <c:v>501 - 750</c:v>
                </c:pt>
                <c:pt idx="6">
                  <c:v>751 - 1000</c:v>
                </c:pt>
              </c:strCache>
            </c:strRef>
          </c:cat>
          <c:val>
            <c:numRef>
              <c:f>'3-atividades'!$B$2:$B$9</c:f>
              <c:numCache>
                <c:formatCode>General</c:formatCode>
                <c:ptCount val="7"/>
                <c:pt idx="0">
                  <c:v>1401.3199999999997</c:v>
                </c:pt>
                <c:pt idx="1">
                  <c:v>3587.790000000005</c:v>
                </c:pt>
                <c:pt idx="2">
                  <c:v>5.7</c:v>
                </c:pt>
                <c:pt idx="3">
                  <c:v>4.72</c:v>
                </c:pt>
                <c:pt idx="4">
                  <c:v>142.71999999999997</c:v>
                </c:pt>
                <c:pt idx="5">
                  <c:v>10.76</c:v>
                </c:pt>
                <c:pt idx="6">
                  <c:v>6.61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6-4256-A5FF-06301321E0E2}"/>
            </c:ext>
          </c:extLst>
        </c:ser>
        <c:ser>
          <c:idx val="1"/>
          <c:order val="1"/>
          <c:tx>
            <c:strRef>
              <c:f>'3-atividades'!$C$1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'3-atividades'!$A$2:$A$9</c:f>
              <c:strCache>
                <c:ptCount val="7"/>
                <c:pt idx="0">
                  <c:v>0</c:v>
                </c:pt>
                <c:pt idx="1">
                  <c:v>1 - 250</c:v>
                </c:pt>
                <c:pt idx="2">
                  <c:v>1751 - 2000</c:v>
                </c:pt>
                <c:pt idx="3">
                  <c:v>2001 - 2250</c:v>
                </c:pt>
                <c:pt idx="4">
                  <c:v>251 - 500</c:v>
                </c:pt>
                <c:pt idx="5">
                  <c:v>501 - 750</c:v>
                </c:pt>
                <c:pt idx="6">
                  <c:v>751 - 1000</c:v>
                </c:pt>
              </c:strCache>
            </c:strRef>
          </c:cat>
          <c:val>
            <c:numRef>
              <c:f>'3-atividades'!$C$2:$C$9</c:f>
              <c:numCache>
                <c:formatCode>General</c:formatCode>
                <c:ptCount val="7"/>
                <c:pt idx="0">
                  <c:v>429.11000000000013</c:v>
                </c:pt>
                <c:pt idx="1">
                  <c:v>939.79999999999927</c:v>
                </c:pt>
                <c:pt idx="2">
                  <c:v>1.57</c:v>
                </c:pt>
                <c:pt idx="3">
                  <c:v>1.26</c:v>
                </c:pt>
                <c:pt idx="4">
                  <c:v>31.45</c:v>
                </c:pt>
                <c:pt idx="5">
                  <c:v>2.96</c:v>
                </c:pt>
                <c:pt idx="6">
                  <c:v>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6-4256-A5FF-06301321E0E2}"/>
            </c:ext>
          </c:extLst>
        </c:ser>
        <c:ser>
          <c:idx val="2"/>
          <c:order val="2"/>
          <c:tx>
            <c:strRef>
              <c:f>'3-atividades'!$D$1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'3-atividades'!$A$2:$A$9</c:f>
              <c:strCache>
                <c:ptCount val="7"/>
                <c:pt idx="0">
                  <c:v>0</c:v>
                </c:pt>
                <c:pt idx="1">
                  <c:v>1 - 250</c:v>
                </c:pt>
                <c:pt idx="2">
                  <c:v>1751 - 2000</c:v>
                </c:pt>
                <c:pt idx="3">
                  <c:v>2001 - 2250</c:v>
                </c:pt>
                <c:pt idx="4">
                  <c:v>251 - 500</c:v>
                </c:pt>
                <c:pt idx="5">
                  <c:v>501 - 750</c:v>
                </c:pt>
                <c:pt idx="6">
                  <c:v>751 - 1000</c:v>
                </c:pt>
              </c:strCache>
            </c:strRef>
          </c:cat>
          <c:val>
            <c:numRef>
              <c:f>'3-atividades'!$D$2:$D$9</c:f>
              <c:numCache>
                <c:formatCode>General</c:formatCode>
                <c:ptCount val="7"/>
                <c:pt idx="0">
                  <c:v>67879.140000000058</c:v>
                </c:pt>
                <c:pt idx="1">
                  <c:v>45253.540000000037</c:v>
                </c:pt>
                <c:pt idx="2">
                  <c:v>89.4</c:v>
                </c:pt>
                <c:pt idx="3">
                  <c:v>33.49</c:v>
                </c:pt>
                <c:pt idx="4">
                  <c:v>946.19999999999993</c:v>
                </c:pt>
                <c:pt idx="5">
                  <c:v>195.47</c:v>
                </c:pt>
                <c:pt idx="6">
                  <c:v>65.98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96-4256-A5FF-06301321E0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74336352"/>
        <c:axId val="974336832"/>
      </c:lineChart>
      <c:catAx>
        <c:axId val="9743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336832"/>
        <c:crosses val="autoZero"/>
        <c:auto val="1"/>
        <c:lblAlgn val="ctr"/>
        <c:lblOffset val="100"/>
        <c:noMultiLvlLbl val="0"/>
      </c:catAx>
      <c:valAx>
        <c:axId val="9743368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74336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[ck_summary.xlsx]4-linecode!Tabela dinâmica5</c:name>
    <c:fmtId val="29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l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l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'4-linecode'!$B$1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'4-linecode'!$A$2:$A$8</c:f>
              <c:strCache>
                <c:ptCount val="6"/>
                <c:pt idx="0">
                  <c:v>&gt;1.000.000</c:v>
                </c:pt>
                <c:pt idx="1">
                  <c:v>1.001-10.000</c:v>
                </c:pt>
                <c:pt idx="2">
                  <c:v>10.001-100.000</c:v>
                </c:pt>
                <c:pt idx="3">
                  <c:v>100.001-1.000.000</c:v>
                </c:pt>
                <c:pt idx="4">
                  <c:v>101-1.000</c:v>
                </c:pt>
                <c:pt idx="5">
                  <c:v>Até 100</c:v>
                </c:pt>
              </c:strCache>
            </c:strRef>
          </c:cat>
          <c:val>
            <c:numRef>
              <c:f>'4-linecode'!$B$2:$B$8</c:f>
              <c:numCache>
                <c:formatCode>General</c:formatCode>
                <c:ptCount val="6"/>
                <c:pt idx="0">
                  <c:v>110.04</c:v>
                </c:pt>
                <c:pt idx="1">
                  <c:v>1484.7099999999989</c:v>
                </c:pt>
                <c:pt idx="2">
                  <c:v>2160.6400000000003</c:v>
                </c:pt>
                <c:pt idx="3">
                  <c:v>1099.92</c:v>
                </c:pt>
                <c:pt idx="4">
                  <c:v>301.48</c:v>
                </c:pt>
                <c:pt idx="5">
                  <c:v>2.83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E-4262-8198-4E396E52CD8C}"/>
            </c:ext>
          </c:extLst>
        </c:ser>
        <c:ser>
          <c:idx val="1"/>
          <c:order val="1"/>
          <c:tx>
            <c:strRef>
              <c:f>'4-linecode'!$C$1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'4-linecode'!$A$2:$A$8</c:f>
              <c:strCache>
                <c:ptCount val="6"/>
                <c:pt idx="0">
                  <c:v>&gt;1.000.000</c:v>
                </c:pt>
                <c:pt idx="1">
                  <c:v>1.001-10.000</c:v>
                </c:pt>
                <c:pt idx="2">
                  <c:v>10.001-100.000</c:v>
                </c:pt>
                <c:pt idx="3">
                  <c:v>100.001-1.000.000</c:v>
                </c:pt>
                <c:pt idx="4">
                  <c:v>101-1.000</c:v>
                </c:pt>
                <c:pt idx="5">
                  <c:v>Até 100</c:v>
                </c:pt>
              </c:strCache>
            </c:strRef>
          </c:cat>
          <c:val>
            <c:numRef>
              <c:f>'4-linecode'!$C$2:$C$8</c:f>
              <c:numCache>
                <c:formatCode>General</c:formatCode>
                <c:ptCount val="6"/>
                <c:pt idx="0">
                  <c:v>24.19</c:v>
                </c:pt>
                <c:pt idx="1">
                  <c:v>432.43</c:v>
                </c:pt>
                <c:pt idx="2">
                  <c:v>593.60999999999956</c:v>
                </c:pt>
                <c:pt idx="3">
                  <c:v>258.62000000000006</c:v>
                </c:pt>
                <c:pt idx="4">
                  <c:v>87.84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E-4262-8198-4E396E52CD8C}"/>
            </c:ext>
          </c:extLst>
        </c:ser>
        <c:ser>
          <c:idx val="2"/>
          <c:order val="2"/>
          <c:tx>
            <c:strRef>
              <c:f>'4-linecode'!$D$1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'4-linecode'!$A$2:$A$8</c:f>
              <c:strCache>
                <c:ptCount val="6"/>
                <c:pt idx="0">
                  <c:v>&gt;1.000.000</c:v>
                </c:pt>
                <c:pt idx="1">
                  <c:v>1.001-10.000</c:v>
                </c:pt>
                <c:pt idx="2">
                  <c:v>10.001-100.000</c:v>
                </c:pt>
                <c:pt idx="3">
                  <c:v>100.001-1.000.000</c:v>
                </c:pt>
                <c:pt idx="4">
                  <c:v>101-1.000</c:v>
                </c:pt>
                <c:pt idx="5">
                  <c:v>Até 100</c:v>
                </c:pt>
              </c:strCache>
            </c:strRef>
          </c:cat>
          <c:val>
            <c:numRef>
              <c:f>'4-linecode'!$D$2:$D$8</c:f>
              <c:numCache>
                <c:formatCode>General</c:formatCode>
                <c:ptCount val="6"/>
                <c:pt idx="0">
                  <c:v>1618.4</c:v>
                </c:pt>
                <c:pt idx="1">
                  <c:v>9579.2699999999986</c:v>
                </c:pt>
                <c:pt idx="2">
                  <c:v>26048.080000000013</c:v>
                </c:pt>
                <c:pt idx="3">
                  <c:v>75398.479999999952</c:v>
                </c:pt>
                <c:pt idx="4">
                  <c:v>1818.6599999999996</c:v>
                </c:pt>
                <c:pt idx="5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BE-4262-8198-4E396E52CD8C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9833040"/>
        <c:axId val="619941536"/>
      </c:lineChart>
      <c:catAx>
        <c:axId val="49983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9941536"/>
        <c:crosses val="autoZero"/>
        <c:auto val="1"/>
        <c:lblAlgn val="ctr"/>
        <c:lblOffset val="100"/>
        <c:noMultiLvlLbl val="0"/>
      </c:catAx>
      <c:valAx>
        <c:axId val="619941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9833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[ck_summary.xlsx]4-line comment!Tabela dinâmica6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'4-line comment'!$B$1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'4-line comment'!$A$2:$A$7</c:f>
              <c:strCache>
                <c:ptCount val="5"/>
                <c:pt idx="0">
                  <c:v>&gt;100.000</c:v>
                </c:pt>
                <c:pt idx="1">
                  <c:v>1.001-10.000</c:v>
                </c:pt>
                <c:pt idx="2">
                  <c:v>10.001-100.000</c:v>
                </c:pt>
                <c:pt idx="3">
                  <c:v>101-1.000</c:v>
                </c:pt>
                <c:pt idx="4">
                  <c:v>Até 100</c:v>
                </c:pt>
              </c:strCache>
            </c:strRef>
          </c:cat>
          <c:val>
            <c:numRef>
              <c:f>'4-line comment'!$B$2:$B$7</c:f>
              <c:numCache>
                <c:formatCode>General</c:formatCode>
                <c:ptCount val="5"/>
                <c:pt idx="0">
                  <c:v>533.00000000000011</c:v>
                </c:pt>
                <c:pt idx="1">
                  <c:v>1827.7199999999989</c:v>
                </c:pt>
                <c:pt idx="2">
                  <c:v>1563.8699999999992</c:v>
                </c:pt>
                <c:pt idx="3">
                  <c:v>985.97999999999945</c:v>
                </c:pt>
                <c:pt idx="4">
                  <c:v>249.04999999999998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26-465E-BD7A-C6801187D3A0}"/>
            </c:ext>
          </c:extLst>
        </c:ser>
        <c:ser>
          <c:idx val="1"/>
          <c:order val="1"/>
          <c:tx>
            <c:strRef>
              <c:f>'4-line comment'!$C$1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'4-line comment'!$A$2:$A$7</c:f>
              <c:strCache>
                <c:ptCount val="5"/>
                <c:pt idx="0">
                  <c:v>&gt;100.000</c:v>
                </c:pt>
                <c:pt idx="1">
                  <c:v>1.001-10.000</c:v>
                </c:pt>
                <c:pt idx="2">
                  <c:v>10.001-100.000</c:v>
                </c:pt>
                <c:pt idx="3">
                  <c:v>101-1.000</c:v>
                </c:pt>
                <c:pt idx="4">
                  <c:v>Até 100</c:v>
                </c:pt>
              </c:strCache>
            </c:strRef>
          </c:cat>
          <c:val>
            <c:numRef>
              <c:f>'4-line comment'!$C$2:$C$7</c:f>
              <c:numCache>
                <c:formatCode>General</c:formatCode>
                <c:ptCount val="5"/>
                <c:pt idx="0">
                  <c:v>120.42999999999995</c:v>
                </c:pt>
                <c:pt idx="1">
                  <c:v>516.24</c:v>
                </c:pt>
                <c:pt idx="2">
                  <c:v>403.42000000000007</c:v>
                </c:pt>
                <c:pt idx="3">
                  <c:v>283.81000000000006</c:v>
                </c:pt>
                <c:pt idx="4">
                  <c:v>83.789999999999992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26-465E-BD7A-C6801187D3A0}"/>
            </c:ext>
          </c:extLst>
        </c:ser>
        <c:ser>
          <c:idx val="2"/>
          <c:order val="2"/>
          <c:tx>
            <c:strRef>
              <c:f>'4-line comment'!$D$1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'4-line comment'!$A$2:$A$7</c:f>
              <c:strCache>
                <c:ptCount val="5"/>
                <c:pt idx="0">
                  <c:v>&gt;100.000</c:v>
                </c:pt>
                <c:pt idx="1">
                  <c:v>1.001-10.000</c:v>
                </c:pt>
                <c:pt idx="2">
                  <c:v>10.001-100.000</c:v>
                </c:pt>
                <c:pt idx="3">
                  <c:v>101-1.000</c:v>
                </c:pt>
                <c:pt idx="4">
                  <c:v>Até 100</c:v>
                </c:pt>
              </c:strCache>
            </c:strRef>
          </c:cat>
          <c:val>
            <c:numRef>
              <c:f>'4-line comment'!$D$2:$D$7</c:f>
              <c:numCache>
                <c:formatCode>General</c:formatCode>
                <c:ptCount val="5"/>
                <c:pt idx="0">
                  <c:v>64434.530000000035</c:v>
                </c:pt>
                <c:pt idx="1">
                  <c:v>18501.499999999985</c:v>
                </c:pt>
                <c:pt idx="2">
                  <c:v>23382.020000000008</c:v>
                </c:pt>
                <c:pt idx="3">
                  <c:v>6887.5799999999981</c:v>
                </c:pt>
                <c:pt idx="4">
                  <c:v>1257.5900000000001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26-465E-BD7A-C6801187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948048"/>
        <c:axId val="494948528"/>
      </c:lineChart>
      <c:catAx>
        <c:axId val="4949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948528"/>
        <c:crosses val="autoZero"/>
        <c:auto val="1"/>
        <c:lblAlgn val="ctr"/>
        <c:lblOffset val="100"/>
        <c:noMultiLvlLbl val="0"/>
      </c:catAx>
      <c:valAx>
        <c:axId val="4949485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4948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ck_summary!$AC$1</c:f>
              <c:strCache>
                <c:ptCount val="1"/>
                <c:pt idx="0">
                  <c:v>loc_comment_normalized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ck_summary!$AB$2:$AB$998</c:f>
              <c:numCache>
                <c:formatCode>General</c:formatCode>
                <c:ptCount val="997"/>
                <c:pt idx="0">
                  <c:v>0</c:v>
                </c:pt>
                <c:pt idx="1">
                  <c:v>4.6517746613368494E-7</c:v>
                </c:pt>
                <c:pt idx="2">
                  <c:v>1.1613620619493577E-3</c:v>
                </c:pt>
                <c:pt idx="3">
                  <c:v>4.4416074821376503E-3</c:v>
                </c:pt>
                <c:pt idx="4">
                  <c:v>6.1188513540292649E-3</c:v>
                </c:pt>
                <c:pt idx="5">
                  <c:v>4.6517746613368494E-7</c:v>
                </c:pt>
                <c:pt idx="6">
                  <c:v>4.2550341040207523E-2</c:v>
                </c:pt>
                <c:pt idx="7">
                  <c:v>2.4654405705085302E-5</c:v>
                </c:pt>
                <c:pt idx="8">
                  <c:v>4.6964316980856831E-3</c:v>
                </c:pt>
                <c:pt idx="9">
                  <c:v>1.0754903017010796E-3</c:v>
                </c:pt>
                <c:pt idx="10">
                  <c:v>6.1984897362313517E-3</c:v>
                </c:pt>
                <c:pt idx="11">
                  <c:v>0.18135027249165611</c:v>
                </c:pt>
                <c:pt idx="12">
                  <c:v>0.34131131294851247</c:v>
                </c:pt>
                <c:pt idx="13">
                  <c:v>7.7040738195703132E-2</c:v>
                </c:pt>
                <c:pt idx="14">
                  <c:v>2.936525790462113E-2</c:v>
                </c:pt>
                <c:pt idx="15">
                  <c:v>4.7930583613509721E-2</c:v>
                </c:pt>
                <c:pt idx="16">
                  <c:v>1.2826617380183775E-2</c:v>
                </c:pt>
                <c:pt idx="17">
                  <c:v>2.5008870934279171E-3</c:v>
                </c:pt>
                <c:pt idx="18">
                  <c:v>5.4581132811329786E-3</c:v>
                </c:pt>
                <c:pt idx="19">
                  <c:v>5.5360025960624032E-2</c:v>
                </c:pt>
                <c:pt idx="20">
                  <c:v>2.8240830933482786E-2</c:v>
                </c:pt>
                <c:pt idx="21">
                  <c:v>2.3474715650970276E-3</c:v>
                </c:pt>
                <c:pt idx="22">
                  <c:v>7.6523553888855709E-3</c:v>
                </c:pt>
                <c:pt idx="23">
                  <c:v>4.9733053259284525E-3</c:v>
                </c:pt>
                <c:pt idx="24">
                  <c:v>1.7165048500332973E-4</c:v>
                </c:pt>
                <c:pt idx="25">
                  <c:v>1.8364276008025614E-3</c:v>
                </c:pt>
                <c:pt idx="26">
                  <c:v>4.6833136935407133E-3</c:v>
                </c:pt>
                <c:pt idx="27">
                  <c:v>7.4875895303810197E-3</c:v>
                </c:pt>
                <c:pt idx="28">
                  <c:v>9.1280843824480731E-3</c:v>
                </c:pt>
                <c:pt idx="29">
                  <c:v>7.208278372615709E-2</c:v>
                </c:pt>
                <c:pt idx="30">
                  <c:v>3.7102554698822711E-2</c:v>
                </c:pt>
                <c:pt idx="31">
                  <c:v>1.1127044989917743E-3</c:v>
                </c:pt>
                <c:pt idx="32">
                  <c:v>3.6485729378729443E-3</c:v>
                </c:pt>
                <c:pt idx="33">
                  <c:v>2.5697333584157023E-3</c:v>
                </c:pt>
                <c:pt idx="34">
                  <c:v>4.4310014359098026E-3</c:v>
                </c:pt>
                <c:pt idx="35">
                  <c:v>1.569136628762146E-2</c:v>
                </c:pt>
                <c:pt idx="36">
                  <c:v>1.099484155404255E-2</c:v>
                </c:pt>
                <c:pt idx="37">
                  <c:v>2.1421515350949417E-2</c:v>
                </c:pt>
                <c:pt idx="38">
                  <c:v>1.5395141277187529E-2</c:v>
                </c:pt>
                <c:pt idx="39">
                  <c:v>1.3565505267390521E-3</c:v>
                </c:pt>
                <c:pt idx="40">
                  <c:v>1.3788697415641461E-2</c:v>
                </c:pt>
                <c:pt idx="41">
                  <c:v>4.2602813058387401E-3</c:v>
                </c:pt>
                <c:pt idx="42">
                  <c:v>8.677680952638793E-2</c:v>
                </c:pt>
                <c:pt idx="43">
                  <c:v>8.4001746834420823E-3</c:v>
                </c:pt>
                <c:pt idx="44">
                  <c:v>8.8179040480301318E-4</c:v>
                </c:pt>
                <c:pt idx="45">
                  <c:v>8.2133594130427943E-3</c:v>
                </c:pt>
                <c:pt idx="46">
                  <c:v>5.8856392831578036E-2</c:v>
                </c:pt>
                <c:pt idx="47">
                  <c:v>1.6769647654119341E-3</c:v>
                </c:pt>
                <c:pt idx="48">
                  <c:v>2.3602174276690906E-3</c:v>
                </c:pt>
                <c:pt idx="49">
                  <c:v>3.4720846072218241E-4</c:v>
                </c:pt>
                <c:pt idx="50">
                  <c:v>3.8323738582916857E-2</c:v>
                </c:pt>
                <c:pt idx="51">
                  <c:v>3.9019085859293492E-4</c:v>
                </c:pt>
                <c:pt idx="52">
                  <c:v>9.8524587327114468E-4</c:v>
                </c:pt>
                <c:pt idx="53">
                  <c:v>3.4423132493892687E-5</c:v>
                </c:pt>
                <c:pt idx="54">
                  <c:v>2.2587901329533019E-2</c:v>
                </c:pt>
                <c:pt idx="55">
                  <c:v>1.7384054051388712E-2</c:v>
                </c:pt>
                <c:pt idx="56">
                  <c:v>1.2388606278072296E-3</c:v>
                </c:pt>
                <c:pt idx="57">
                  <c:v>0</c:v>
                </c:pt>
                <c:pt idx="58">
                  <c:v>0.12391369432221132</c:v>
                </c:pt>
                <c:pt idx="59">
                  <c:v>1.7248780444237036E-3</c:v>
                </c:pt>
                <c:pt idx="60">
                  <c:v>3.6376877851654164E-4</c:v>
                </c:pt>
                <c:pt idx="61">
                  <c:v>0.15095976345167633</c:v>
                </c:pt>
                <c:pt idx="62">
                  <c:v>1.2056469567252846E-2</c:v>
                </c:pt>
                <c:pt idx="63">
                  <c:v>4.6871281487630097E-4</c:v>
                </c:pt>
                <c:pt idx="64">
                  <c:v>0.1090669972775954</c:v>
                </c:pt>
                <c:pt idx="65">
                  <c:v>1.3606813026383191E-2</c:v>
                </c:pt>
                <c:pt idx="66">
                  <c:v>1.2003625407100059E-2</c:v>
                </c:pt>
                <c:pt idx="67">
                  <c:v>2.4219557809743532E-2</c:v>
                </c:pt>
                <c:pt idx="68">
                  <c:v>1.8345203731914134E-2</c:v>
                </c:pt>
                <c:pt idx="69">
                  <c:v>4.699036691896032E-3</c:v>
                </c:pt>
                <c:pt idx="70">
                  <c:v>4.8927365887940985E-3</c:v>
                </c:pt>
                <c:pt idx="71">
                  <c:v>3.3393229583872706E-3</c:v>
                </c:pt>
                <c:pt idx="72">
                  <c:v>2.7720297348879191E-2</c:v>
                </c:pt>
                <c:pt idx="73">
                  <c:v>4.6517746613368494E-7</c:v>
                </c:pt>
                <c:pt idx="74">
                  <c:v>1.2891928296428945E-3</c:v>
                </c:pt>
                <c:pt idx="75">
                  <c:v>3.0926393480965774E-2</c:v>
                </c:pt>
                <c:pt idx="76">
                  <c:v>6.105826384977522E-3</c:v>
                </c:pt>
                <c:pt idx="77">
                  <c:v>1.2894719361225746E-4</c:v>
                </c:pt>
                <c:pt idx="78">
                  <c:v>2.3085827289282514E-2</c:v>
                </c:pt>
                <c:pt idx="79">
                  <c:v>3.0592582131268243E-2</c:v>
                </c:pt>
                <c:pt idx="80">
                  <c:v>5.0868086276650718E-3</c:v>
                </c:pt>
                <c:pt idx="81">
                  <c:v>1.1823880834186003E-3</c:v>
                </c:pt>
                <c:pt idx="82">
                  <c:v>2.0216612678169948E-3</c:v>
                </c:pt>
                <c:pt idx="83">
                  <c:v>1.1613341513013898E-2</c:v>
                </c:pt>
                <c:pt idx="84">
                  <c:v>3.0796608967914476E-3</c:v>
                </c:pt>
                <c:pt idx="85">
                  <c:v>0.17034910452407415</c:v>
                </c:pt>
                <c:pt idx="86">
                  <c:v>1.341385741343094E-3</c:v>
                </c:pt>
                <c:pt idx="87">
                  <c:v>7.0120851244991663E-4</c:v>
                </c:pt>
                <c:pt idx="88">
                  <c:v>2.9367397720965343E-2</c:v>
                </c:pt>
                <c:pt idx="89">
                  <c:v>7.2242990845493536E-3</c:v>
                </c:pt>
                <c:pt idx="90">
                  <c:v>6.577888477609985E-3</c:v>
                </c:pt>
                <c:pt idx="91">
                  <c:v>1.2410934796446715E-4</c:v>
                </c:pt>
                <c:pt idx="92">
                  <c:v>5.6385091024996215E-3</c:v>
                </c:pt>
                <c:pt idx="93">
                  <c:v>3.9566134559466705E-3</c:v>
                </c:pt>
                <c:pt idx="94">
                  <c:v>6.9051873427816461E-3</c:v>
                </c:pt>
                <c:pt idx="95">
                  <c:v>3.275612252625601E-2</c:v>
                </c:pt>
                <c:pt idx="96">
                  <c:v>9.309875736213117E-3</c:v>
                </c:pt>
                <c:pt idx="97">
                  <c:v>0.51789798211597315</c:v>
                </c:pt>
                <c:pt idx="98">
                  <c:v>1.4978714409504654E-4</c:v>
                </c:pt>
                <c:pt idx="99">
                  <c:v>4.5717641371618555E-3</c:v>
                </c:pt>
                <c:pt idx="100">
                  <c:v>2.8582364229118138E-3</c:v>
                </c:pt>
                <c:pt idx="101">
                  <c:v>1.3828795713222185E-3</c:v>
                </c:pt>
                <c:pt idx="102">
                  <c:v>3.8120362994723215E-3</c:v>
                </c:pt>
                <c:pt idx="103">
                  <c:v>1.5226188821487775E-3</c:v>
                </c:pt>
                <c:pt idx="104">
                  <c:v>1.6566830278885055E-3</c:v>
                </c:pt>
                <c:pt idx="105">
                  <c:v>6.3450206380634628E-4</c:v>
                </c:pt>
                <c:pt idx="106">
                  <c:v>1.5553487686659435E-2</c:v>
                </c:pt>
                <c:pt idx="107">
                  <c:v>2.8288372070521648E-3</c:v>
                </c:pt>
                <c:pt idx="108">
                  <c:v>4.1107732682233739E-3</c:v>
                </c:pt>
                <c:pt idx="109">
                  <c:v>2.5128886720541659E-4</c:v>
                </c:pt>
                <c:pt idx="110">
                  <c:v>8.9769947414478513E-4</c:v>
                </c:pt>
                <c:pt idx="111">
                  <c:v>5.6808402519177873E-3</c:v>
                </c:pt>
                <c:pt idx="112">
                  <c:v>5.2320370325920082E-3</c:v>
                </c:pt>
                <c:pt idx="113">
                  <c:v>8.5849431729903818E-3</c:v>
                </c:pt>
                <c:pt idx="114">
                  <c:v>1.2793496744595057E-2</c:v>
                </c:pt>
                <c:pt idx="115">
                  <c:v>6.7329786448189557E-4</c:v>
                </c:pt>
                <c:pt idx="116">
                  <c:v>7.2098785830992098E-3</c:v>
                </c:pt>
                <c:pt idx="117">
                  <c:v>2.3565890434332478E-4</c:v>
                </c:pt>
                <c:pt idx="118">
                  <c:v>2.8246506098569615E-3</c:v>
                </c:pt>
                <c:pt idx="119">
                  <c:v>0.23595912987996748</c:v>
                </c:pt>
                <c:pt idx="120">
                  <c:v>2.6636061710814799E-4</c:v>
                </c:pt>
                <c:pt idx="121">
                  <c:v>4.4108127338796007E-4</c:v>
                </c:pt>
                <c:pt idx="122">
                  <c:v>5.0890414795025133E-5</c:v>
                </c:pt>
                <c:pt idx="123">
                  <c:v>0.10888511288833713</c:v>
                </c:pt>
                <c:pt idx="124">
                  <c:v>7.6163599565561457E-2</c:v>
                </c:pt>
                <c:pt idx="125">
                  <c:v>4.1505924593244169E-3</c:v>
                </c:pt>
                <c:pt idx="126">
                  <c:v>7.0688367753674757E-4</c:v>
                </c:pt>
                <c:pt idx="127">
                  <c:v>2.5835956469064862E-4</c:v>
                </c:pt>
                <c:pt idx="128">
                  <c:v>5.8590032214469881E-3</c:v>
                </c:pt>
                <c:pt idx="129">
                  <c:v>0.4529341812960328</c:v>
                </c:pt>
                <c:pt idx="130">
                  <c:v>0.18466494104433831</c:v>
                </c:pt>
                <c:pt idx="131">
                  <c:v>2.7797144666284477E-3</c:v>
                </c:pt>
                <c:pt idx="132">
                  <c:v>9.1880643649313504E-2</c:v>
                </c:pt>
                <c:pt idx="133">
                  <c:v>1.7441363915216383E-3</c:v>
                </c:pt>
                <c:pt idx="134">
                  <c:v>6.0748176550850505E-2</c:v>
                </c:pt>
                <c:pt idx="135">
                  <c:v>1.4763802420150892E-3</c:v>
                </c:pt>
                <c:pt idx="136">
                  <c:v>4.2025062645449363E-3</c:v>
                </c:pt>
                <c:pt idx="137">
                  <c:v>1.4224196559435819E-2</c:v>
                </c:pt>
                <c:pt idx="138">
                  <c:v>3.6935090811014583E-5</c:v>
                </c:pt>
                <c:pt idx="139">
                  <c:v>1.3182385106282817E-2</c:v>
                </c:pt>
                <c:pt idx="140">
                  <c:v>0.10931298312168689</c:v>
                </c:pt>
                <c:pt idx="141">
                  <c:v>5.2910215352977592E-3</c:v>
                </c:pt>
                <c:pt idx="142">
                  <c:v>3.6134985569264647E-4</c:v>
                </c:pt>
                <c:pt idx="143">
                  <c:v>2.5081438618996025E-3</c:v>
                </c:pt>
                <c:pt idx="144">
                  <c:v>3.0439445709417035E-2</c:v>
                </c:pt>
                <c:pt idx="145">
                  <c:v>7.060426366779779E-2</c:v>
                </c:pt>
                <c:pt idx="146">
                  <c:v>1.9620627308559471E-2</c:v>
                </c:pt>
                <c:pt idx="147">
                  <c:v>5.2490625278525009E-3</c:v>
                </c:pt>
                <c:pt idx="148">
                  <c:v>2.612343614313548E-3</c:v>
                </c:pt>
                <c:pt idx="149">
                  <c:v>7.5730891486563913E-5</c:v>
                </c:pt>
                <c:pt idx="150">
                  <c:v>1.3986025696775371E-2</c:v>
                </c:pt>
                <c:pt idx="151">
                  <c:v>6.5430466853965724E-2</c:v>
                </c:pt>
                <c:pt idx="152">
                  <c:v>5.1169521274705344E-5</c:v>
                </c:pt>
                <c:pt idx="153">
                  <c:v>0.1207102962194283</c:v>
                </c:pt>
                <c:pt idx="154">
                  <c:v>1.3611092659071621E-3</c:v>
                </c:pt>
                <c:pt idx="155">
                  <c:v>3.0617980820919142E-4</c:v>
                </c:pt>
                <c:pt idx="156">
                  <c:v>1.9267650647257229E-4</c:v>
                </c:pt>
                <c:pt idx="157">
                  <c:v>9.4617096611591522E-5</c:v>
                </c:pt>
                <c:pt idx="158">
                  <c:v>9.2291209280923091E-5</c:v>
                </c:pt>
                <c:pt idx="159">
                  <c:v>2.1748907251614305E-3</c:v>
                </c:pt>
                <c:pt idx="160">
                  <c:v>1.8607098645347397E-7</c:v>
                </c:pt>
                <c:pt idx="161">
                  <c:v>3.1670584391286442E-2</c:v>
                </c:pt>
                <c:pt idx="162">
                  <c:v>1.9859170313192825E-2</c:v>
                </c:pt>
                <c:pt idx="163">
                  <c:v>1.3492007227741397E-2</c:v>
                </c:pt>
                <c:pt idx="164">
                  <c:v>3.4470580595438319E-3</c:v>
                </c:pt>
                <c:pt idx="165">
                  <c:v>3.9884315946302147E-4</c:v>
                </c:pt>
                <c:pt idx="166">
                  <c:v>9.2006520671649283E-3</c:v>
                </c:pt>
                <c:pt idx="167">
                  <c:v>9.5091577627047876E-4</c:v>
                </c:pt>
                <c:pt idx="168">
                  <c:v>3.484644398807434E-3</c:v>
                </c:pt>
                <c:pt idx="169">
                  <c:v>3.451616798711942E-5</c:v>
                </c:pt>
                <c:pt idx="170">
                  <c:v>2.9641108142038406E-4</c:v>
                </c:pt>
                <c:pt idx="171">
                  <c:v>3.414216530434794E-3</c:v>
                </c:pt>
                <c:pt idx="172">
                  <c:v>1.7170630629926578E-3</c:v>
                </c:pt>
                <c:pt idx="173">
                  <c:v>5.9957653964902921E-3</c:v>
                </c:pt>
                <c:pt idx="174">
                  <c:v>1.9847261770059802E-3</c:v>
                </c:pt>
                <c:pt idx="175">
                  <c:v>7.3114733417028064E-3</c:v>
                </c:pt>
                <c:pt idx="176">
                  <c:v>1.3052879699711199E-3</c:v>
                </c:pt>
                <c:pt idx="177">
                  <c:v>1.7597663543837301E-3</c:v>
                </c:pt>
                <c:pt idx="178">
                  <c:v>3.331135834983318E-3</c:v>
                </c:pt>
                <c:pt idx="179">
                  <c:v>6.1633223197916451E-3</c:v>
                </c:pt>
                <c:pt idx="180">
                  <c:v>3.8730675830290606E-4</c:v>
                </c:pt>
                <c:pt idx="181">
                  <c:v>1.4150698519786696E-4</c:v>
                </c:pt>
                <c:pt idx="182">
                  <c:v>1.1658370691735639E-2</c:v>
                </c:pt>
                <c:pt idx="183">
                  <c:v>2.4812566043570756E-4</c:v>
                </c:pt>
                <c:pt idx="184">
                  <c:v>7.9917488681767066E-4</c:v>
                </c:pt>
                <c:pt idx="185">
                  <c:v>1.1887982289019225E-2</c:v>
                </c:pt>
                <c:pt idx="186">
                  <c:v>4.6517746613368494E-7</c:v>
                </c:pt>
                <c:pt idx="187">
                  <c:v>2.6748076444659791E-2</c:v>
                </c:pt>
                <c:pt idx="188">
                  <c:v>4.5112910665644765E-4</c:v>
                </c:pt>
                <c:pt idx="189">
                  <c:v>2.1770584521536136E-2</c:v>
                </c:pt>
                <c:pt idx="190">
                  <c:v>6.1949543874887355E-3</c:v>
                </c:pt>
                <c:pt idx="191">
                  <c:v>6.5571415626204232E-4</c:v>
                </c:pt>
                <c:pt idx="192">
                  <c:v>1.0256232773315486E-3</c:v>
                </c:pt>
                <c:pt idx="193">
                  <c:v>2.5264067292200109E-2</c:v>
                </c:pt>
                <c:pt idx="194">
                  <c:v>2.6162511050290709E-2</c:v>
                </c:pt>
                <c:pt idx="195">
                  <c:v>0</c:v>
                </c:pt>
                <c:pt idx="196">
                  <c:v>0.13564798197641997</c:v>
                </c:pt>
                <c:pt idx="197">
                  <c:v>6.9571011480021655E-3</c:v>
                </c:pt>
                <c:pt idx="198">
                  <c:v>1.2736559022740294E-3</c:v>
                </c:pt>
                <c:pt idx="199">
                  <c:v>9.0619361467638628E-3</c:v>
                </c:pt>
                <c:pt idx="200">
                  <c:v>1.0093420660168696E-2</c:v>
                </c:pt>
                <c:pt idx="201">
                  <c:v>2.1320013627839046E-3</c:v>
                </c:pt>
                <c:pt idx="202">
                  <c:v>8.0624558430290275E-4</c:v>
                </c:pt>
                <c:pt idx="203">
                  <c:v>1.9764460181088007E-2</c:v>
                </c:pt>
                <c:pt idx="204">
                  <c:v>4.593162300604005E-4</c:v>
                </c:pt>
                <c:pt idx="205">
                  <c:v>3.1159447391498753E-3</c:v>
                </c:pt>
                <c:pt idx="206">
                  <c:v>3.3250885279235798E-3</c:v>
                </c:pt>
                <c:pt idx="207">
                  <c:v>6.4101454833221782E-4</c:v>
                </c:pt>
                <c:pt idx="208">
                  <c:v>2.5395898586102394E-3</c:v>
                </c:pt>
                <c:pt idx="209">
                  <c:v>0.14702389691071924</c:v>
                </c:pt>
                <c:pt idx="210">
                  <c:v>2.2924875886000261E-3</c:v>
                </c:pt>
                <c:pt idx="211">
                  <c:v>3.7642067524044559E-2</c:v>
                </c:pt>
                <c:pt idx="212">
                  <c:v>2.5845260018387536E-4</c:v>
                </c:pt>
                <c:pt idx="213">
                  <c:v>9.4486846921074087E-4</c:v>
                </c:pt>
                <c:pt idx="214">
                  <c:v>1.3888338428887296E-3</c:v>
                </c:pt>
                <c:pt idx="215">
                  <c:v>2.9883000424427923E-4</c:v>
                </c:pt>
                <c:pt idx="216">
                  <c:v>3.5600031483210906E-3</c:v>
                </c:pt>
                <c:pt idx="217">
                  <c:v>3.3774023857649743E-2</c:v>
                </c:pt>
                <c:pt idx="218">
                  <c:v>4.6517746613368494E-7</c:v>
                </c:pt>
                <c:pt idx="219">
                  <c:v>2.6808363444270716E-2</c:v>
                </c:pt>
                <c:pt idx="220">
                  <c:v>8.3759854552031311E-4</c:v>
                </c:pt>
                <c:pt idx="221">
                  <c:v>9.0104875190094775E-4</c:v>
                </c:pt>
                <c:pt idx="222">
                  <c:v>5.9529690696059926E-3</c:v>
                </c:pt>
                <c:pt idx="223">
                  <c:v>6.0246994348838075E-3</c:v>
                </c:pt>
                <c:pt idx="224">
                  <c:v>1.7635808096060264E-3</c:v>
                </c:pt>
                <c:pt idx="225">
                  <c:v>1.1777363087572634E-3</c:v>
                </c:pt>
                <c:pt idx="226">
                  <c:v>4.0436946776068964E-3</c:v>
                </c:pt>
                <c:pt idx="227">
                  <c:v>1.2800753513066742E-3</c:v>
                </c:pt>
                <c:pt idx="228">
                  <c:v>4.0235059755766942E-3</c:v>
                </c:pt>
                <c:pt idx="229">
                  <c:v>8.1375727002602941E-2</c:v>
                </c:pt>
                <c:pt idx="230">
                  <c:v>6.886487208643072E-4</c:v>
                </c:pt>
                <c:pt idx="231">
                  <c:v>1.3092884961798696E-3</c:v>
                </c:pt>
                <c:pt idx="232">
                  <c:v>3.7987322239408979E-3</c:v>
                </c:pt>
                <c:pt idx="233">
                  <c:v>4.6759638895758009E-4</c:v>
                </c:pt>
                <c:pt idx="234">
                  <c:v>9.1453889841882464E-5</c:v>
                </c:pt>
                <c:pt idx="235">
                  <c:v>2.0501208251950537E-2</c:v>
                </c:pt>
                <c:pt idx="236">
                  <c:v>1.7526956568984981E-3</c:v>
                </c:pt>
                <c:pt idx="237">
                  <c:v>7.832472103772534E-3</c:v>
                </c:pt>
                <c:pt idx="238">
                  <c:v>6.5729575964689683E-4</c:v>
                </c:pt>
                <c:pt idx="239">
                  <c:v>0.41579962238754009</c:v>
                </c:pt>
                <c:pt idx="240">
                  <c:v>1.0911202645631713E-2</c:v>
                </c:pt>
                <c:pt idx="241">
                  <c:v>2.8580503519253604E-4</c:v>
                </c:pt>
                <c:pt idx="242">
                  <c:v>9.8336655630796455E-3</c:v>
                </c:pt>
                <c:pt idx="243">
                  <c:v>1.2541184486964145E-4</c:v>
                </c:pt>
                <c:pt idx="244">
                  <c:v>2.1872644457605864E-4</c:v>
                </c:pt>
                <c:pt idx="245">
                  <c:v>2.3713816868562989E-3</c:v>
                </c:pt>
                <c:pt idx="246">
                  <c:v>1.0661867523784059E-4</c:v>
                </c:pt>
                <c:pt idx="247">
                  <c:v>5.5462458038666666E-2</c:v>
                </c:pt>
                <c:pt idx="248">
                  <c:v>5.6797517366470346E-2</c:v>
                </c:pt>
                <c:pt idx="249">
                  <c:v>4.0312279215145138E-4</c:v>
                </c:pt>
                <c:pt idx="250">
                  <c:v>2.0421290763268768E-4</c:v>
                </c:pt>
                <c:pt idx="251">
                  <c:v>8.4234335567487666E-4</c:v>
                </c:pt>
                <c:pt idx="252">
                  <c:v>4.3095901172489105E-3</c:v>
                </c:pt>
                <c:pt idx="253">
                  <c:v>5.5002583595646908E-4</c:v>
                </c:pt>
                <c:pt idx="254">
                  <c:v>5.2472018179879662E-5</c:v>
                </c:pt>
                <c:pt idx="255">
                  <c:v>1.0517662509282617E-3</c:v>
                </c:pt>
                <c:pt idx="256">
                  <c:v>0</c:v>
                </c:pt>
                <c:pt idx="257">
                  <c:v>1.0935391873870665E-3</c:v>
                </c:pt>
                <c:pt idx="258">
                  <c:v>2.9241055521163437E-4</c:v>
                </c:pt>
                <c:pt idx="259">
                  <c:v>9.6580145518675663E-4</c:v>
                </c:pt>
                <c:pt idx="260">
                  <c:v>4.8555223915034031E-4</c:v>
                </c:pt>
                <c:pt idx="261">
                  <c:v>9.4825496116419401E-3</c:v>
                </c:pt>
                <c:pt idx="262">
                  <c:v>1.7890725347501521E-4</c:v>
                </c:pt>
                <c:pt idx="263">
                  <c:v>7.0679064204352089E-4</c:v>
                </c:pt>
                <c:pt idx="264">
                  <c:v>9.048632071232439E-4</c:v>
                </c:pt>
                <c:pt idx="265">
                  <c:v>3.5752795763089207E-2</c:v>
                </c:pt>
                <c:pt idx="266">
                  <c:v>1.0569762385489589E-3</c:v>
                </c:pt>
                <c:pt idx="267">
                  <c:v>4.0362518381487572E-3</c:v>
                </c:pt>
                <c:pt idx="268">
                  <c:v>1.2109499798392087E-3</c:v>
                </c:pt>
                <c:pt idx="269">
                  <c:v>1.6503566143490874E-3</c:v>
                </c:pt>
                <c:pt idx="270">
                  <c:v>8.5882924507465444E-2</c:v>
                </c:pt>
                <c:pt idx="271">
                  <c:v>3.4237061507439208E-5</c:v>
                </c:pt>
                <c:pt idx="272">
                  <c:v>2.6105759399422401E-4</c:v>
                </c:pt>
                <c:pt idx="273">
                  <c:v>7.5358749513656956E-4</c:v>
                </c:pt>
                <c:pt idx="274">
                  <c:v>3.2809245792888478E-2</c:v>
                </c:pt>
                <c:pt idx="275">
                  <c:v>6.7562375181256401E-4</c:v>
                </c:pt>
                <c:pt idx="276">
                  <c:v>3.966289147242251E-3</c:v>
                </c:pt>
                <c:pt idx="277">
                  <c:v>1.57189978291098E-2</c:v>
                </c:pt>
                <c:pt idx="278">
                  <c:v>1.3790558125505998E-2</c:v>
                </c:pt>
                <c:pt idx="279">
                  <c:v>2.6812829147945599E-4</c:v>
                </c:pt>
                <c:pt idx="280">
                  <c:v>1.2187649612702545E-5</c:v>
                </c:pt>
                <c:pt idx="281">
                  <c:v>4.2954487222784466E-4</c:v>
                </c:pt>
                <c:pt idx="282">
                  <c:v>4.3080085138640558E-3</c:v>
                </c:pt>
                <c:pt idx="283">
                  <c:v>9.3314599706417197E-5</c:v>
                </c:pt>
                <c:pt idx="284">
                  <c:v>8.4058498485289138E-3</c:v>
                </c:pt>
                <c:pt idx="285">
                  <c:v>3.5533604141047018E-2</c:v>
                </c:pt>
                <c:pt idx="286">
                  <c:v>1.7797689854274785E-4</c:v>
                </c:pt>
                <c:pt idx="287">
                  <c:v>3.3334617223139862E-4</c:v>
                </c:pt>
                <c:pt idx="288">
                  <c:v>6.315053905695131E-2</c:v>
                </c:pt>
                <c:pt idx="289">
                  <c:v>3.4173146123592443E-2</c:v>
                </c:pt>
                <c:pt idx="290">
                  <c:v>1.9537453577614768E-4</c:v>
                </c:pt>
                <c:pt idx="291">
                  <c:v>4.319265808544491E-3</c:v>
                </c:pt>
                <c:pt idx="292">
                  <c:v>6.0119535723117444E-4</c:v>
                </c:pt>
                <c:pt idx="293">
                  <c:v>8.6802115180545603E-5</c:v>
                </c:pt>
                <c:pt idx="294">
                  <c:v>9.5826558023539093E-5</c:v>
                </c:pt>
                <c:pt idx="295">
                  <c:v>2.6059241652809031E-4</c:v>
                </c:pt>
                <c:pt idx="296">
                  <c:v>6.2802679347776537E-3</c:v>
                </c:pt>
                <c:pt idx="297">
                  <c:v>1.7519234623047161E-2</c:v>
                </c:pt>
                <c:pt idx="298">
                  <c:v>5.2737169335575857E-3</c:v>
                </c:pt>
                <c:pt idx="299">
                  <c:v>2.9041959565658218E-3</c:v>
                </c:pt>
                <c:pt idx="300">
                  <c:v>4.1391490936575287E-4</c:v>
                </c:pt>
                <c:pt idx="301">
                  <c:v>3.5102291594447867E-4</c:v>
                </c:pt>
                <c:pt idx="302">
                  <c:v>1.3997189955962579E-3</c:v>
                </c:pt>
                <c:pt idx="303">
                  <c:v>2.8682842561803012E-4</c:v>
                </c:pt>
                <c:pt idx="304">
                  <c:v>3.0570532719373508E-3</c:v>
                </c:pt>
                <c:pt idx="305">
                  <c:v>1.2066703471507787E-4</c:v>
                </c:pt>
                <c:pt idx="306">
                  <c:v>3.2144693264769897E-3</c:v>
                </c:pt>
                <c:pt idx="307">
                  <c:v>3.1018033441794111E-4</c:v>
                </c:pt>
                <c:pt idx="308">
                  <c:v>4.3771338853315217E-3</c:v>
                </c:pt>
                <c:pt idx="309">
                  <c:v>8.8003203398102775E-3</c:v>
                </c:pt>
                <c:pt idx="310">
                  <c:v>8.2623612073253166E-2</c:v>
                </c:pt>
                <c:pt idx="311">
                  <c:v>2.0583172521483292E-3</c:v>
                </c:pt>
                <c:pt idx="312">
                  <c:v>7.8936708512170814E-2</c:v>
                </c:pt>
                <c:pt idx="313">
                  <c:v>2.4340876092911199E-3</c:v>
                </c:pt>
                <c:pt idx="314">
                  <c:v>1.2768656267903519E-2</c:v>
                </c:pt>
                <c:pt idx="315">
                  <c:v>6.8118448324272607E-2</c:v>
                </c:pt>
                <c:pt idx="316">
                  <c:v>6.7757749717032548E-4</c:v>
                </c:pt>
                <c:pt idx="317">
                  <c:v>7.1975978979932805E-3</c:v>
                </c:pt>
                <c:pt idx="318">
                  <c:v>2.2350846892791295E-3</c:v>
                </c:pt>
                <c:pt idx="319">
                  <c:v>1.5062446353408717E-4</c:v>
                </c:pt>
                <c:pt idx="320">
                  <c:v>5.7738757451445237E-3</c:v>
                </c:pt>
                <c:pt idx="321">
                  <c:v>1.1604317070170905E-3</c:v>
                </c:pt>
                <c:pt idx="322">
                  <c:v>2.2328518374416878E-6</c:v>
                </c:pt>
                <c:pt idx="323">
                  <c:v>1.7939103803979427E-3</c:v>
                </c:pt>
                <c:pt idx="324">
                  <c:v>1.6626279959056939E-2</c:v>
                </c:pt>
                <c:pt idx="325">
                  <c:v>3.7195590192049449E-4</c:v>
                </c:pt>
                <c:pt idx="326">
                  <c:v>1.0826540346795383E-3</c:v>
                </c:pt>
                <c:pt idx="327">
                  <c:v>3.3853383133372147E-2</c:v>
                </c:pt>
                <c:pt idx="328">
                  <c:v>3.7679374756828478E-5</c:v>
                </c:pt>
                <c:pt idx="329">
                  <c:v>7.0961799068268147E-2</c:v>
                </c:pt>
                <c:pt idx="330">
                  <c:v>3.1230154366351072E-3</c:v>
                </c:pt>
                <c:pt idx="331">
                  <c:v>1.3862288490783812E-4</c:v>
                </c:pt>
                <c:pt idx="332">
                  <c:v>1.2987754854452483E-3</c:v>
                </c:pt>
                <c:pt idx="333">
                  <c:v>1.8227513832982311E-3</c:v>
                </c:pt>
                <c:pt idx="334">
                  <c:v>3.3111332039395693E-4</c:v>
                </c:pt>
                <c:pt idx="335">
                  <c:v>8.5918277994891611E-4</c:v>
                </c:pt>
                <c:pt idx="336">
                  <c:v>3.3957955027759E-4</c:v>
                </c:pt>
                <c:pt idx="337">
                  <c:v>1.7216218021607679E-3</c:v>
                </c:pt>
                <c:pt idx="338">
                  <c:v>9.1621353729690589E-4</c:v>
                </c:pt>
                <c:pt idx="339">
                  <c:v>2.1892181911183479E-3</c:v>
                </c:pt>
                <c:pt idx="340">
                  <c:v>4.6610782106595227E-3</c:v>
                </c:pt>
                <c:pt idx="341">
                  <c:v>2.9433638992142782E-3</c:v>
                </c:pt>
                <c:pt idx="342">
                  <c:v>3.413360603897108E-2</c:v>
                </c:pt>
                <c:pt idx="343">
                  <c:v>8.6327634165089253E-4</c:v>
                </c:pt>
                <c:pt idx="344">
                  <c:v>1.5547161273120017E-3</c:v>
                </c:pt>
                <c:pt idx="345">
                  <c:v>4.7448101545635863E-5</c:v>
                </c:pt>
                <c:pt idx="346">
                  <c:v>3.1018033441794111E-4</c:v>
                </c:pt>
                <c:pt idx="347">
                  <c:v>2.1253028072715798E-3</c:v>
                </c:pt>
                <c:pt idx="348">
                  <c:v>4.1165228617047862E-2</c:v>
                </c:pt>
                <c:pt idx="349">
                  <c:v>3.2860136207683502E-4</c:v>
                </c:pt>
                <c:pt idx="350">
                  <c:v>6.5964025407621056E-3</c:v>
                </c:pt>
                <c:pt idx="351">
                  <c:v>1.1757174385542433E-2</c:v>
                </c:pt>
                <c:pt idx="352">
                  <c:v>3.9270281691005686E-3</c:v>
                </c:pt>
                <c:pt idx="353">
                  <c:v>9.8059409860980784E-5</c:v>
                </c:pt>
                <c:pt idx="354">
                  <c:v>1.6873847406533287E-3</c:v>
                </c:pt>
                <c:pt idx="355">
                  <c:v>2.0024959562122868E-3</c:v>
                </c:pt>
                <c:pt idx="356">
                  <c:v>1.4963921766081604E-2</c:v>
                </c:pt>
                <c:pt idx="357">
                  <c:v>1.0950277552786943E-4</c:v>
                </c:pt>
                <c:pt idx="358">
                  <c:v>2.8069738661438818E-3</c:v>
                </c:pt>
                <c:pt idx="359">
                  <c:v>8.2699249929246504E-4</c:v>
                </c:pt>
                <c:pt idx="360">
                  <c:v>6.9420293980994334E-3</c:v>
                </c:pt>
                <c:pt idx="361">
                  <c:v>1.1369867627239528E-3</c:v>
                </c:pt>
                <c:pt idx="362">
                  <c:v>8.5592653768598031E-5</c:v>
                </c:pt>
                <c:pt idx="363">
                  <c:v>5.5826878065635792E-3</c:v>
                </c:pt>
                <c:pt idx="364">
                  <c:v>2.354728333568713E-4</c:v>
                </c:pt>
                <c:pt idx="365">
                  <c:v>3.3357876096446549E-3</c:v>
                </c:pt>
                <c:pt idx="366">
                  <c:v>9.4989238584498466E-5</c:v>
                </c:pt>
                <c:pt idx="367">
                  <c:v>1.5222467401758706E-3</c:v>
                </c:pt>
                <c:pt idx="368">
                  <c:v>3.0355806801006198E-2</c:v>
                </c:pt>
                <c:pt idx="369">
                  <c:v>4.681173877196498E-3</c:v>
                </c:pt>
                <c:pt idx="370">
                  <c:v>1.3027760116539979E-3</c:v>
                </c:pt>
                <c:pt idx="371">
                  <c:v>6.9739405722762048E-4</c:v>
                </c:pt>
                <c:pt idx="372">
                  <c:v>1.7862814699533502E-4</c:v>
                </c:pt>
                <c:pt idx="373">
                  <c:v>4.1270544795380526E-4</c:v>
                </c:pt>
                <c:pt idx="374">
                  <c:v>4.407463456123438E-3</c:v>
                </c:pt>
                <c:pt idx="375">
                  <c:v>2.3567751144197013E-3</c:v>
                </c:pt>
                <c:pt idx="376">
                  <c:v>1.9133679537010728E-3</c:v>
                </c:pt>
                <c:pt idx="377">
                  <c:v>3.0182388641631561E-2</c:v>
                </c:pt>
                <c:pt idx="378">
                  <c:v>2.4115916270288949E-2</c:v>
                </c:pt>
                <c:pt idx="379">
                  <c:v>3.3747694813066574E-3</c:v>
                </c:pt>
                <c:pt idx="380">
                  <c:v>1.8607098645347398E-6</c:v>
                </c:pt>
                <c:pt idx="381">
                  <c:v>3.9157708744201334E-3</c:v>
                </c:pt>
                <c:pt idx="382">
                  <c:v>8.0979116694977371E-2</c:v>
                </c:pt>
                <c:pt idx="383">
                  <c:v>6.4957381370907763E-4</c:v>
                </c:pt>
                <c:pt idx="384">
                  <c:v>7.2624436367723158E-3</c:v>
                </c:pt>
                <c:pt idx="385">
                  <c:v>1.6909200893959447E-3</c:v>
                </c:pt>
                <c:pt idx="386">
                  <c:v>1.5417841937534853E-3</c:v>
                </c:pt>
                <c:pt idx="387">
                  <c:v>2.4291567281501026E-4</c:v>
                </c:pt>
                <c:pt idx="388">
                  <c:v>4.2777719785653666E-4</c:v>
                </c:pt>
                <c:pt idx="389">
                  <c:v>1.4801946972373854E-3</c:v>
                </c:pt>
                <c:pt idx="390">
                  <c:v>1.0560458836166916E-3</c:v>
                </c:pt>
                <c:pt idx="391">
                  <c:v>2.6822132697268273E-4</c:v>
                </c:pt>
                <c:pt idx="392">
                  <c:v>1.9137400956739797E-4</c:v>
                </c:pt>
                <c:pt idx="393">
                  <c:v>0</c:v>
                </c:pt>
                <c:pt idx="394">
                  <c:v>2.7214742478685102E-3</c:v>
                </c:pt>
                <c:pt idx="395">
                  <c:v>1.1743126026065196E-2</c:v>
                </c:pt>
                <c:pt idx="396">
                  <c:v>4.9113436874394451E-4</c:v>
                </c:pt>
                <c:pt idx="397">
                  <c:v>2.1463288287408222E-4</c:v>
                </c:pt>
                <c:pt idx="398">
                  <c:v>1.708503797615798E-3</c:v>
                </c:pt>
                <c:pt idx="399">
                  <c:v>1.9854983715997622E-2</c:v>
                </c:pt>
                <c:pt idx="400">
                  <c:v>5.1848680375260524E-4</c:v>
                </c:pt>
                <c:pt idx="401">
                  <c:v>1.4061384446289028E-3</c:v>
                </c:pt>
                <c:pt idx="402">
                  <c:v>3.2422869389517838E-4</c:v>
                </c:pt>
                <c:pt idx="403">
                  <c:v>2.9250359070486111E-4</c:v>
                </c:pt>
                <c:pt idx="404">
                  <c:v>9.6747609406483794E-4</c:v>
                </c:pt>
                <c:pt idx="405">
                  <c:v>1.3425021672618147E-4</c:v>
                </c:pt>
                <c:pt idx="406">
                  <c:v>8.7388238787874054E-3</c:v>
                </c:pt>
                <c:pt idx="407">
                  <c:v>4.3121951110592591E-4</c:v>
                </c:pt>
                <c:pt idx="408">
                  <c:v>2.6484785998828125E-2</c:v>
                </c:pt>
                <c:pt idx="409">
                  <c:v>7.6416563071644962E-3</c:v>
                </c:pt>
                <c:pt idx="410">
                  <c:v>3.6780651892258202E-3</c:v>
                </c:pt>
                <c:pt idx="411">
                  <c:v>5.1448627754385555E-5</c:v>
                </c:pt>
                <c:pt idx="412">
                  <c:v>1.6697173004895715E-2</c:v>
                </c:pt>
                <c:pt idx="413">
                  <c:v>1.3968069846582611E-2</c:v>
                </c:pt>
                <c:pt idx="414">
                  <c:v>5.3681479591827241E-4</c:v>
                </c:pt>
                <c:pt idx="415">
                  <c:v>4.4389094528340754E-3</c:v>
                </c:pt>
                <c:pt idx="416">
                  <c:v>1.3889268783819565E-3</c:v>
                </c:pt>
                <c:pt idx="417">
                  <c:v>1.2700740357848E-2</c:v>
                </c:pt>
                <c:pt idx="418">
                  <c:v>3.2062822030730367E-3</c:v>
                </c:pt>
                <c:pt idx="419">
                  <c:v>8.7951103521895814E-3</c:v>
                </c:pt>
                <c:pt idx="420">
                  <c:v>2.2154542002082878E-3</c:v>
                </c:pt>
                <c:pt idx="421">
                  <c:v>3.0247234380410597E-2</c:v>
                </c:pt>
                <c:pt idx="422">
                  <c:v>9.8450158932533076E-4</c:v>
                </c:pt>
                <c:pt idx="423">
                  <c:v>7.1553597840683417E-4</c:v>
                </c:pt>
                <c:pt idx="424">
                  <c:v>8.3277930697116809E-3</c:v>
                </c:pt>
                <c:pt idx="425">
                  <c:v>4.9020401381167722E-4</c:v>
                </c:pt>
                <c:pt idx="426">
                  <c:v>1.2438845444414734E-4</c:v>
                </c:pt>
                <c:pt idx="427">
                  <c:v>1.2609100397019664E-3</c:v>
                </c:pt>
                <c:pt idx="428">
                  <c:v>2.8568408905134128E-3</c:v>
                </c:pt>
                <c:pt idx="429">
                  <c:v>3.8101755896077865E-3</c:v>
                </c:pt>
                <c:pt idx="430">
                  <c:v>6.3507795350941976E-2</c:v>
                </c:pt>
                <c:pt idx="431">
                  <c:v>2.3411451515576095E-3</c:v>
                </c:pt>
                <c:pt idx="432">
                  <c:v>1.724785008930477E-3</c:v>
                </c:pt>
                <c:pt idx="433">
                  <c:v>6.3822348353541569E-5</c:v>
                </c:pt>
                <c:pt idx="434">
                  <c:v>2.12210238630458E-2</c:v>
                </c:pt>
                <c:pt idx="435">
                  <c:v>4.0005262087496905E-6</c:v>
                </c:pt>
                <c:pt idx="436">
                  <c:v>9.0244428429934879E-4</c:v>
                </c:pt>
                <c:pt idx="437">
                  <c:v>5.9200345050037283E-3</c:v>
                </c:pt>
                <c:pt idx="438">
                  <c:v>1.128427497347093E-3</c:v>
                </c:pt>
                <c:pt idx="439">
                  <c:v>1.1470252924431176E-2</c:v>
                </c:pt>
                <c:pt idx="440">
                  <c:v>0.12602243681168854</c:v>
                </c:pt>
                <c:pt idx="441">
                  <c:v>1.6197479370774911E-4</c:v>
                </c:pt>
                <c:pt idx="442">
                  <c:v>1.8887879763905688E-2</c:v>
                </c:pt>
                <c:pt idx="443">
                  <c:v>1.2228678265215537E-2</c:v>
                </c:pt>
                <c:pt idx="444">
                  <c:v>6.9850117959701866E-3</c:v>
                </c:pt>
                <c:pt idx="445">
                  <c:v>2.9510858451520971E-4</c:v>
                </c:pt>
                <c:pt idx="446">
                  <c:v>1.526824086442626E-2</c:v>
                </c:pt>
                <c:pt idx="447">
                  <c:v>1.9147634860994739E-3</c:v>
                </c:pt>
                <c:pt idx="448">
                  <c:v>0.12822756407214866</c:v>
                </c:pt>
                <c:pt idx="449">
                  <c:v>8.7605011487092346E-3</c:v>
                </c:pt>
                <c:pt idx="450">
                  <c:v>7.834518884623522E-4</c:v>
                </c:pt>
                <c:pt idx="451">
                  <c:v>9.6031236108637917E-4</c:v>
                </c:pt>
                <c:pt idx="452">
                  <c:v>1.4829857620341877E-4</c:v>
                </c:pt>
                <c:pt idx="453">
                  <c:v>2.1416770540794855E-4</c:v>
                </c:pt>
                <c:pt idx="454">
                  <c:v>3.7028126304241322E-5</c:v>
                </c:pt>
                <c:pt idx="455">
                  <c:v>3.1222711526892932E-4</c:v>
                </c:pt>
                <c:pt idx="456">
                  <c:v>6.5134148808038562E-4</c:v>
                </c:pt>
                <c:pt idx="457">
                  <c:v>4.5080348243015404E-3</c:v>
                </c:pt>
                <c:pt idx="458">
                  <c:v>4.2703291391072276E-5</c:v>
                </c:pt>
                <c:pt idx="459">
                  <c:v>1.1750382794536882E-4</c:v>
                </c:pt>
                <c:pt idx="460">
                  <c:v>2.6375562329779934E-4</c:v>
                </c:pt>
                <c:pt idx="461">
                  <c:v>7.8646716879783071E-2</c:v>
                </c:pt>
                <c:pt idx="462">
                  <c:v>9.0697046104482953E-2</c:v>
                </c:pt>
                <c:pt idx="463">
                  <c:v>2.0691093693626307E-4</c:v>
                </c:pt>
                <c:pt idx="464">
                  <c:v>2.2915572336677588E-3</c:v>
                </c:pt>
                <c:pt idx="465">
                  <c:v>6.7143715461736079E-4</c:v>
                </c:pt>
                <c:pt idx="466">
                  <c:v>9.4901785220865339E-3</c:v>
                </c:pt>
                <c:pt idx="467">
                  <c:v>4.5131517764290113E-4</c:v>
                </c:pt>
                <c:pt idx="468">
                  <c:v>1.1601526005374102E-3</c:v>
                </c:pt>
                <c:pt idx="469">
                  <c:v>2.6790686700557637E-2</c:v>
                </c:pt>
                <c:pt idx="470">
                  <c:v>4.0481603812817799E-3</c:v>
                </c:pt>
                <c:pt idx="471">
                  <c:v>4.7727208025316075E-5</c:v>
                </c:pt>
                <c:pt idx="472">
                  <c:v>0.17442657108572235</c:v>
                </c:pt>
                <c:pt idx="473">
                  <c:v>0.10091439004162966</c:v>
                </c:pt>
                <c:pt idx="474">
                  <c:v>2.0202099141226577E-2</c:v>
                </c:pt>
                <c:pt idx="475">
                  <c:v>4.7346692858018721E-3</c:v>
                </c:pt>
                <c:pt idx="476">
                  <c:v>3.90476477557141E-2</c:v>
                </c:pt>
                <c:pt idx="477">
                  <c:v>3.9316799437619053E-4</c:v>
                </c:pt>
                <c:pt idx="478">
                  <c:v>1.6410530650264137E-3</c:v>
                </c:pt>
                <c:pt idx="479">
                  <c:v>3.302760009549163E-5</c:v>
                </c:pt>
                <c:pt idx="480">
                  <c:v>6.2663312178922889E-2</c:v>
                </c:pt>
                <c:pt idx="481">
                  <c:v>4.328011144907805E-3</c:v>
                </c:pt>
                <c:pt idx="482">
                  <c:v>4.86017416616474E-4</c:v>
                </c:pt>
                <c:pt idx="483">
                  <c:v>9.8654837017631892E-4</c:v>
                </c:pt>
                <c:pt idx="484">
                  <c:v>1.5183392494603476E-3</c:v>
                </c:pt>
                <c:pt idx="485">
                  <c:v>3.7114649312942186E-3</c:v>
                </c:pt>
                <c:pt idx="486">
                  <c:v>3.2934564602264895E-3</c:v>
                </c:pt>
                <c:pt idx="487">
                  <c:v>1.6984559643473105E-3</c:v>
                </c:pt>
                <c:pt idx="488">
                  <c:v>1.5354577802140672E-3</c:v>
                </c:pt>
                <c:pt idx="489">
                  <c:v>1.7365074810770459E-2</c:v>
                </c:pt>
                <c:pt idx="490">
                  <c:v>5.7367545833470557E-3</c:v>
                </c:pt>
                <c:pt idx="491">
                  <c:v>2.8310700588896065E-4</c:v>
                </c:pt>
                <c:pt idx="492">
                  <c:v>2.4607887958471935E-4</c:v>
                </c:pt>
                <c:pt idx="493">
                  <c:v>7.5386660161624983E-4</c:v>
                </c:pt>
                <c:pt idx="494">
                  <c:v>2.1669827082371577E-3</c:v>
                </c:pt>
                <c:pt idx="495">
                  <c:v>6.5178805844787399E-3</c:v>
                </c:pt>
                <c:pt idx="496">
                  <c:v>3.4171936662180495E-4</c:v>
                </c:pt>
                <c:pt idx="497">
                  <c:v>1.6188175821452237E-4</c:v>
                </c:pt>
                <c:pt idx="498">
                  <c:v>1.1610829554696777E-4</c:v>
                </c:pt>
                <c:pt idx="499">
                  <c:v>3.4784110207612424E-3</c:v>
                </c:pt>
                <c:pt idx="500">
                  <c:v>3.0767767965014189E-3</c:v>
                </c:pt>
                <c:pt idx="501">
                  <c:v>2.4376229580337356E-3</c:v>
                </c:pt>
                <c:pt idx="502">
                  <c:v>4.4376069559289005E-3</c:v>
                </c:pt>
                <c:pt idx="503">
                  <c:v>3.4367311197956642E-4</c:v>
                </c:pt>
                <c:pt idx="504">
                  <c:v>1.5313642185120907E-3</c:v>
                </c:pt>
                <c:pt idx="505">
                  <c:v>1.0520453574079419E-3</c:v>
                </c:pt>
                <c:pt idx="506">
                  <c:v>3.3676987838214254E-3</c:v>
                </c:pt>
                <c:pt idx="507">
                  <c:v>1.2314177883490907E-3</c:v>
                </c:pt>
                <c:pt idx="508">
                  <c:v>7.4994143415701375E-2</c:v>
                </c:pt>
                <c:pt idx="509">
                  <c:v>0.15616398287179356</c:v>
                </c:pt>
                <c:pt idx="510">
                  <c:v>4.851800971774334E-4</c:v>
                </c:pt>
                <c:pt idx="511">
                  <c:v>4.5215249708194179E-5</c:v>
                </c:pt>
                <c:pt idx="512">
                  <c:v>5.1727734234065768E-4</c:v>
                </c:pt>
                <c:pt idx="513">
                  <c:v>2.3351908799910984E-5</c:v>
                </c:pt>
                <c:pt idx="514">
                  <c:v>2.965041169136108E-4</c:v>
                </c:pt>
                <c:pt idx="515">
                  <c:v>3.8153855772284838E-4</c:v>
                </c:pt>
                <c:pt idx="516">
                  <c:v>3.9975490729664345E-3</c:v>
                </c:pt>
                <c:pt idx="517">
                  <c:v>3.6618770134043676E-4</c:v>
                </c:pt>
                <c:pt idx="518">
                  <c:v>1.1481324148125157E-2</c:v>
                </c:pt>
                <c:pt idx="519">
                  <c:v>2.8580503519253604E-4</c:v>
                </c:pt>
                <c:pt idx="520">
                  <c:v>6.787683514836277E-3</c:v>
                </c:pt>
                <c:pt idx="521">
                  <c:v>1.145443689058263E-2</c:v>
                </c:pt>
                <c:pt idx="522">
                  <c:v>8.8941931524760554E-5</c:v>
                </c:pt>
                <c:pt idx="523">
                  <c:v>1.4304207083610811E-3</c:v>
                </c:pt>
                <c:pt idx="524">
                  <c:v>2.0421290763268768E-4</c:v>
                </c:pt>
                <c:pt idx="525">
                  <c:v>9.5547451543858889E-5</c:v>
                </c:pt>
                <c:pt idx="526">
                  <c:v>5.662140117779213E-4</c:v>
                </c:pt>
                <c:pt idx="527">
                  <c:v>1.5866273014887725E-3</c:v>
                </c:pt>
                <c:pt idx="528">
                  <c:v>3.5372094524805401E-4</c:v>
                </c:pt>
                <c:pt idx="529">
                  <c:v>1.9807256507972304E-4</c:v>
                </c:pt>
                <c:pt idx="530">
                  <c:v>1.3619465853462027E-3</c:v>
                </c:pt>
                <c:pt idx="531">
                  <c:v>1.4154885116981899E-2</c:v>
                </c:pt>
                <c:pt idx="532">
                  <c:v>1.8356833168567475E-3</c:v>
                </c:pt>
                <c:pt idx="533">
                  <c:v>1.8353111748838405E-3</c:v>
                </c:pt>
                <c:pt idx="534">
                  <c:v>1.4677279411450027E-3</c:v>
                </c:pt>
                <c:pt idx="535">
                  <c:v>4.9048312029135739E-4</c:v>
                </c:pt>
                <c:pt idx="536">
                  <c:v>1.6895245569975437E-4</c:v>
                </c:pt>
                <c:pt idx="537">
                  <c:v>2.7398952755274041E-4</c:v>
                </c:pt>
                <c:pt idx="538">
                  <c:v>6.7376304194802922E-4</c:v>
                </c:pt>
                <c:pt idx="539">
                  <c:v>3.7195590192049449E-4</c:v>
                </c:pt>
                <c:pt idx="540">
                  <c:v>3.0580766623628447E-4</c:v>
                </c:pt>
                <c:pt idx="541">
                  <c:v>3.9363317184232417E-4</c:v>
                </c:pt>
                <c:pt idx="542">
                  <c:v>3.2218191304419016E-4</c:v>
                </c:pt>
                <c:pt idx="543">
                  <c:v>3.0805912517237149E-3</c:v>
                </c:pt>
                <c:pt idx="544">
                  <c:v>3.7735196052764521E-4</c:v>
                </c:pt>
                <c:pt idx="545">
                  <c:v>2.8775412877563616E-2</c:v>
                </c:pt>
                <c:pt idx="546">
                  <c:v>5.2788338856850565E-4</c:v>
                </c:pt>
                <c:pt idx="547">
                  <c:v>6.45573287500328E-4</c:v>
                </c:pt>
                <c:pt idx="548">
                  <c:v>8.3111397164240958E-2</c:v>
                </c:pt>
                <c:pt idx="549">
                  <c:v>1.0632096165951502E-3</c:v>
                </c:pt>
                <c:pt idx="550">
                  <c:v>1.8076610262968543E-2</c:v>
                </c:pt>
                <c:pt idx="551">
                  <c:v>6.8660194001331896E-5</c:v>
                </c:pt>
                <c:pt idx="552">
                  <c:v>1.9630209964361826E-2</c:v>
                </c:pt>
                <c:pt idx="553">
                  <c:v>6.754376808261105E-5</c:v>
                </c:pt>
                <c:pt idx="554">
                  <c:v>7.3832967424738473E-4</c:v>
                </c:pt>
                <c:pt idx="555">
                  <c:v>7.8255874772737554E-3</c:v>
                </c:pt>
                <c:pt idx="556">
                  <c:v>2.003519346637781E-3</c:v>
                </c:pt>
                <c:pt idx="557">
                  <c:v>9.1442725582695245E-3</c:v>
                </c:pt>
                <c:pt idx="558">
                  <c:v>1.6427277039044949E-3</c:v>
                </c:pt>
                <c:pt idx="559">
                  <c:v>4.4219769930668089E-4</c:v>
                </c:pt>
                <c:pt idx="560">
                  <c:v>7.3117524481824863E-3</c:v>
                </c:pt>
                <c:pt idx="561">
                  <c:v>3.0924997948567377E-4</c:v>
                </c:pt>
                <c:pt idx="562">
                  <c:v>6.0030221649619775E-3</c:v>
                </c:pt>
                <c:pt idx="563">
                  <c:v>1.7909332446146869E-4</c:v>
                </c:pt>
                <c:pt idx="564">
                  <c:v>5.8426289746390827E-5</c:v>
                </c:pt>
                <c:pt idx="565">
                  <c:v>5.3988496719475476E-4</c:v>
                </c:pt>
                <c:pt idx="566">
                  <c:v>2.8954506202025086E-3</c:v>
                </c:pt>
                <c:pt idx="567">
                  <c:v>3.3799794689273548E-4</c:v>
                </c:pt>
                <c:pt idx="568">
                  <c:v>1.6839424274039393E-4</c:v>
                </c:pt>
                <c:pt idx="569">
                  <c:v>1.428373927510093E-3</c:v>
                </c:pt>
                <c:pt idx="570">
                  <c:v>2.0331046334838834E-3</c:v>
                </c:pt>
                <c:pt idx="571">
                  <c:v>5.4358312805051753E-2</c:v>
                </c:pt>
                <c:pt idx="572">
                  <c:v>6.9316094228580394E-3</c:v>
                </c:pt>
                <c:pt idx="573">
                  <c:v>4.363364632333965E-5</c:v>
                </c:pt>
                <c:pt idx="574">
                  <c:v>4.0422061097152686E-3</c:v>
                </c:pt>
                <c:pt idx="575">
                  <c:v>2.5786647657654689E-3</c:v>
                </c:pt>
                <c:pt idx="576">
                  <c:v>1.9241600709153743E-3</c:v>
                </c:pt>
                <c:pt idx="577">
                  <c:v>3.5785172114732116E-3</c:v>
                </c:pt>
                <c:pt idx="578">
                  <c:v>3.1250622174860954E-4</c:v>
                </c:pt>
                <c:pt idx="579">
                  <c:v>1.2553279101083622E-3</c:v>
                </c:pt>
                <c:pt idx="580">
                  <c:v>1.0901713025322586E-2</c:v>
                </c:pt>
                <c:pt idx="581">
                  <c:v>7.3752026545631216E-3</c:v>
                </c:pt>
                <c:pt idx="582">
                  <c:v>2.0216612678169947E-4</c:v>
                </c:pt>
                <c:pt idx="583">
                  <c:v>2.4514852465245195E-4</c:v>
                </c:pt>
                <c:pt idx="584">
                  <c:v>1.1808995155269725E-3</c:v>
                </c:pt>
                <c:pt idx="585">
                  <c:v>6.2445423053785864E-4</c:v>
                </c:pt>
                <c:pt idx="586">
                  <c:v>6.9275158611560627E-3</c:v>
                </c:pt>
                <c:pt idx="587">
                  <c:v>1.4723238945104035E-2</c:v>
                </c:pt>
                <c:pt idx="588">
                  <c:v>1.9604439132738017E-3</c:v>
                </c:pt>
                <c:pt idx="589">
                  <c:v>3.972615560781669E-5</c:v>
                </c:pt>
                <c:pt idx="590">
                  <c:v>5.5049101342260272E-4</c:v>
                </c:pt>
                <c:pt idx="591">
                  <c:v>7.4605162018520394E-4</c:v>
                </c:pt>
                <c:pt idx="592">
                  <c:v>3.528836258090134E-4</c:v>
                </c:pt>
                <c:pt idx="593">
                  <c:v>1.1777363087572634E-3</c:v>
                </c:pt>
                <c:pt idx="594">
                  <c:v>1.6150961624161541E-4</c:v>
                </c:pt>
                <c:pt idx="595">
                  <c:v>4.6796853093048701E-5</c:v>
                </c:pt>
                <c:pt idx="596">
                  <c:v>5.0670851031010032E-3</c:v>
                </c:pt>
                <c:pt idx="597">
                  <c:v>2.3786384553279847E-3</c:v>
                </c:pt>
                <c:pt idx="598">
                  <c:v>1.9118328680628318E-2</c:v>
                </c:pt>
                <c:pt idx="599">
                  <c:v>4.5621628742608562E-2</c:v>
                </c:pt>
                <c:pt idx="600">
                  <c:v>7.5963480219630748E-3</c:v>
                </c:pt>
                <c:pt idx="601">
                  <c:v>2.9222448422518087E-3</c:v>
                </c:pt>
                <c:pt idx="602">
                  <c:v>1.0474866182398318E-3</c:v>
                </c:pt>
                <c:pt idx="603">
                  <c:v>6.0314910258893592E-4</c:v>
                </c:pt>
                <c:pt idx="604">
                  <c:v>7.9979357284762853E-2</c:v>
                </c:pt>
                <c:pt idx="605">
                  <c:v>3.4444809763814511E-2</c:v>
                </c:pt>
                <c:pt idx="606">
                  <c:v>2.1970331725493938E-3</c:v>
                </c:pt>
                <c:pt idx="607">
                  <c:v>5.2183608150876775E-4</c:v>
                </c:pt>
                <c:pt idx="608">
                  <c:v>3.77500817316808E-3</c:v>
                </c:pt>
                <c:pt idx="609">
                  <c:v>3.9901992690015223E-3</c:v>
                </c:pt>
                <c:pt idx="610">
                  <c:v>4.036530944628438E-3</c:v>
                </c:pt>
                <c:pt idx="611">
                  <c:v>1.0643167389645485E-2</c:v>
                </c:pt>
                <c:pt idx="612">
                  <c:v>5.9198484340172741E-4</c:v>
                </c:pt>
                <c:pt idx="613">
                  <c:v>6.1905817193070786E-4</c:v>
                </c:pt>
                <c:pt idx="614">
                  <c:v>5.0907161183805947E-3</c:v>
                </c:pt>
                <c:pt idx="615">
                  <c:v>8.8874015614705034E-3</c:v>
                </c:pt>
                <c:pt idx="616">
                  <c:v>1.8143037605132434E-2</c:v>
                </c:pt>
                <c:pt idx="617">
                  <c:v>2.9417822958294237E-4</c:v>
                </c:pt>
                <c:pt idx="618">
                  <c:v>1.7150162821416696E-3</c:v>
                </c:pt>
                <c:pt idx="619">
                  <c:v>1.6206782920097582E-4</c:v>
                </c:pt>
                <c:pt idx="620">
                  <c:v>6.187790654510277E-4</c:v>
                </c:pt>
                <c:pt idx="621">
                  <c:v>2.0188702030201925E-4</c:v>
                </c:pt>
                <c:pt idx="622">
                  <c:v>6.6632020248989028E-4</c:v>
                </c:pt>
                <c:pt idx="623">
                  <c:v>6.0473070597379039E-5</c:v>
                </c:pt>
                <c:pt idx="624">
                  <c:v>1.1894587809038323E-3</c:v>
                </c:pt>
                <c:pt idx="625">
                  <c:v>3.445941633625111E-2</c:v>
                </c:pt>
                <c:pt idx="626">
                  <c:v>1.6174220497468224E-3</c:v>
                </c:pt>
                <c:pt idx="627">
                  <c:v>2.0942289525338495E-4</c:v>
                </c:pt>
                <c:pt idx="628">
                  <c:v>9.7222090421940157E-5</c:v>
                </c:pt>
                <c:pt idx="629">
                  <c:v>2.1091146314501275E-4</c:v>
                </c:pt>
                <c:pt idx="630">
                  <c:v>3.9046066152329246E-3</c:v>
                </c:pt>
                <c:pt idx="631">
                  <c:v>8.2191276136228519E-3</c:v>
                </c:pt>
                <c:pt idx="632">
                  <c:v>1.5778819651254594E-4</c:v>
                </c:pt>
                <c:pt idx="633">
                  <c:v>2.2272697078480836E-4</c:v>
                </c:pt>
                <c:pt idx="634">
                  <c:v>2.1818311729561453E-2</c:v>
                </c:pt>
                <c:pt idx="635">
                  <c:v>2.4645102155762625E-4</c:v>
                </c:pt>
                <c:pt idx="636">
                  <c:v>5.5728260442815452E-5</c:v>
                </c:pt>
                <c:pt idx="637">
                  <c:v>3.4637114128314181E-4</c:v>
                </c:pt>
                <c:pt idx="638">
                  <c:v>4.2647842237109143E-2</c:v>
                </c:pt>
                <c:pt idx="639">
                  <c:v>0.1173468770682953</c:v>
                </c:pt>
                <c:pt idx="640">
                  <c:v>1.1527097610792712E-3</c:v>
                </c:pt>
                <c:pt idx="641">
                  <c:v>2.2233622171325606E-3</c:v>
                </c:pt>
                <c:pt idx="642">
                  <c:v>4.4843107735287228E-5</c:v>
                </c:pt>
                <c:pt idx="643">
                  <c:v>5.3867550578280719E-5</c:v>
                </c:pt>
                <c:pt idx="644">
                  <c:v>2.703890539648657E-3</c:v>
                </c:pt>
                <c:pt idx="645">
                  <c:v>8.7455224342997302E-3</c:v>
                </c:pt>
                <c:pt idx="646">
                  <c:v>3.3967258577081674E-4</c:v>
                </c:pt>
                <c:pt idx="647">
                  <c:v>8.2615517985342438E-5</c:v>
                </c:pt>
                <c:pt idx="648">
                  <c:v>1.106359478353711E-2</c:v>
                </c:pt>
                <c:pt idx="649">
                  <c:v>7.8419617240816611E-4</c:v>
                </c:pt>
                <c:pt idx="650">
                  <c:v>1.4126509291547745E-3</c:v>
                </c:pt>
                <c:pt idx="651">
                  <c:v>2.7796865559804797E-2</c:v>
                </c:pt>
                <c:pt idx="652">
                  <c:v>5.0777190599768193E-2</c:v>
                </c:pt>
                <c:pt idx="653">
                  <c:v>3.8414355153319703E-4</c:v>
                </c:pt>
                <c:pt idx="654">
                  <c:v>8.2206161815144801E-4</c:v>
                </c:pt>
                <c:pt idx="655">
                  <c:v>2.3234684078445294E-3</c:v>
                </c:pt>
                <c:pt idx="656">
                  <c:v>1.3191502584619036E-3</c:v>
                </c:pt>
                <c:pt idx="657">
                  <c:v>2.8725638888687311E-3</c:v>
                </c:pt>
                <c:pt idx="658">
                  <c:v>5.0114498781514147E-3</c:v>
                </c:pt>
                <c:pt idx="659">
                  <c:v>1.6960370415234152E-4</c:v>
                </c:pt>
                <c:pt idx="660">
                  <c:v>8.782550560603972E-4</c:v>
                </c:pt>
                <c:pt idx="661">
                  <c:v>1.4251083816978346E-2</c:v>
                </c:pt>
                <c:pt idx="662">
                  <c:v>4.3140558209237939E-4</c:v>
                </c:pt>
                <c:pt idx="663">
                  <c:v>8.5220511795691074E-5</c:v>
                </c:pt>
                <c:pt idx="664">
                  <c:v>2.0963687688780644E-3</c:v>
                </c:pt>
                <c:pt idx="665">
                  <c:v>4.2749809137685645E-4</c:v>
                </c:pt>
                <c:pt idx="666">
                  <c:v>4.0430434291543089E-3</c:v>
                </c:pt>
                <c:pt idx="667">
                  <c:v>3.3455563364334618E-4</c:v>
                </c:pt>
                <c:pt idx="668">
                  <c:v>2.2328518374416878E-6</c:v>
                </c:pt>
                <c:pt idx="669">
                  <c:v>1.3741342349589053E-4</c:v>
                </c:pt>
                <c:pt idx="670">
                  <c:v>4.8342172635544804E-3</c:v>
                </c:pt>
                <c:pt idx="671">
                  <c:v>1.8772515752304535E-2</c:v>
                </c:pt>
                <c:pt idx="672">
                  <c:v>1.6061647550663874E-3</c:v>
                </c:pt>
                <c:pt idx="673">
                  <c:v>1.8625705743992744E-4</c:v>
                </c:pt>
                <c:pt idx="674">
                  <c:v>2.5994116807550314E-4</c:v>
                </c:pt>
                <c:pt idx="675">
                  <c:v>3.4553382184410116E-4</c:v>
                </c:pt>
                <c:pt idx="676">
                  <c:v>6.5754695547860899E-3</c:v>
                </c:pt>
                <c:pt idx="677">
                  <c:v>8.774084330720338E-3</c:v>
                </c:pt>
                <c:pt idx="678">
                  <c:v>4.3515491246941687E-3</c:v>
                </c:pt>
                <c:pt idx="679">
                  <c:v>1.1335444494745635E-3</c:v>
                </c:pt>
                <c:pt idx="680">
                  <c:v>1.7648833065112007E-4</c:v>
                </c:pt>
                <c:pt idx="681">
                  <c:v>3.1957691923384157E-4</c:v>
                </c:pt>
                <c:pt idx="682">
                  <c:v>2.6044355973892752E-3</c:v>
                </c:pt>
                <c:pt idx="683">
                  <c:v>3.1864656430157418E-4</c:v>
                </c:pt>
                <c:pt idx="684">
                  <c:v>1.4329326666782031E-3</c:v>
                </c:pt>
                <c:pt idx="685">
                  <c:v>3.5055773847834497E-4</c:v>
                </c:pt>
                <c:pt idx="686">
                  <c:v>7.6735674813412666E-4</c:v>
                </c:pt>
                <c:pt idx="687">
                  <c:v>8.8383718565400132E-5</c:v>
                </c:pt>
                <c:pt idx="688">
                  <c:v>3.7475254884689016E-2</c:v>
                </c:pt>
                <c:pt idx="689">
                  <c:v>2.7791562536690871E-3</c:v>
                </c:pt>
                <c:pt idx="690">
                  <c:v>1.071545596788266E-2</c:v>
                </c:pt>
                <c:pt idx="691">
                  <c:v>3.9054346311226423E-2</c:v>
                </c:pt>
                <c:pt idx="692">
                  <c:v>2.4605096893675132E-3</c:v>
                </c:pt>
                <c:pt idx="693">
                  <c:v>3.6479216894203572E-4</c:v>
                </c:pt>
                <c:pt idx="694">
                  <c:v>8.0551990745573419E-3</c:v>
                </c:pt>
                <c:pt idx="695">
                  <c:v>2.5389386101576524E-4</c:v>
                </c:pt>
                <c:pt idx="696">
                  <c:v>2.1748907251614305E-3</c:v>
                </c:pt>
                <c:pt idx="697">
                  <c:v>1.0418858815475822E-2</c:v>
                </c:pt>
                <c:pt idx="698">
                  <c:v>2.2268882623258539E-2</c:v>
                </c:pt>
                <c:pt idx="699">
                  <c:v>4.9411150452720017E-4</c:v>
                </c:pt>
                <c:pt idx="700">
                  <c:v>1.3292911272236182E-3</c:v>
                </c:pt>
                <c:pt idx="701">
                  <c:v>5.6546972783210738E-4</c:v>
                </c:pt>
                <c:pt idx="702">
                  <c:v>0</c:v>
                </c:pt>
                <c:pt idx="703">
                  <c:v>1.2173694288718534E-3</c:v>
                </c:pt>
                <c:pt idx="704">
                  <c:v>2.170518056979774E-3</c:v>
                </c:pt>
                <c:pt idx="705">
                  <c:v>1.957559812983773E-3</c:v>
                </c:pt>
                <c:pt idx="706">
                  <c:v>2.3313764247688022E-3</c:v>
                </c:pt>
                <c:pt idx="707">
                  <c:v>4.6995018693621656E-3</c:v>
                </c:pt>
                <c:pt idx="708">
                  <c:v>2.3676602671272298E-3</c:v>
                </c:pt>
                <c:pt idx="709">
                  <c:v>2.1161853289353594E-3</c:v>
                </c:pt>
                <c:pt idx="710">
                  <c:v>3.3492777561625314E-5</c:v>
                </c:pt>
                <c:pt idx="711">
                  <c:v>3.1429250321856287E-3</c:v>
                </c:pt>
                <c:pt idx="712">
                  <c:v>4.7093636316441999E-3</c:v>
                </c:pt>
                <c:pt idx="713">
                  <c:v>5.6379508895402614E-5</c:v>
                </c:pt>
                <c:pt idx="714">
                  <c:v>2.3283062534923196E-3</c:v>
                </c:pt>
                <c:pt idx="715">
                  <c:v>5.1192780148012025E-3</c:v>
                </c:pt>
                <c:pt idx="716">
                  <c:v>9.281592946272189E-3</c:v>
                </c:pt>
                <c:pt idx="717">
                  <c:v>3.3250885279235797E-4</c:v>
                </c:pt>
                <c:pt idx="718">
                  <c:v>3.5204630636997275E-4</c:v>
                </c:pt>
                <c:pt idx="719">
                  <c:v>1.4950803761536633E-4</c:v>
                </c:pt>
                <c:pt idx="720">
                  <c:v>1.5308990410459571E-3</c:v>
                </c:pt>
                <c:pt idx="721">
                  <c:v>2.0495719157850159E-4</c:v>
                </c:pt>
                <c:pt idx="722">
                  <c:v>4.3503396632822217E-4</c:v>
                </c:pt>
                <c:pt idx="723">
                  <c:v>1.9909595550521715E-4</c:v>
                </c:pt>
                <c:pt idx="724">
                  <c:v>3.0475636516282233E-3</c:v>
                </c:pt>
                <c:pt idx="725">
                  <c:v>4.8145867744836388E-4</c:v>
                </c:pt>
                <c:pt idx="726">
                  <c:v>1.0672008392545774E-2</c:v>
                </c:pt>
                <c:pt idx="727">
                  <c:v>2.0384076565978075E-4</c:v>
                </c:pt>
                <c:pt idx="728">
                  <c:v>1.095037058828017E-2</c:v>
                </c:pt>
                <c:pt idx="729">
                  <c:v>2.3553795820213004E-3</c:v>
                </c:pt>
                <c:pt idx="730">
                  <c:v>1.4216753719977679E-3</c:v>
                </c:pt>
                <c:pt idx="731">
                  <c:v>2.4134337297947841E-3</c:v>
                </c:pt>
                <c:pt idx="732">
                  <c:v>5.9877643440727922E-4</c:v>
                </c:pt>
                <c:pt idx="733">
                  <c:v>2.8292093490250717E-4</c:v>
                </c:pt>
                <c:pt idx="734">
                  <c:v>9.1835335364112084E-4</c:v>
                </c:pt>
                <c:pt idx="735">
                  <c:v>4.6768942445080683E-4</c:v>
                </c:pt>
                <c:pt idx="736">
                  <c:v>2.1816823161669824E-4</c:v>
                </c:pt>
                <c:pt idx="737">
                  <c:v>2.1275356591090215E-3</c:v>
                </c:pt>
                <c:pt idx="738">
                  <c:v>2.2246368033897668E-2</c:v>
                </c:pt>
                <c:pt idx="739">
                  <c:v>2.1295824399600096E-4</c:v>
                </c:pt>
                <c:pt idx="740">
                  <c:v>5.0734115166404213E-3</c:v>
                </c:pt>
                <c:pt idx="741">
                  <c:v>3.9948510436628596E-3</c:v>
                </c:pt>
                <c:pt idx="742">
                  <c:v>6.8622979804041197E-4</c:v>
                </c:pt>
                <c:pt idx="743">
                  <c:v>9.806871341030345E-4</c:v>
                </c:pt>
                <c:pt idx="744">
                  <c:v>4.0341120218045428E-3</c:v>
                </c:pt>
                <c:pt idx="745">
                  <c:v>1.5788123200577265E-4</c:v>
                </c:pt>
                <c:pt idx="746">
                  <c:v>8.1657252405107055E-4</c:v>
                </c:pt>
                <c:pt idx="747">
                  <c:v>2.163075217521635E-4</c:v>
                </c:pt>
                <c:pt idx="748">
                  <c:v>5.1282094221509695E-3</c:v>
                </c:pt>
                <c:pt idx="749">
                  <c:v>2.4537739196578975E-2</c:v>
                </c:pt>
                <c:pt idx="750">
                  <c:v>4.2293935220874632E-4</c:v>
                </c:pt>
                <c:pt idx="751">
                  <c:v>2.2272697078480836E-3</c:v>
                </c:pt>
                <c:pt idx="752">
                  <c:v>3.3902133731822956E-4</c:v>
                </c:pt>
                <c:pt idx="753">
                  <c:v>2.1391650957623635E-3</c:v>
                </c:pt>
                <c:pt idx="754">
                  <c:v>4.8908758789295635E-4</c:v>
                </c:pt>
                <c:pt idx="755">
                  <c:v>5.1598600969467057E-2</c:v>
                </c:pt>
                <c:pt idx="756">
                  <c:v>6.7736351553590399E-3</c:v>
                </c:pt>
                <c:pt idx="757">
                  <c:v>2.6701186556073517E-4</c:v>
                </c:pt>
                <c:pt idx="758">
                  <c:v>2.6528140538671784E-3</c:v>
                </c:pt>
                <c:pt idx="759">
                  <c:v>4.9066919127781087E-4</c:v>
                </c:pt>
                <c:pt idx="760">
                  <c:v>1.0774440470588411E-3</c:v>
                </c:pt>
                <c:pt idx="761">
                  <c:v>6.2410999921291973E-3</c:v>
                </c:pt>
                <c:pt idx="762">
                  <c:v>1.0534408898063429E-3</c:v>
                </c:pt>
                <c:pt idx="763">
                  <c:v>1.4811250521696529E-4</c:v>
                </c:pt>
                <c:pt idx="764">
                  <c:v>1.8949469260421789E-3</c:v>
                </c:pt>
                <c:pt idx="765">
                  <c:v>4.8471491971129969E-5</c:v>
                </c:pt>
                <c:pt idx="766">
                  <c:v>0.3599563700750964</c:v>
                </c:pt>
                <c:pt idx="767">
                  <c:v>2.6216192529882536E-2</c:v>
                </c:pt>
                <c:pt idx="768">
                  <c:v>2.3149091424676696E-3</c:v>
                </c:pt>
                <c:pt idx="769">
                  <c:v>2.7352435008660676E-4</c:v>
                </c:pt>
                <c:pt idx="770">
                  <c:v>0</c:v>
                </c:pt>
                <c:pt idx="771">
                  <c:v>4.6517746613368494E-7</c:v>
                </c:pt>
                <c:pt idx="772">
                  <c:v>5.0397326680923422E-4</c:v>
                </c:pt>
                <c:pt idx="773">
                  <c:v>7.8566613320114852E-3</c:v>
                </c:pt>
                <c:pt idx="774">
                  <c:v>9.2756386747056775E-5</c:v>
                </c:pt>
                <c:pt idx="775">
                  <c:v>6.2622190490916664E-4</c:v>
                </c:pt>
                <c:pt idx="776">
                  <c:v>1.9086231435465092E-3</c:v>
                </c:pt>
                <c:pt idx="777">
                  <c:v>3.3069466067443664E-3</c:v>
                </c:pt>
                <c:pt idx="778">
                  <c:v>1.3006361953097831E-4</c:v>
                </c:pt>
                <c:pt idx="779">
                  <c:v>5.3402373112147028E-5</c:v>
                </c:pt>
                <c:pt idx="780">
                  <c:v>9.2486583816699238E-4</c:v>
                </c:pt>
                <c:pt idx="781">
                  <c:v>3.5122759402957749E-3</c:v>
                </c:pt>
                <c:pt idx="782">
                  <c:v>1.7202262697623669E-4</c:v>
                </c:pt>
                <c:pt idx="783">
                  <c:v>2.0017516722664729E-3</c:v>
                </c:pt>
                <c:pt idx="784">
                  <c:v>5.6899577302540073E-3</c:v>
                </c:pt>
                <c:pt idx="785">
                  <c:v>7.0368883869934146E-2</c:v>
                </c:pt>
                <c:pt idx="786">
                  <c:v>2.0393380115300749E-4</c:v>
                </c:pt>
                <c:pt idx="787">
                  <c:v>9.8692051214922588E-4</c:v>
                </c:pt>
                <c:pt idx="788">
                  <c:v>3.995427863720865E-2</c:v>
                </c:pt>
                <c:pt idx="789">
                  <c:v>1.1359633722984586E-4</c:v>
                </c:pt>
                <c:pt idx="790">
                  <c:v>3.3391368874008173E-3</c:v>
                </c:pt>
                <c:pt idx="791">
                  <c:v>8.5764955502053944E-2</c:v>
                </c:pt>
                <c:pt idx="792">
                  <c:v>1.5043839254763372E-4</c:v>
                </c:pt>
                <c:pt idx="793">
                  <c:v>4.1270544795380526E-4</c:v>
                </c:pt>
                <c:pt idx="794">
                  <c:v>2.2315493405365133E-3</c:v>
                </c:pt>
                <c:pt idx="795">
                  <c:v>1.0215297156295721E-4</c:v>
                </c:pt>
                <c:pt idx="796">
                  <c:v>1.3371712334999227E-2</c:v>
                </c:pt>
                <c:pt idx="797">
                  <c:v>4.5866498160781334E-5</c:v>
                </c:pt>
                <c:pt idx="798">
                  <c:v>7.1578717423854635E-3</c:v>
                </c:pt>
                <c:pt idx="799">
                  <c:v>1.805818923530965E-4</c:v>
                </c:pt>
                <c:pt idx="800">
                  <c:v>2.9458758575313998E-3</c:v>
                </c:pt>
                <c:pt idx="801">
                  <c:v>2.9120109379968677E-5</c:v>
                </c:pt>
                <c:pt idx="802">
                  <c:v>3.723280438934014E-4</c:v>
                </c:pt>
                <c:pt idx="803">
                  <c:v>4.0405314708371871E-4</c:v>
                </c:pt>
                <c:pt idx="804">
                  <c:v>8.997462549957734E-4</c:v>
                </c:pt>
                <c:pt idx="805">
                  <c:v>1.989638451048352E-2</c:v>
                </c:pt>
                <c:pt idx="806">
                  <c:v>2.6156928920697104E-3</c:v>
                </c:pt>
                <c:pt idx="807">
                  <c:v>2.0383983530484848E-2</c:v>
                </c:pt>
                <c:pt idx="808">
                  <c:v>3.7251411487985487E-4</c:v>
                </c:pt>
                <c:pt idx="809">
                  <c:v>1.5389559147593926E-2</c:v>
                </c:pt>
                <c:pt idx="810">
                  <c:v>5.2630178518365113E-4</c:v>
                </c:pt>
                <c:pt idx="811">
                  <c:v>2.317774635659053E-2</c:v>
                </c:pt>
                <c:pt idx="812">
                  <c:v>8.3239507038414165E-2</c:v>
                </c:pt>
                <c:pt idx="813">
                  <c:v>8.866282504508035E-5</c:v>
                </c:pt>
                <c:pt idx="814">
                  <c:v>3.0608677271596468E-4</c:v>
                </c:pt>
                <c:pt idx="815">
                  <c:v>1.7253432218898375E-3</c:v>
                </c:pt>
                <c:pt idx="816">
                  <c:v>8.8290683072173406E-5</c:v>
                </c:pt>
                <c:pt idx="817">
                  <c:v>2.4524156014567869E-4</c:v>
                </c:pt>
                <c:pt idx="818">
                  <c:v>7.8987133749499697E-5</c:v>
                </c:pt>
                <c:pt idx="819">
                  <c:v>2.6830505891658678E-3</c:v>
                </c:pt>
                <c:pt idx="820">
                  <c:v>1.6439371653164425E-4</c:v>
                </c:pt>
                <c:pt idx="821">
                  <c:v>1.441119790082156E-4</c:v>
                </c:pt>
                <c:pt idx="822">
                  <c:v>6.6395710096193118E-3</c:v>
                </c:pt>
                <c:pt idx="823">
                  <c:v>1.3625047983055632E-3</c:v>
                </c:pt>
                <c:pt idx="824">
                  <c:v>7.7535780055162603E-4</c:v>
                </c:pt>
                <c:pt idx="825">
                  <c:v>8.3815675847967355E-4</c:v>
                </c:pt>
                <c:pt idx="826">
                  <c:v>4.6917799234243461E-4</c:v>
                </c:pt>
                <c:pt idx="827">
                  <c:v>5.6546972783210738E-4</c:v>
                </c:pt>
                <c:pt idx="828">
                  <c:v>2.2318284470161935E-3</c:v>
                </c:pt>
                <c:pt idx="829">
                  <c:v>7.3488736099799543E-4</c:v>
                </c:pt>
                <c:pt idx="830">
                  <c:v>0</c:v>
                </c:pt>
                <c:pt idx="831">
                  <c:v>9.5989370136685889E-3</c:v>
                </c:pt>
                <c:pt idx="832">
                  <c:v>1.104331304601368E-4</c:v>
                </c:pt>
                <c:pt idx="833">
                  <c:v>1.1696422208465375E-3</c:v>
                </c:pt>
                <c:pt idx="834">
                  <c:v>1.7724191814625662E-2</c:v>
                </c:pt>
                <c:pt idx="835">
                  <c:v>3.1175263425347296E-3</c:v>
                </c:pt>
                <c:pt idx="836">
                  <c:v>5.8156486816033292E-4</c:v>
                </c:pt>
                <c:pt idx="837">
                  <c:v>1.0261814902909089E-4</c:v>
                </c:pt>
                <c:pt idx="838">
                  <c:v>1.1643391977326134E-3</c:v>
                </c:pt>
                <c:pt idx="839">
                  <c:v>5.3895461226248736E-4</c:v>
                </c:pt>
                <c:pt idx="840">
                  <c:v>3.4199568203668838E-2</c:v>
                </c:pt>
                <c:pt idx="841">
                  <c:v>7.2741661089188846E-3</c:v>
                </c:pt>
                <c:pt idx="842">
                  <c:v>2.6877953993204316E-4</c:v>
                </c:pt>
                <c:pt idx="843">
                  <c:v>5.1327681613190794E-4</c:v>
                </c:pt>
                <c:pt idx="844">
                  <c:v>4.3835533343641667E-3</c:v>
                </c:pt>
                <c:pt idx="845">
                  <c:v>1.2363486694901078E-3</c:v>
                </c:pt>
                <c:pt idx="846">
                  <c:v>7.7080836493283863E-3</c:v>
                </c:pt>
                <c:pt idx="847">
                  <c:v>1.9639792620164179E-4</c:v>
                </c:pt>
                <c:pt idx="848">
                  <c:v>6.6501770558471593E-4</c:v>
                </c:pt>
                <c:pt idx="849">
                  <c:v>1.9409250667948325E-2</c:v>
                </c:pt>
                <c:pt idx="850">
                  <c:v>1.4339560571036971E-3</c:v>
                </c:pt>
                <c:pt idx="851">
                  <c:v>5.7710846803477218E-3</c:v>
                </c:pt>
                <c:pt idx="852">
                  <c:v>3.3444399105147411E-3</c:v>
                </c:pt>
                <c:pt idx="853">
                  <c:v>4.0749546033310803E-5</c:v>
                </c:pt>
                <c:pt idx="854">
                  <c:v>1.944897682355614E-2</c:v>
                </c:pt>
                <c:pt idx="855">
                  <c:v>1.1955060879635703E-4</c:v>
                </c:pt>
                <c:pt idx="856">
                  <c:v>4.4221630640532625E-3</c:v>
                </c:pt>
                <c:pt idx="857">
                  <c:v>1</c:v>
                </c:pt>
                <c:pt idx="858">
                  <c:v>2.1965679950832604E-4</c:v>
                </c:pt>
                <c:pt idx="859">
                  <c:v>1.4420501450144233E-5</c:v>
                </c:pt>
                <c:pt idx="860">
                  <c:v>1.2001578626249071E-4</c:v>
                </c:pt>
                <c:pt idx="861">
                  <c:v>1.9751435212036263E-4</c:v>
                </c:pt>
                <c:pt idx="862">
                  <c:v>1.2726325118485352E-3</c:v>
                </c:pt>
                <c:pt idx="863">
                  <c:v>4.8848285718698257E-3</c:v>
                </c:pt>
                <c:pt idx="864">
                  <c:v>2.8236272194314673E-4</c:v>
                </c:pt>
                <c:pt idx="865">
                  <c:v>1.5862551595158657E-4</c:v>
                </c:pt>
                <c:pt idx="866">
                  <c:v>0.11351567545721827</c:v>
                </c:pt>
                <c:pt idx="867">
                  <c:v>2.3411451515576095E-3</c:v>
                </c:pt>
                <c:pt idx="868">
                  <c:v>1.0066440367132942E-4</c:v>
                </c:pt>
                <c:pt idx="869">
                  <c:v>3.5130202242415884E-4</c:v>
                </c:pt>
                <c:pt idx="870">
                  <c:v>7.0581376936464015E-3</c:v>
                </c:pt>
                <c:pt idx="871">
                  <c:v>7.3498039649122222E-5</c:v>
                </c:pt>
                <c:pt idx="872">
                  <c:v>3.3726296649624426E-3</c:v>
                </c:pt>
                <c:pt idx="873">
                  <c:v>5.2348280973888101E-3</c:v>
                </c:pt>
                <c:pt idx="874">
                  <c:v>1.5686714512960123E-3</c:v>
                </c:pt>
                <c:pt idx="875">
                  <c:v>3.7926849168811601E-3</c:v>
                </c:pt>
                <c:pt idx="876">
                  <c:v>8.5685689261824771E-5</c:v>
                </c:pt>
                <c:pt idx="877">
                  <c:v>3.6460609795558224E-4</c:v>
                </c:pt>
                <c:pt idx="878">
                  <c:v>5.5077011990228297E-5</c:v>
                </c:pt>
                <c:pt idx="879">
                  <c:v>1.2450474881068077E-2</c:v>
                </c:pt>
                <c:pt idx="880">
                  <c:v>8.1219985586941388E-5</c:v>
                </c:pt>
                <c:pt idx="881">
                  <c:v>0.10093318321126146</c:v>
                </c:pt>
                <c:pt idx="882">
                  <c:v>5.6920975465982225E-3</c:v>
                </c:pt>
                <c:pt idx="883">
                  <c:v>7.9359275722406655E-5</c:v>
                </c:pt>
                <c:pt idx="884">
                  <c:v>3.5213934186319949E-4</c:v>
                </c:pt>
                <c:pt idx="885">
                  <c:v>3.663644687775676E-3</c:v>
                </c:pt>
                <c:pt idx="886">
                  <c:v>9.6714116628922164E-3</c:v>
                </c:pt>
                <c:pt idx="887">
                  <c:v>8.3276069987252277E-4</c:v>
                </c:pt>
                <c:pt idx="888">
                  <c:v>8.2677851765804358E-3</c:v>
                </c:pt>
                <c:pt idx="889">
                  <c:v>3.7246015429378339E-2</c:v>
                </c:pt>
                <c:pt idx="890">
                  <c:v>2.0781803299522374E-2</c:v>
                </c:pt>
                <c:pt idx="891">
                  <c:v>3.7643090914470053E-3</c:v>
                </c:pt>
                <c:pt idx="892">
                  <c:v>6.7357697096157585E-5</c:v>
                </c:pt>
                <c:pt idx="893">
                  <c:v>4.3308022097046065E-4</c:v>
                </c:pt>
                <c:pt idx="894">
                  <c:v>3.3843521371090114E-3</c:v>
                </c:pt>
                <c:pt idx="895">
                  <c:v>4.3689467619275691E-4</c:v>
                </c:pt>
                <c:pt idx="896">
                  <c:v>5.5737563992138133E-4</c:v>
                </c:pt>
                <c:pt idx="897">
                  <c:v>6.5650495795446951E-3</c:v>
                </c:pt>
                <c:pt idx="898">
                  <c:v>1.5668107414314775E-3</c:v>
                </c:pt>
                <c:pt idx="899">
                  <c:v>8.5574046669952681E-4</c:v>
                </c:pt>
                <c:pt idx="900">
                  <c:v>1.9565364225582788E-3</c:v>
                </c:pt>
                <c:pt idx="901">
                  <c:v>1.3678078214194871E-3</c:v>
                </c:pt>
                <c:pt idx="902">
                  <c:v>1.1749452439604614E-3</c:v>
                </c:pt>
                <c:pt idx="903">
                  <c:v>1.4566846280989891E-2</c:v>
                </c:pt>
                <c:pt idx="904">
                  <c:v>5.3152107635367112E-3</c:v>
                </c:pt>
                <c:pt idx="905">
                  <c:v>2.8627021265866968E-4</c:v>
                </c:pt>
                <c:pt idx="906">
                  <c:v>2.0732215381632522E-2</c:v>
                </c:pt>
                <c:pt idx="907">
                  <c:v>1.5181531784738942E-2</c:v>
                </c:pt>
                <c:pt idx="908">
                  <c:v>1.4764732775083159E-4</c:v>
                </c:pt>
                <c:pt idx="909">
                  <c:v>8.118277138965069E-4</c:v>
                </c:pt>
                <c:pt idx="910">
                  <c:v>4.6857047057166402E-2</c:v>
                </c:pt>
                <c:pt idx="911">
                  <c:v>7.2138791093079588E-3</c:v>
                </c:pt>
                <c:pt idx="912">
                  <c:v>3.9847101749011451E-4</c:v>
                </c:pt>
                <c:pt idx="913">
                  <c:v>5.0294987638374014E-4</c:v>
                </c:pt>
                <c:pt idx="914">
                  <c:v>1.3788790451134689E-3</c:v>
                </c:pt>
                <c:pt idx="915">
                  <c:v>2.2812302939195908E-4</c:v>
                </c:pt>
                <c:pt idx="916">
                  <c:v>6.523648785058797E-4</c:v>
                </c:pt>
                <c:pt idx="917">
                  <c:v>1.8581979062176179E-3</c:v>
                </c:pt>
                <c:pt idx="918">
                  <c:v>2.6673275908105495E-4</c:v>
                </c:pt>
                <c:pt idx="919">
                  <c:v>1.3834749984788697E-2</c:v>
                </c:pt>
                <c:pt idx="920">
                  <c:v>6.0073017976504069E-4</c:v>
                </c:pt>
                <c:pt idx="921">
                  <c:v>9.7947767269108694E-4</c:v>
                </c:pt>
                <c:pt idx="922">
                  <c:v>1.8607098645347399E-4</c:v>
                </c:pt>
                <c:pt idx="923">
                  <c:v>8.698353439233775E-3</c:v>
                </c:pt>
                <c:pt idx="924">
                  <c:v>1.5168878957660106E-2</c:v>
                </c:pt>
                <c:pt idx="925">
                  <c:v>1.8792239276868605E-3</c:v>
                </c:pt>
                <c:pt idx="926">
                  <c:v>1.6941763316588806E-3</c:v>
                </c:pt>
                <c:pt idx="927">
                  <c:v>3.5725629399067005E-4</c:v>
                </c:pt>
                <c:pt idx="928">
                  <c:v>2.850328405987541E-3</c:v>
                </c:pt>
                <c:pt idx="929">
                  <c:v>5.27418211102372E-4</c:v>
                </c:pt>
                <c:pt idx="930">
                  <c:v>3.2707557998791657E-3</c:v>
                </c:pt>
                <c:pt idx="931">
                  <c:v>3.2004209669997524E-5</c:v>
                </c:pt>
                <c:pt idx="932">
                  <c:v>2.9334091014390171E-4</c:v>
                </c:pt>
                <c:pt idx="933">
                  <c:v>7.5451785006883695E-5</c:v>
                </c:pt>
                <c:pt idx="934">
                  <c:v>5.119836227760563E-3</c:v>
                </c:pt>
                <c:pt idx="935">
                  <c:v>1.272353405368855E-3</c:v>
                </c:pt>
                <c:pt idx="936">
                  <c:v>4.1689669692366975E-2</c:v>
                </c:pt>
                <c:pt idx="937">
                  <c:v>5.0518272822118182E-5</c:v>
                </c:pt>
                <c:pt idx="938">
                  <c:v>2.495211928341086E-4</c:v>
                </c:pt>
                <c:pt idx="939">
                  <c:v>2.2421553867643613E-4</c:v>
                </c:pt>
                <c:pt idx="940">
                  <c:v>1.3528291070099825E-3</c:v>
                </c:pt>
                <c:pt idx="941">
                  <c:v>3.2660109897246019E-3</c:v>
                </c:pt>
                <c:pt idx="942">
                  <c:v>1.5443891875638339E-5</c:v>
                </c:pt>
                <c:pt idx="943">
                  <c:v>4.220741221217377E-3</c:v>
                </c:pt>
                <c:pt idx="944">
                  <c:v>1.5737884034234828E-3</c:v>
                </c:pt>
                <c:pt idx="945">
                  <c:v>1.1805645877513564E-2</c:v>
                </c:pt>
                <c:pt idx="946">
                  <c:v>6.4732235477299059E-3</c:v>
                </c:pt>
                <c:pt idx="947">
                  <c:v>8.0247764682721996E-3</c:v>
                </c:pt>
                <c:pt idx="948">
                  <c:v>5.5132833286164343E-4</c:v>
                </c:pt>
                <c:pt idx="949">
                  <c:v>9.1081747868975512E-4</c:v>
                </c:pt>
                <c:pt idx="950">
                  <c:v>1.0847845474744306E-2</c:v>
                </c:pt>
                <c:pt idx="951">
                  <c:v>3.6321056555718121E-4</c:v>
                </c:pt>
                <c:pt idx="952">
                  <c:v>4.1028652512991008E-5</c:v>
                </c:pt>
                <c:pt idx="953">
                  <c:v>3.317645688465441E-4</c:v>
                </c:pt>
                <c:pt idx="954">
                  <c:v>7.5533470169936764E-2</c:v>
                </c:pt>
                <c:pt idx="955">
                  <c:v>5.5914331429268932E-4</c:v>
                </c:pt>
                <c:pt idx="956">
                  <c:v>1.1381031886426736E-3</c:v>
                </c:pt>
                <c:pt idx="957">
                  <c:v>4.6164211739106893E-4</c:v>
                </c:pt>
                <c:pt idx="958">
                  <c:v>8.3638908410836545E-5</c:v>
                </c:pt>
                <c:pt idx="959">
                  <c:v>5.1956601547403537E-3</c:v>
                </c:pt>
                <c:pt idx="960">
                  <c:v>8.1177189260057091E-3</c:v>
                </c:pt>
                <c:pt idx="961">
                  <c:v>1.6959440060301885E-3</c:v>
                </c:pt>
                <c:pt idx="962">
                  <c:v>1.9547501410883256E-2</c:v>
                </c:pt>
                <c:pt idx="963">
                  <c:v>6.837550539205808E-3</c:v>
                </c:pt>
                <c:pt idx="964">
                  <c:v>2.2616928403419761E-4</c:v>
                </c:pt>
                <c:pt idx="965">
                  <c:v>1.0668380008309931E-3</c:v>
                </c:pt>
                <c:pt idx="966">
                  <c:v>3.9279585240328358E-3</c:v>
                </c:pt>
                <c:pt idx="967">
                  <c:v>1.8569884448056703E-3</c:v>
                </c:pt>
                <c:pt idx="968">
                  <c:v>1.1852721837086292E-4</c:v>
                </c:pt>
                <c:pt idx="969">
                  <c:v>1.131962846089709E-3</c:v>
                </c:pt>
                <c:pt idx="970">
                  <c:v>4.804352870228698E-4</c:v>
                </c:pt>
                <c:pt idx="971">
                  <c:v>8.1491649227163464E-3</c:v>
                </c:pt>
                <c:pt idx="972">
                  <c:v>9.0337463923161618E-5</c:v>
                </c:pt>
                <c:pt idx="973">
                  <c:v>8.646067492040348E-3</c:v>
                </c:pt>
                <c:pt idx="974">
                  <c:v>1.2848201614612377E-4</c:v>
                </c:pt>
                <c:pt idx="975">
                  <c:v>4.6313068528269671E-4</c:v>
                </c:pt>
                <c:pt idx="976">
                  <c:v>1.3769252997557074E-5</c:v>
                </c:pt>
                <c:pt idx="977">
                  <c:v>1.6856728875779568E-2</c:v>
                </c:pt>
                <c:pt idx="978">
                  <c:v>1.2634219980190884E-4</c:v>
                </c:pt>
                <c:pt idx="979">
                  <c:v>6.3040850210436985E-4</c:v>
                </c:pt>
                <c:pt idx="980">
                  <c:v>4.8890151690650287E-4</c:v>
                </c:pt>
                <c:pt idx="981">
                  <c:v>1.6228925367485547E-2</c:v>
                </c:pt>
                <c:pt idx="982">
                  <c:v>3.3314149414629978E-3</c:v>
                </c:pt>
                <c:pt idx="983">
                  <c:v>1.8262867320408471E-4</c:v>
                </c:pt>
                <c:pt idx="984">
                  <c:v>9.1909763758693465E-4</c:v>
                </c:pt>
                <c:pt idx="985">
                  <c:v>7.7154334532932986E-3</c:v>
                </c:pt>
                <c:pt idx="986">
                  <c:v>1.9816560057294979E-5</c:v>
                </c:pt>
                <c:pt idx="987">
                  <c:v>2.0745054279697815E-3</c:v>
                </c:pt>
                <c:pt idx="988">
                  <c:v>5.5603406810905177E-2</c:v>
                </c:pt>
                <c:pt idx="989">
                  <c:v>2.1602841527248329E-3</c:v>
                </c:pt>
                <c:pt idx="990">
                  <c:v>3.3967258577081674E-4</c:v>
                </c:pt>
                <c:pt idx="991">
                  <c:v>4.4256984127958785E-4</c:v>
                </c:pt>
                <c:pt idx="992">
                  <c:v>1.8104706981923017E-4</c:v>
                </c:pt>
                <c:pt idx="993">
                  <c:v>1.4457715647434927E-4</c:v>
                </c:pt>
                <c:pt idx="994">
                  <c:v>1.6295166638662982E-3</c:v>
                </c:pt>
                <c:pt idx="995">
                  <c:v>9.3649527482033454E-4</c:v>
                </c:pt>
                <c:pt idx="996">
                  <c:v>1.9276861161086678E-2</c:v>
                </c:pt>
              </c:numCache>
            </c:numRef>
          </c:xVal>
          <c:yVal>
            <c:numRef>
              <c:f>ck_summary!$AC$2:$AC$998</c:f>
              <c:numCache>
                <c:formatCode>General</c:formatCode>
                <c:ptCount val="997"/>
                <c:pt idx="0">
                  <c:v>0</c:v>
                </c:pt>
                <c:pt idx="1">
                  <c:v>8.0238011618624564E-8</c:v>
                </c:pt>
                <c:pt idx="2">
                  <c:v>3.8032817507228038E-4</c:v>
                </c:pt>
                <c:pt idx="3">
                  <c:v>4.6843753563069208E-3</c:v>
                </c:pt>
                <c:pt idx="4">
                  <c:v>2.4472593543680489E-4</c:v>
                </c:pt>
                <c:pt idx="5">
                  <c:v>2.4071403485587365E-7</c:v>
                </c:pt>
                <c:pt idx="6">
                  <c:v>1.6401131002916573E-2</c:v>
                </c:pt>
                <c:pt idx="7">
                  <c:v>1.283808185897993E-6</c:v>
                </c:pt>
                <c:pt idx="8">
                  <c:v>4.4058692179786745E-4</c:v>
                </c:pt>
                <c:pt idx="9">
                  <c:v>5.277254024156937E-4</c:v>
                </c:pt>
                <c:pt idx="10">
                  <c:v>1.9152813373365682E-3</c:v>
                </c:pt>
                <c:pt idx="11">
                  <c:v>5.5784594959720921E-2</c:v>
                </c:pt>
                <c:pt idx="12">
                  <c:v>3.8815780024602578E-2</c:v>
                </c:pt>
                <c:pt idx="13">
                  <c:v>3.2728924463213717E-2</c:v>
                </c:pt>
                <c:pt idx="14">
                  <c:v>6.461085647578124E-3</c:v>
                </c:pt>
                <c:pt idx="15">
                  <c:v>1.5384756109743453E-2</c:v>
                </c:pt>
                <c:pt idx="16">
                  <c:v>5.1881898312602644E-4</c:v>
                </c:pt>
                <c:pt idx="17">
                  <c:v>8.5413363368025842E-4</c:v>
                </c:pt>
                <c:pt idx="18">
                  <c:v>2.4925938309325719E-3</c:v>
                </c:pt>
                <c:pt idx="19">
                  <c:v>1.1353999596081849E-2</c:v>
                </c:pt>
                <c:pt idx="20">
                  <c:v>8.2326607061057357E-3</c:v>
                </c:pt>
                <c:pt idx="21">
                  <c:v>7.2326543673028178E-4</c:v>
                </c:pt>
                <c:pt idx="22">
                  <c:v>7.9844845361693297E-4</c:v>
                </c:pt>
                <c:pt idx="23">
                  <c:v>1.0592219913774627E-3</c:v>
                </c:pt>
                <c:pt idx="24">
                  <c:v>7.7750633258447192E-5</c:v>
                </c:pt>
                <c:pt idx="25">
                  <c:v>2.9800397515157161E-4</c:v>
                </c:pt>
                <c:pt idx="26">
                  <c:v>7.0184188762810896E-4</c:v>
                </c:pt>
                <c:pt idx="27">
                  <c:v>1.1186783579868636E-3</c:v>
                </c:pt>
                <c:pt idx="28">
                  <c:v>5.0437614103467402E-4</c:v>
                </c:pt>
                <c:pt idx="29">
                  <c:v>2.8174775399763827E-3</c:v>
                </c:pt>
                <c:pt idx="30">
                  <c:v>1.0718594782073961E-2</c:v>
                </c:pt>
                <c:pt idx="31">
                  <c:v>5.9592771229152459E-4</c:v>
                </c:pt>
                <c:pt idx="32">
                  <c:v>1.4517463442157742E-3</c:v>
                </c:pt>
                <c:pt idx="33">
                  <c:v>8.1144701149915013E-4</c:v>
                </c:pt>
                <c:pt idx="34">
                  <c:v>1.4187685214405194E-3</c:v>
                </c:pt>
                <c:pt idx="35">
                  <c:v>4.9351993806267406E-3</c:v>
                </c:pt>
                <c:pt idx="36">
                  <c:v>2.4008015456408655E-3</c:v>
                </c:pt>
                <c:pt idx="37">
                  <c:v>7.8618808544160708E-3</c:v>
                </c:pt>
                <c:pt idx="38">
                  <c:v>9.8643006723704661E-3</c:v>
                </c:pt>
                <c:pt idx="39">
                  <c:v>4.5896142645853248E-5</c:v>
                </c:pt>
                <c:pt idx="40">
                  <c:v>9.1716861560784992E-3</c:v>
                </c:pt>
                <c:pt idx="41">
                  <c:v>1.0566543750056669E-3</c:v>
                </c:pt>
                <c:pt idx="42">
                  <c:v>1.7859296388061836E-2</c:v>
                </c:pt>
                <c:pt idx="43">
                  <c:v>1.5412919651821592E-3</c:v>
                </c:pt>
                <c:pt idx="44">
                  <c:v>2.8259827692079571E-4</c:v>
                </c:pt>
                <c:pt idx="45">
                  <c:v>1.4050478214537347E-3</c:v>
                </c:pt>
                <c:pt idx="46">
                  <c:v>1.3939990472538501E-2</c:v>
                </c:pt>
                <c:pt idx="47">
                  <c:v>1.1883249520718298E-4</c:v>
                </c:pt>
                <c:pt idx="48">
                  <c:v>9.4311758856531307E-4</c:v>
                </c:pt>
                <c:pt idx="49">
                  <c:v>3.1052110496407705E-5</c:v>
                </c:pt>
                <c:pt idx="50">
                  <c:v>5.4990318882708151E-3</c:v>
                </c:pt>
                <c:pt idx="51">
                  <c:v>1.1433916655653999E-4</c:v>
                </c:pt>
                <c:pt idx="52">
                  <c:v>1.8462766473445512E-4</c:v>
                </c:pt>
                <c:pt idx="53">
                  <c:v>1.0430941510421192E-6</c:v>
                </c:pt>
                <c:pt idx="54">
                  <c:v>7.8584306199164702E-3</c:v>
                </c:pt>
                <c:pt idx="55">
                  <c:v>1.1255788269860653E-3</c:v>
                </c:pt>
                <c:pt idx="56">
                  <c:v>5.5444466028469571E-5</c:v>
                </c:pt>
                <c:pt idx="57">
                  <c:v>0</c:v>
                </c:pt>
                <c:pt idx="58">
                  <c:v>8.3010234920048043E-3</c:v>
                </c:pt>
                <c:pt idx="59">
                  <c:v>3.4911558855263544E-4</c:v>
                </c:pt>
                <c:pt idx="60">
                  <c:v>2.2145691206740379E-5</c:v>
                </c:pt>
                <c:pt idx="61">
                  <c:v>3.8776944826979166E-2</c:v>
                </c:pt>
                <c:pt idx="62">
                  <c:v>6.6621621046943969E-4</c:v>
                </c:pt>
                <c:pt idx="63">
                  <c:v>1.3784890396079699E-4</c:v>
                </c:pt>
                <c:pt idx="64">
                  <c:v>3.7303774933661216E-2</c:v>
                </c:pt>
                <c:pt idx="65">
                  <c:v>4.9137758315245684E-3</c:v>
                </c:pt>
                <c:pt idx="66">
                  <c:v>3.6500271485312313E-3</c:v>
                </c:pt>
                <c:pt idx="67">
                  <c:v>7.0204248265715559E-3</c:v>
                </c:pt>
                <c:pt idx="68">
                  <c:v>6.8566590448579431E-3</c:v>
                </c:pt>
                <c:pt idx="69">
                  <c:v>1.3742364249921828E-3</c:v>
                </c:pt>
                <c:pt idx="70">
                  <c:v>1.5492355283324029E-3</c:v>
                </c:pt>
                <c:pt idx="71">
                  <c:v>9.4632710903005805E-4</c:v>
                </c:pt>
                <c:pt idx="72">
                  <c:v>5.784278019575026E-3</c:v>
                </c:pt>
                <c:pt idx="73">
                  <c:v>2.4071403485587365E-7</c:v>
                </c:pt>
                <c:pt idx="74">
                  <c:v>2.6783448278296876E-4</c:v>
                </c:pt>
                <c:pt idx="75">
                  <c:v>8.4454519129183274E-3</c:v>
                </c:pt>
                <c:pt idx="76">
                  <c:v>2.4990128718620618E-3</c:v>
                </c:pt>
                <c:pt idx="77">
                  <c:v>5.9295890586163546E-5</c:v>
                </c:pt>
                <c:pt idx="78">
                  <c:v>3.7419799098461748E-3</c:v>
                </c:pt>
                <c:pt idx="79">
                  <c:v>8.3916122071222305E-3</c:v>
                </c:pt>
                <c:pt idx="80">
                  <c:v>5.0044447846536136E-4</c:v>
                </c:pt>
                <c:pt idx="81">
                  <c:v>6.5618645901711166E-4</c:v>
                </c:pt>
                <c:pt idx="82">
                  <c:v>3.805688891071363E-4</c:v>
                </c:pt>
                <c:pt idx="83">
                  <c:v>6.8459071513010477E-4</c:v>
                </c:pt>
                <c:pt idx="84">
                  <c:v>5.6712226612043838E-4</c:v>
                </c:pt>
                <c:pt idx="85">
                  <c:v>5.6543887263667963E-2</c:v>
                </c:pt>
                <c:pt idx="86">
                  <c:v>3.2432204296248046E-4</c:v>
                </c:pt>
                <c:pt idx="87">
                  <c:v>6.8443023910686753E-5</c:v>
                </c:pt>
                <c:pt idx="88">
                  <c:v>1.3198109817112698E-2</c:v>
                </c:pt>
                <c:pt idx="89">
                  <c:v>2.260304787296654E-3</c:v>
                </c:pt>
                <c:pt idx="90">
                  <c:v>2.2648783539589152E-3</c:v>
                </c:pt>
                <c:pt idx="91">
                  <c:v>1.9257122788469895E-5</c:v>
                </c:pt>
                <c:pt idx="92">
                  <c:v>3.2794077728648045E-3</c:v>
                </c:pt>
                <c:pt idx="93">
                  <c:v>6.7175263327112484E-4</c:v>
                </c:pt>
                <c:pt idx="94">
                  <c:v>1.1506933246226948E-3</c:v>
                </c:pt>
                <c:pt idx="95">
                  <c:v>5.8401236756615883E-3</c:v>
                </c:pt>
                <c:pt idx="96">
                  <c:v>1.8014235988497399E-3</c:v>
                </c:pt>
                <c:pt idx="97">
                  <c:v>0.25906823929959921</c:v>
                </c:pt>
                <c:pt idx="98">
                  <c:v>2.8885684182704841E-5</c:v>
                </c:pt>
                <c:pt idx="99">
                  <c:v>1.3076388753487244E-3</c:v>
                </c:pt>
                <c:pt idx="100">
                  <c:v>7.2438876889294255E-4</c:v>
                </c:pt>
                <c:pt idx="101">
                  <c:v>3.9621530137276805E-4</c:v>
                </c:pt>
                <c:pt idx="102">
                  <c:v>3.0169492368602832E-3</c:v>
                </c:pt>
                <c:pt idx="103">
                  <c:v>5.9135414562926301E-5</c:v>
                </c:pt>
                <c:pt idx="104">
                  <c:v>5.6792464623662458E-4</c:v>
                </c:pt>
                <c:pt idx="105">
                  <c:v>1.088027437548549E-4</c:v>
                </c:pt>
                <c:pt idx="106">
                  <c:v>4.720081271477208E-3</c:v>
                </c:pt>
                <c:pt idx="107">
                  <c:v>6.7520286777072568E-4</c:v>
                </c:pt>
                <c:pt idx="108">
                  <c:v>5.1954112523059401E-4</c:v>
                </c:pt>
                <c:pt idx="109">
                  <c:v>1.1425892854492138E-4</c:v>
                </c:pt>
                <c:pt idx="110">
                  <c:v>2.6759376874811291E-4</c:v>
                </c:pt>
                <c:pt idx="111">
                  <c:v>1.2299684801018959E-3</c:v>
                </c:pt>
                <c:pt idx="112">
                  <c:v>2.1827948680730623E-3</c:v>
                </c:pt>
                <c:pt idx="113">
                  <c:v>1.6477678066000739E-3</c:v>
                </c:pt>
                <c:pt idx="114">
                  <c:v>3.5751650836910545E-3</c:v>
                </c:pt>
                <c:pt idx="115">
                  <c:v>4.2092860895130441E-4</c:v>
                </c:pt>
                <c:pt idx="116">
                  <c:v>7.6876038931804184E-4</c:v>
                </c:pt>
                <c:pt idx="117">
                  <c:v>2.6879733892239228E-5</c:v>
                </c:pt>
                <c:pt idx="118">
                  <c:v>2.7658042604939884E-4</c:v>
                </c:pt>
                <c:pt idx="119">
                  <c:v>3.809628577441837E-2</c:v>
                </c:pt>
                <c:pt idx="120">
                  <c:v>5.4160657842571578E-5</c:v>
                </c:pt>
                <c:pt idx="121">
                  <c:v>1.4442842091352422E-4</c:v>
                </c:pt>
                <c:pt idx="122">
                  <c:v>4.1723766041684769E-6</c:v>
                </c:pt>
                <c:pt idx="123">
                  <c:v>1.3202763621786578E-2</c:v>
                </c:pt>
                <c:pt idx="124">
                  <c:v>1.1705040896913332E-2</c:v>
                </c:pt>
                <c:pt idx="125">
                  <c:v>4.1370718790562821E-4</c:v>
                </c:pt>
                <c:pt idx="126">
                  <c:v>8.4651102257648909E-5</c:v>
                </c:pt>
                <c:pt idx="127">
                  <c:v>1.3752795191432249E-4</c:v>
                </c:pt>
                <c:pt idx="128">
                  <c:v>1.6852389580259716E-3</c:v>
                </c:pt>
                <c:pt idx="129">
                  <c:v>3.8827093584240809E-2</c:v>
                </c:pt>
                <c:pt idx="130">
                  <c:v>5.2084338815916432E-2</c:v>
                </c:pt>
                <c:pt idx="131">
                  <c:v>7.2856114549711096E-4</c:v>
                </c:pt>
                <c:pt idx="132">
                  <c:v>1.956250866069038E-2</c:v>
                </c:pt>
                <c:pt idx="133">
                  <c:v>4.6489903931831071E-4</c:v>
                </c:pt>
                <c:pt idx="134">
                  <c:v>1.2873948250173455E-2</c:v>
                </c:pt>
                <c:pt idx="135">
                  <c:v>2.1182835067316884E-4</c:v>
                </c:pt>
                <c:pt idx="136">
                  <c:v>1.2127173076038917E-3</c:v>
                </c:pt>
                <c:pt idx="137">
                  <c:v>2.7790435324110616E-3</c:v>
                </c:pt>
                <c:pt idx="138">
                  <c:v>1.7652362556097402E-6</c:v>
                </c:pt>
                <c:pt idx="139">
                  <c:v>1.2389551374031818E-3</c:v>
                </c:pt>
                <c:pt idx="140">
                  <c:v>1.2011710577319715E-2</c:v>
                </c:pt>
                <c:pt idx="141">
                  <c:v>8.2661199569507022E-4</c:v>
                </c:pt>
                <c:pt idx="142">
                  <c:v>1.1778940105614085E-4</c:v>
                </c:pt>
                <c:pt idx="143">
                  <c:v>8.3407413077560223E-4</c:v>
                </c:pt>
                <c:pt idx="144">
                  <c:v>1.081849110653915E-3</c:v>
                </c:pt>
                <c:pt idx="145">
                  <c:v>1.4029616331516503E-2</c:v>
                </c:pt>
                <c:pt idx="146">
                  <c:v>6.5775110024367481E-3</c:v>
                </c:pt>
                <c:pt idx="147">
                  <c:v>1.5220348423936893E-3</c:v>
                </c:pt>
                <c:pt idx="148">
                  <c:v>7.3465923438012645E-4</c:v>
                </c:pt>
                <c:pt idx="149">
                  <c:v>2.1744501148647256E-5</c:v>
                </c:pt>
                <c:pt idx="150">
                  <c:v>5.1193456172914844E-3</c:v>
                </c:pt>
                <c:pt idx="151">
                  <c:v>1.6339909400051561E-2</c:v>
                </c:pt>
                <c:pt idx="152">
                  <c:v>1.0430941510421193E-5</c:v>
                </c:pt>
                <c:pt idx="153">
                  <c:v>2.0931930804985444E-2</c:v>
                </c:pt>
                <c:pt idx="154">
                  <c:v>7.5736659166819717E-4</c:v>
                </c:pt>
                <c:pt idx="155">
                  <c:v>1.4282366068115172E-5</c:v>
                </c:pt>
                <c:pt idx="156">
                  <c:v>1.6512982791112935E-4</c:v>
                </c:pt>
                <c:pt idx="157">
                  <c:v>1.8534980683902272E-5</c:v>
                </c:pt>
                <c:pt idx="158">
                  <c:v>4.3328526274057261E-6</c:v>
                </c:pt>
                <c:pt idx="159">
                  <c:v>1.1642535485862424E-4</c:v>
                </c:pt>
                <c:pt idx="160">
                  <c:v>0</c:v>
                </c:pt>
                <c:pt idx="161">
                  <c:v>9.4639932324051476E-3</c:v>
                </c:pt>
                <c:pt idx="162">
                  <c:v>5.3178544580359611E-3</c:v>
                </c:pt>
                <c:pt idx="163">
                  <c:v>2.5157023782787359E-3</c:v>
                </c:pt>
                <c:pt idx="164">
                  <c:v>8.7700146699156638E-4</c:v>
                </c:pt>
                <c:pt idx="165">
                  <c:v>7.8472775363014818E-5</c:v>
                </c:pt>
                <c:pt idx="166">
                  <c:v>1.4917048740018491E-3</c:v>
                </c:pt>
                <c:pt idx="167">
                  <c:v>1.0390822504611881E-4</c:v>
                </c:pt>
                <c:pt idx="168">
                  <c:v>5.1962136324221263E-4</c:v>
                </c:pt>
                <c:pt idx="169">
                  <c:v>5.5364228016850947E-6</c:v>
                </c:pt>
                <c:pt idx="170">
                  <c:v>4.5254238552904248E-5</c:v>
                </c:pt>
                <c:pt idx="171">
                  <c:v>5.0557971120895331E-4</c:v>
                </c:pt>
                <c:pt idx="172">
                  <c:v>3.1204562718483092E-4</c:v>
                </c:pt>
                <c:pt idx="173">
                  <c:v>1.0869843433975069E-3</c:v>
                </c:pt>
                <c:pt idx="174">
                  <c:v>5.6688155208558253E-4</c:v>
                </c:pt>
                <c:pt idx="175">
                  <c:v>1.722790347463488E-3</c:v>
                </c:pt>
                <c:pt idx="176">
                  <c:v>2.3910927462350118E-4</c:v>
                </c:pt>
                <c:pt idx="177">
                  <c:v>3.6941580549214748E-4</c:v>
                </c:pt>
                <c:pt idx="178">
                  <c:v>8.4570864246030287E-4</c:v>
                </c:pt>
                <c:pt idx="179">
                  <c:v>3.4919582656425406E-4</c:v>
                </c:pt>
                <c:pt idx="180">
                  <c:v>9.0668953129045748E-5</c:v>
                </c:pt>
                <c:pt idx="181">
                  <c:v>1.1746844900966636E-4</c:v>
                </c:pt>
                <c:pt idx="182">
                  <c:v>3.3829148078528301E-3</c:v>
                </c:pt>
                <c:pt idx="183">
                  <c:v>1.6769744428292533E-5</c:v>
                </c:pt>
                <c:pt idx="184">
                  <c:v>4.7396593463121527E-4</c:v>
                </c:pt>
                <c:pt idx="185">
                  <c:v>1.7604219749126227E-3</c:v>
                </c:pt>
                <c:pt idx="186">
                  <c:v>0</c:v>
                </c:pt>
                <c:pt idx="187">
                  <c:v>2.1645808394356349E-3</c:v>
                </c:pt>
                <c:pt idx="188">
                  <c:v>7.9596107525675567E-5</c:v>
                </c:pt>
                <c:pt idx="189">
                  <c:v>1.2842655425642191E-2</c:v>
                </c:pt>
                <c:pt idx="190">
                  <c:v>8.5790482022633373E-4</c:v>
                </c:pt>
                <c:pt idx="191">
                  <c:v>2.4697259976212639E-4</c:v>
                </c:pt>
                <c:pt idx="192">
                  <c:v>8.0238011618624564E-8</c:v>
                </c:pt>
                <c:pt idx="193">
                  <c:v>5.0859666044581362E-3</c:v>
                </c:pt>
                <c:pt idx="194">
                  <c:v>5.1159756208035015E-3</c:v>
                </c:pt>
                <c:pt idx="195">
                  <c:v>0</c:v>
                </c:pt>
                <c:pt idx="196">
                  <c:v>1.554659617917822E-2</c:v>
                </c:pt>
                <c:pt idx="197">
                  <c:v>1.1193202620798126E-4</c:v>
                </c:pt>
                <c:pt idx="198">
                  <c:v>2.0805716412709347E-4</c:v>
                </c:pt>
                <c:pt idx="199">
                  <c:v>2.5743563647719504E-3</c:v>
                </c:pt>
                <c:pt idx="200">
                  <c:v>2.5394528297178484E-3</c:v>
                </c:pt>
                <c:pt idx="201">
                  <c:v>1.0246394083698355E-4</c:v>
                </c:pt>
                <c:pt idx="202">
                  <c:v>2.24826908555386E-4</c:v>
                </c:pt>
                <c:pt idx="203">
                  <c:v>9.2955736460176557E-3</c:v>
                </c:pt>
                <c:pt idx="204">
                  <c:v>1.1690678292833598E-4</c:v>
                </c:pt>
                <c:pt idx="205">
                  <c:v>5.5685180063325442E-5</c:v>
                </c:pt>
                <c:pt idx="206">
                  <c:v>6.3717005026349763E-4</c:v>
                </c:pt>
                <c:pt idx="207">
                  <c:v>1.0591417533658441E-5</c:v>
                </c:pt>
                <c:pt idx="208">
                  <c:v>4.3954382764682534E-4</c:v>
                </c:pt>
                <c:pt idx="209">
                  <c:v>3.4949671910782389E-2</c:v>
                </c:pt>
                <c:pt idx="210">
                  <c:v>6.9004689992017114E-5</c:v>
                </c:pt>
                <c:pt idx="211">
                  <c:v>7.5752706769143443E-3</c:v>
                </c:pt>
                <c:pt idx="212">
                  <c:v>1.6609268405055285E-5</c:v>
                </c:pt>
                <c:pt idx="213">
                  <c:v>6.31312675415338E-4</c:v>
                </c:pt>
                <c:pt idx="214">
                  <c:v>4.2847098204345515E-4</c:v>
                </c:pt>
                <c:pt idx="215">
                  <c:v>8.2324199920708792E-5</c:v>
                </c:pt>
                <c:pt idx="216">
                  <c:v>1.8002200286754606E-3</c:v>
                </c:pt>
                <c:pt idx="217">
                  <c:v>2.3575532573784268E-3</c:v>
                </c:pt>
                <c:pt idx="218">
                  <c:v>2.4071403485587365E-7</c:v>
                </c:pt>
                <c:pt idx="219">
                  <c:v>5.9667392579957779E-3</c:v>
                </c:pt>
                <c:pt idx="220">
                  <c:v>7.5584206944744341E-5</c:v>
                </c:pt>
                <c:pt idx="221">
                  <c:v>9.6767042012061219E-5</c:v>
                </c:pt>
                <c:pt idx="222">
                  <c:v>2.3877227497470298E-3</c:v>
                </c:pt>
                <c:pt idx="223">
                  <c:v>1.2864560402814076E-3</c:v>
                </c:pt>
                <c:pt idx="224">
                  <c:v>1.6436756680075241E-3</c:v>
                </c:pt>
                <c:pt idx="225">
                  <c:v>2.9968897339556272E-4</c:v>
                </c:pt>
                <c:pt idx="226">
                  <c:v>3.8297602945569503E-4</c:v>
                </c:pt>
                <c:pt idx="227">
                  <c:v>5.9127390761764436E-4</c:v>
                </c:pt>
                <c:pt idx="228">
                  <c:v>9.8066897800282941E-4</c:v>
                </c:pt>
                <c:pt idx="229">
                  <c:v>1.1338674135862693E-2</c:v>
                </c:pt>
                <c:pt idx="230">
                  <c:v>2.7690137809587337E-4</c:v>
                </c:pt>
                <c:pt idx="231">
                  <c:v>4.6923189194571642E-4</c:v>
                </c:pt>
                <c:pt idx="232">
                  <c:v>8.7026147401560194E-4</c:v>
                </c:pt>
                <c:pt idx="233">
                  <c:v>2.005950290465614E-5</c:v>
                </c:pt>
                <c:pt idx="234">
                  <c:v>9.0668953129045748E-6</c:v>
                </c:pt>
                <c:pt idx="235">
                  <c:v>5.7057250062003927E-3</c:v>
                </c:pt>
                <c:pt idx="236">
                  <c:v>5.0052471647697998E-4</c:v>
                </c:pt>
                <c:pt idx="237">
                  <c:v>2.4025667818964752E-3</c:v>
                </c:pt>
                <c:pt idx="238">
                  <c:v>3.8915435635032908E-4</c:v>
                </c:pt>
                <c:pt idx="239">
                  <c:v>0.1147588113573054</c:v>
                </c:pt>
                <c:pt idx="240">
                  <c:v>2.0900397266419325E-3</c:v>
                </c:pt>
                <c:pt idx="241">
                  <c:v>2.8885684182704841E-5</c:v>
                </c:pt>
                <c:pt idx="242">
                  <c:v>8.5060316116903896E-4</c:v>
                </c:pt>
                <c:pt idx="243">
                  <c:v>3.554543914705068E-5</c:v>
                </c:pt>
                <c:pt idx="244">
                  <c:v>3.321853681011057E-5</c:v>
                </c:pt>
                <c:pt idx="245">
                  <c:v>1.8606392514242849E-3</c:v>
                </c:pt>
                <c:pt idx="246">
                  <c:v>1.7572124544478779E-5</c:v>
                </c:pt>
                <c:pt idx="247">
                  <c:v>1.4162089288698854E-2</c:v>
                </c:pt>
                <c:pt idx="248">
                  <c:v>1.0629691065200526E-2</c:v>
                </c:pt>
                <c:pt idx="249">
                  <c:v>2.2306167229977627E-5</c:v>
                </c:pt>
                <c:pt idx="250">
                  <c:v>1.3720699986784799E-5</c:v>
                </c:pt>
                <c:pt idx="251">
                  <c:v>1.2886224665951105E-4</c:v>
                </c:pt>
                <c:pt idx="252">
                  <c:v>9.7858278970074509E-4</c:v>
                </c:pt>
                <c:pt idx="253">
                  <c:v>1.4811936944798094E-4</c:v>
                </c:pt>
                <c:pt idx="254">
                  <c:v>5.6968988249223439E-6</c:v>
                </c:pt>
                <c:pt idx="255">
                  <c:v>5.306139708339642E-4</c:v>
                </c:pt>
                <c:pt idx="256">
                  <c:v>0</c:v>
                </c:pt>
                <c:pt idx="257">
                  <c:v>2.3774522842598457E-4</c:v>
                </c:pt>
                <c:pt idx="258">
                  <c:v>1.1987558935822509E-4</c:v>
                </c:pt>
                <c:pt idx="259">
                  <c:v>1.0743869755733828E-4</c:v>
                </c:pt>
                <c:pt idx="260">
                  <c:v>5.1512803459156964E-5</c:v>
                </c:pt>
                <c:pt idx="261">
                  <c:v>2.4853724098868957E-3</c:v>
                </c:pt>
                <c:pt idx="262">
                  <c:v>7.3498018642660095E-5</c:v>
                </c:pt>
                <c:pt idx="263">
                  <c:v>1.3423819343795889E-4</c:v>
                </c:pt>
                <c:pt idx="264">
                  <c:v>4.1804004053303396E-4</c:v>
                </c:pt>
                <c:pt idx="265">
                  <c:v>8.8545855341616939E-3</c:v>
                </c:pt>
                <c:pt idx="266">
                  <c:v>2.2699333486908888E-4</c:v>
                </c:pt>
                <c:pt idx="267">
                  <c:v>6.3436171985684574E-4</c:v>
                </c:pt>
                <c:pt idx="268">
                  <c:v>3.37240362833079E-4</c:v>
                </c:pt>
                <c:pt idx="269">
                  <c:v>2.7521637985188221E-4</c:v>
                </c:pt>
                <c:pt idx="270">
                  <c:v>1.6412364324543179E-2</c:v>
                </c:pt>
                <c:pt idx="271">
                  <c:v>6.8202309875830875E-6</c:v>
                </c:pt>
                <c:pt idx="272">
                  <c:v>1.5108817587787004E-4</c:v>
                </c:pt>
                <c:pt idx="273">
                  <c:v>2.0861883020842386E-4</c:v>
                </c:pt>
                <c:pt idx="274">
                  <c:v>1.1778859867602466E-2</c:v>
                </c:pt>
                <c:pt idx="275">
                  <c:v>1.0792012562705003E-4</c:v>
                </c:pt>
                <c:pt idx="276">
                  <c:v>1.749268891297634E-3</c:v>
                </c:pt>
                <c:pt idx="277">
                  <c:v>1.9176082396735084E-3</c:v>
                </c:pt>
                <c:pt idx="278">
                  <c:v>5.5377868478826107E-3</c:v>
                </c:pt>
                <c:pt idx="279">
                  <c:v>1.9818788869800266E-5</c:v>
                </c:pt>
                <c:pt idx="280">
                  <c:v>2.4071403485587369E-6</c:v>
                </c:pt>
                <c:pt idx="281">
                  <c:v>1.4290389869277034E-4</c:v>
                </c:pt>
                <c:pt idx="282">
                  <c:v>9.5057972364584519E-4</c:v>
                </c:pt>
                <c:pt idx="283">
                  <c:v>2.6157591787671605E-5</c:v>
                </c:pt>
                <c:pt idx="284">
                  <c:v>8.2471035481970888E-3</c:v>
                </c:pt>
                <c:pt idx="285">
                  <c:v>6.9348108681744833E-3</c:v>
                </c:pt>
                <c:pt idx="286">
                  <c:v>7.5343492909888456E-5</c:v>
                </c:pt>
                <c:pt idx="287">
                  <c:v>1.2316534783458869E-4</c:v>
                </c:pt>
                <c:pt idx="288">
                  <c:v>1.4085622463626305E-2</c:v>
                </c:pt>
                <c:pt idx="289">
                  <c:v>1.1032806835572496E-2</c:v>
                </c:pt>
                <c:pt idx="290">
                  <c:v>2.4954021613392237E-5</c:v>
                </c:pt>
                <c:pt idx="291">
                  <c:v>7.4484946185569172E-4</c:v>
                </c:pt>
                <c:pt idx="292">
                  <c:v>9.4119187628646613E-5</c:v>
                </c:pt>
                <c:pt idx="293">
                  <c:v>3.7711865460753543E-6</c:v>
                </c:pt>
                <c:pt idx="294">
                  <c:v>4.565542861099737E-5</c:v>
                </c:pt>
                <c:pt idx="295">
                  <c:v>6.0579698772061539E-5</c:v>
                </c:pt>
                <c:pt idx="296">
                  <c:v>9.4745044119271882E-4</c:v>
                </c:pt>
                <c:pt idx="297">
                  <c:v>1.0678315300241412E-2</c:v>
                </c:pt>
                <c:pt idx="298">
                  <c:v>7.2904257356682278E-4</c:v>
                </c:pt>
                <c:pt idx="299">
                  <c:v>5.976127105355157E-4</c:v>
                </c:pt>
                <c:pt idx="300">
                  <c:v>7.863325138625207E-5</c:v>
                </c:pt>
                <c:pt idx="301">
                  <c:v>2.2306167229977627E-5</c:v>
                </c:pt>
                <c:pt idx="302">
                  <c:v>3.8105031717684801E-4</c:v>
                </c:pt>
                <c:pt idx="303">
                  <c:v>3.8273531542083912E-5</c:v>
                </c:pt>
                <c:pt idx="304">
                  <c:v>4.3745763934474109E-4</c:v>
                </c:pt>
                <c:pt idx="305">
                  <c:v>2.4873783601773615E-6</c:v>
                </c:pt>
                <c:pt idx="306">
                  <c:v>6.5819240930757724E-4</c:v>
                </c:pt>
                <c:pt idx="307">
                  <c:v>8.4891816292504779E-5</c:v>
                </c:pt>
                <c:pt idx="308">
                  <c:v>5.8020106201427417E-4</c:v>
                </c:pt>
                <c:pt idx="309">
                  <c:v>1.5072710482558623E-3</c:v>
                </c:pt>
                <c:pt idx="310">
                  <c:v>2.0029814840357249E-2</c:v>
                </c:pt>
                <c:pt idx="311">
                  <c:v>1.0201460797191926E-3</c:v>
                </c:pt>
                <c:pt idx="312">
                  <c:v>1.5620254673844118E-2</c:v>
                </c:pt>
                <c:pt idx="313">
                  <c:v>9.4753067920433744E-4</c:v>
                </c:pt>
                <c:pt idx="314">
                  <c:v>1.0987552597019591E-2</c:v>
                </c:pt>
                <c:pt idx="315">
                  <c:v>1.4664940907512773E-2</c:v>
                </c:pt>
                <c:pt idx="316">
                  <c:v>4.1844123059112706E-4</c:v>
                </c:pt>
                <c:pt idx="317">
                  <c:v>1.4299216050555083E-3</c:v>
                </c:pt>
                <c:pt idx="318">
                  <c:v>4.1121980954545085E-4</c:v>
                </c:pt>
                <c:pt idx="319">
                  <c:v>3.0570682426695957E-5</c:v>
                </c:pt>
                <c:pt idx="320">
                  <c:v>2.1560756102040604E-3</c:v>
                </c:pt>
                <c:pt idx="321">
                  <c:v>6.7560405782881878E-4</c:v>
                </c:pt>
                <c:pt idx="322">
                  <c:v>0</c:v>
                </c:pt>
                <c:pt idx="323">
                  <c:v>7.0890283265054798E-4</c:v>
                </c:pt>
                <c:pt idx="324">
                  <c:v>4.0370953165794763E-3</c:v>
                </c:pt>
                <c:pt idx="325">
                  <c:v>9.1471333245231993E-5</c:v>
                </c:pt>
                <c:pt idx="326">
                  <c:v>1.666543501318832E-4</c:v>
                </c:pt>
                <c:pt idx="327">
                  <c:v>1.3421171489412473E-2</c:v>
                </c:pt>
                <c:pt idx="328">
                  <c:v>1.6047602323724913E-7</c:v>
                </c:pt>
                <c:pt idx="329">
                  <c:v>1.1143053863536485E-2</c:v>
                </c:pt>
                <c:pt idx="330">
                  <c:v>3.9998648791884342E-4</c:v>
                </c:pt>
                <c:pt idx="331">
                  <c:v>4.8704473052505106E-5</c:v>
                </c:pt>
                <c:pt idx="332">
                  <c:v>1.7307339106137319E-4</c:v>
                </c:pt>
                <c:pt idx="333">
                  <c:v>7.8352418345586884E-4</c:v>
                </c:pt>
                <c:pt idx="334">
                  <c:v>6.539397946917901E-5</c:v>
                </c:pt>
                <c:pt idx="335">
                  <c:v>2.6855662488753639E-4</c:v>
                </c:pt>
                <c:pt idx="336">
                  <c:v>8.3126580036895037E-5</c:v>
                </c:pt>
                <c:pt idx="337">
                  <c:v>4.8752615859476282E-4</c:v>
                </c:pt>
                <c:pt idx="338">
                  <c:v>1.4795889342474367E-4</c:v>
                </c:pt>
                <c:pt idx="339">
                  <c:v>5.9368104796620315E-4</c:v>
                </c:pt>
                <c:pt idx="340">
                  <c:v>5.0670304337161408E-4</c:v>
                </c:pt>
                <c:pt idx="341">
                  <c:v>9.243418938465549E-4</c:v>
                </c:pt>
                <c:pt idx="342">
                  <c:v>8.5256899245369517E-3</c:v>
                </c:pt>
                <c:pt idx="343">
                  <c:v>1.9626217641915568E-4</c:v>
                </c:pt>
                <c:pt idx="344">
                  <c:v>2.4600974362270291E-4</c:v>
                </c:pt>
                <c:pt idx="345">
                  <c:v>1.2597367824124056E-5</c:v>
                </c:pt>
                <c:pt idx="346">
                  <c:v>1.5004508172682793E-5</c:v>
                </c:pt>
                <c:pt idx="347">
                  <c:v>2.2517193200534608E-3</c:v>
                </c:pt>
                <c:pt idx="348">
                  <c:v>8.1347703319310134E-3</c:v>
                </c:pt>
                <c:pt idx="349">
                  <c:v>3.3298774821729189E-5</c:v>
                </c:pt>
                <c:pt idx="350">
                  <c:v>4.8279211590926397E-4</c:v>
                </c:pt>
                <c:pt idx="351">
                  <c:v>3.1129941367677768E-3</c:v>
                </c:pt>
                <c:pt idx="352">
                  <c:v>5.8830510118775524E-4</c:v>
                </c:pt>
                <c:pt idx="353">
                  <c:v>1.0912369580132939E-5</c:v>
                </c:pt>
                <c:pt idx="354">
                  <c:v>4.192436107073133E-4</c:v>
                </c:pt>
                <c:pt idx="355">
                  <c:v>9.1888570905648847E-4</c:v>
                </c:pt>
                <c:pt idx="356">
                  <c:v>1.8235692900564803E-3</c:v>
                </c:pt>
                <c:pt idx="357">
                  <c:v>1.9257122788469895E-5</c:v>
                </c:pt>
                <c:pt idx="358">
                  <c:v>1.3945366419316949E-3</c:v>
                </c:pt>
                <c:pt idx="359">
                  <c:v>2.541940208078026E-4</c:v>
                </c:pt>
                <c:pt idx="360">
                  <c:v>2.1938677136764326E-3</c:v>
                </c:pt>
                <c:pt idx="361">
                  <c:v>7.3818970689134598E-5</c:v>
                </c:pt>
                <c:pt idx="362">
                  <c:v>2.3269023369401122E-6</c:v>
                </c:pt>
                <c:pt idx="363">
                  <c:v>3.2857465757826754E-4</c:v>
                </c:pt>
                <c:pt idx="364">
                  <c:v>6.2023982981196778E-5</c:v>
                </c:pt>
                <c:pt idx="365">
                  <c:v>1.5758745481897864E-4</c:v>
                </c:pt>
                <c:pt idx="366">
                  <c:v>7.0609450224389609E-6</c:v>
                </c:pt>
                <c:pt idx="367">
                  <c:v>4.0311577037196978E-4</c:v>
                </c:pt>
                <c:pt idx="368">
                  <c:v>5.1293753687438118E-3</c:v>
                </c:pt>
                <c:pt idx="369">
                  <c:v>2.7156555032323481E-3</c:v>
                </c:pt>
                <c:pt idx="370">
                  <c:v>3.5080058679662655E-4</c:v>
                </c:pt>
                <c:pt idx="371">
                  <c:v>2.9326993246607275E-4</c:v>
                </c:pt>
                <c:pt idx="372">
                  <c:v>5.4000181819334326E-5</c:v>
                </c:pt>
                <c:pt idx="373">
                  <c:v>8.5212768338979283E-5</c:v>
                </c:pt>
                <c:pt idx="374">
                  <c:v>6.1390102689409646E-4</c:v>
                </c:pt>
                <c:pt idx="375">
                  <c:v>8.9176526112939337E-4</c:v>
                </c:pt>
                <c:pt idx="376">
                  <c:v>2.659087705041218E-4</c:v>
                </c:pt>
                <c:pt idx="377">
                  <c:v>9.5904483387161E-3</c:v>
                </c:pt>
                <c:pt idx="378">
                  <c:v>4.6696918001807117E-3</c:v>
                </c:pt>
                <c:pt idx="379">
                  <c:v>3.0955824882465357E-4</c:v>
                </c:pt>
                <c:pt idx="380">
                  <c:v>7.2214210456762101E-7</c:v>
                </c:pt>
                <c:pt idx="381">
                  <c:v>2.1933862856067209E-3</c:v>
                </c:pt>
                <c:pt idx="382">
                  <c:v>1.7766942436688797E-2</c:v>
                </c:pt>
                <c:pt idx="383">
                  <c:v>2.212161980325479E-4</c:v>
                </c:pt>
                <c:pt idx="384">
                  <c:v>1.2265984836139136E-3</c:v>
                </c:pt>
                <c:pt idx="385">
                  <c:v>5.0774613752265624E-4</c:v>
                </c:pt>
                <c:pt idx="386">
                  <c:v>4.7059593814323305E-4</c:v>
                </c:pt>
                <c:pt idx="387">
                  <c:v>2.166426313702863E-5</c:v>
                </c:pt>
                <c:pt idx="388">
                  <c:v>2.5210783250571834E-4</c:v>
                </c:pt>
                <c:pt idx="389">
                  <c:v>2.3581951614713758E-4</c:v>
                </c:pt>
                <c:pt idx="390">
                  <c:v>1.8904075537347947E-4</c:v>
                </c:pt>
                <c:pt idx="391">
                  <c:v>4.308781223920139E-5</c:v>
                </c:pt>
                <c:pt idx="392">
                  <c:v>1.2597367824124056E-5</c:v>
                </c:pt>
                <c:pt idx="393">
                  <c:v>0</c:v>
                </c:pt>
                <c:pt idx="394">
                  <c:v>7.5311397705241014E-4</c:v>
                </c:pt>
                <c:pt idx="395">
                  <c:v>4.0899721662361497E-3</c:v>
                </c:pt>
                <c:pt idx="396">
                  <c:v>7.3096828584566972E-5</c:v>
                </c:pt>
                <c:pt idx="397">
                  <c:v>5.159304147077559E-5</c:v>
                </c:pt>
                <c:pt idx="398">
                  <c:v>3.6476200081826725E-4</c:v>
                </c:pt>
                <c:pt idx="399">
                  <c:v>3.7388506273930487E-3</c:v>
                </c:pt>
                <c:pt idx="400">
                  <c:v>7.2535162503236598E-5</c:v>
                </c:pt>
                <c:pt idx="401">
                  <c:v>4.5358547968008461E-4</c:v>
                </c:pt>
                <c:pt idx="402">
                  <c:v>1.9658312846563017E-5</c:v>
                </c:pt>
                <c:pt idx="403">
                  <c:v>2.1503787113791382E-5</c:v>
                </c:pt>
                <c:pt idx="404">
                  <c:v>1.8222052438589636E-4</c:v>
                </c:pt>
                <c:pt idx="405">
                  <c:v>6.8202309875830875E-6</c:v>
                </c:pt>
                <c:pt idx="406">
                  <c:v>3.0095673397913698E-3</c:v>
                </c:pt>
                <c:pt idx="407">
                  <c:v>1.9313289396602932E-4</c:v>
                </c:pt>
                <c:pt idx="408">
                  <c:v>4.949401508683237E-3</c:v>
                </c:pt>
                <c:pt idx="409">
                  <c:v>2.6939912400953197E-3</c:v>
                </c:pt>
                <c:pt idx="410">
                  <c:v>2.3605220638083157E-3</c:v>
                </c:pt>
                <c:pt idx="411">
                  <c:v>5.8573748481595931E-6</c:v>
                </c:pt>
                <c:pt idx="412">
                  <c:v>6.8349947817209142E-3</c:v>
                </c:pt>
                <c:pt idx="413">
                  <c:v>2.2245186341147472E-3</c:v>
                </c:pt>
                <c:pt idx="414">
                  <c:v>6.4431123329755527E-5</c:v>
                </c:pt>
                <c:pt idx="415">
                  <c:v>2.0483159606002476E-3</c:v>
                </c:pt>
                <c:pt idx="416">
                  <c:v>2.4015236877454331E-4</c:v>
                </c:pt>
                <c:pt idx="417">
                  <c:v>1.4844032149445544E-3</c:v>
                </c:pt>
                <c:pt idx="418">
                  <c:v>7.141183034057586E-6</c:v>
                </c:pt>
                <c:pt idx="419">
                  <c:v>3.8115462659195224E-3</c:v>
                </c:pt>
                <c:pt idx="420">
                  <c:v>1.9136765771041956E-4</c:v>
                </c:pt>
                <c:pt idx="421">
                  <c:v>2.3228503173533716E-2</c:v>
                </c:pt>
                <c:pt idx="422">
                  <c:v>3.0450325409268019E-4</c:v>
                </c:pt>
                <c:pt idx="423">
                  <c:v>2.6927876699210402E-4</c:v>
                </c:pt>
                <c:pt idx="424">
                  <c:v>1.29857198003582E-3</c:v>
                </c:pt>
                <c:pt idx="425">
                  <c:v>1.6529030393436659E-4</c:v>
                </c:pt>
                <c:pt idx="426">
                  <c:v>2.4231879508824618E-5</c:v>
                </c:pt>
                <c:pt idx="427">
                  <c:v>1.0938045743850899E-3</c:v>
                </c:pt>
                <c:pt idx="428">
                  <c:v>9.716020826899248E-4</c:v>
                </c:pt>
                <c:pt idx="429">
                  <c:v>5.6335107957436307E-4</c:v>
                </c:pt>
                <c:pt idx="430">
                  <c:v>8.3978707720284828E-3</c:v>
                </c:pt>
                <c:pt idx="431">
                  <c:v>6.1253698069657983E-4</c:v>
                </c:pt>
                <c:pt idx="432">
                  <c:v>5.5669132461001714E-4</c:v>
                </c:pt>
                <c:pt idx="433">
                  <c:v>4.7340426854988487E-6</c:v>
                </c:pt>
                <c:pt idx="434">
                  <c:v>1.0092898767471927E-2</c:v>
                </c:pt>
                <c:pt idx="435">
                  <c:v>0</c:v>
                </c:pt>
                <c:pt idx="436">
                  <c:v>1.6545077995760383E-4</c:v>
                </c:pt>
                <c:pt idx="437">
                  <c:v>7.6747658113214393E-4</c:v>
                </c:pt>
                <c:pt idx="438">
                  <c:v>3.84901741734542E-4</c:v>
                </c:pt>
                <c:pt idx="439">
                  <c:v>6.8798478302157257E-3</c:v>
                </c:pt>
                <c:pt idx="440">
                  <c:v>2.7586069108517981E-2</c:v>
                </c:pt>
                <c:pt idx="441">
                  <c:v>2.7280923950332348E-6</c:v>
                </c:pt>
                <c:pt idx="442">
                  <c:v>3.3049234605595271E-3</c:v>
                </c:pt>
                <c:pt idx="443">
                  <c:v>4.8664354046695796E-3</c:v>
                </c:pt>
                <c:pt idx="444">
                  <c:v>1.2422448958795454E-3</c:v>
                </c:pt>
                <c:pt idx="445">
                  <c:v>8.8422288803724264E-5</c:v>
                </c:pt>
                <c:pt idx="446">
                  <c:v>1.525725790928146E-3</c:v>
                </c:pt>
                <c:pt idx="447">
                  <c:v>1.0059439516626962E-3</c:v>
                </c:pt>
                <c:pt idx="448">
                  <c:v>1.9988572502385275E-2</c:v>
                </c:pt>
                <c:pt idx="449">
                  <c:v>2.5104066695119066E-3</c:v>
                </c:pt>
                <c:pt idx="450">
                  <c:v>3.5128201486633832E-4</c:v>
                </c:pt>
                <c:pt idx="451">
                  <c:v>1.3271367121720501E-4</c:v>
                </c:pt>
                <c:pt idx="452">
                  <c:v>6.5795169527272133E-5</c:v>
                </c:pt>
                <c:pt idx="453">
                  <c:v>1.1843130514908985E-4</c:v>
                </c:pt>
                <c:pt idx="454">
                  <c:v>6.9807070108203367E-6</c:v>
                </c:pt>
                <c:pt idx="455">
                  <c:v>6.6918501689932882E-5</c:v>
                </c:pt>
                <c:pt idx="456">
                  <c:v>1.2332582385782596E-4</c:v>
                </c:pt>
                <c:pt idx="457">
                  <c:v>1.1104138427901452E-3</c:v>
                </c:pt>
                <c:pt idx="458">
                  <c:v>4.0119005809312281E-7</c:v>
                </c:pt>
                <c:pt idx="459">
                  <c:v>1.5806888288869036E-5</c:v>
                </c:pt>
                <c:pt idx="460">
                  <c:v>4.8223044982793358E-5</c:v>
                </c:pt>
                <c:pt idx="461">
                  <c:v>1.9037190398623244E-2</c:v>
                </c:pt>
                <c:pt idx="462">
                  <c:v>5.7606800203579882E-2</c:v>
                </c:pt>
                <c:pt idx="463">
                  <c:v>1.2115939754412308E-4</c:v>
                </c:pt>
                <c:pt idx="464">
                  <c:v>3.3836369499573978E-4</c:v>
                </c:pt>
                <c:pt idx="465">
                  <c:v>2.4199784304177168E-4</c:v>
                </c:pt>
                <c:pt idx="466">
                  <c:v>2.2004472306291598E-3</c:v>
                </c:pt>
                <c:pt idx="467">
                  <c:v>8.9545620966385012E-5</c:v>
                </c:pt>
                <c:pt idx="468">
                  <c:v>1.6240173551609611E-4</c:v>
                </c:pt>
                <c:pt idx="469">
                  <c:v>2.9155283901743418E-3</c:v>
                </c:pt>
                <c:pt idx="470">
                  <c:v>1.5514019546461059E-3</c:v>
                </c:pt>
                <c:pt idx="471">
                  <c:v>8.585467243192828E-6</c:v>
                </c:pt>
                <c:pt idx="472">
                  <c:v>7.6817465183322595E-2</c:v>
                </c:pt>
                <c:pt idx="473">
                  <c:v>1.5669360336954714E-2</c:v>
                </c:pt>
                <c:pt idx="474">
                  <c:v>6.668340431589031E-3</c:v>
                </c:pt>
                <c:pt idx="475">
                  <c:v>1.3703850004344888E-3</c:v>
                </c:pt>
                <c:pt idx="476">
                  <c:v>1.0393470358995295E-2</c:v>
                </c:pt>
                <c:pt idx="477">
                  <c:v>9.7168232070154342E-5</c:v>
                </c:pt>
                <c:pt idx="478">
                  <c:v>2.6277948805099544E-4</c:v>
                </c:pt>
                <c:pt idx="479">
                  <c:v>9.6285613942349474E-6</c:v>
                </c:pt>
                <c:pt idx="480">
                  <c:v>1.4499570365566788E-2</c:v>
                </c:pt>
                <c:pt idx="481">
                  <c:v>1.1898494742925835E-3</c:v>
                </c:pt>
                <c:pt idx="482">
                  <c:v>1.6946268053853506E-4</c:v>
                </c:pt>
                <c:pt idx="483">
                  <c:v>4.5976380657471871E-4</c:v>
                </c:pt>
                <c:pt idx="484">
                  <c:v>5.4794538134358712E-4</c:v>
                </c:pt>
                <c:pt idx="485">
                  <c:v>2.3421475591476511E-3</c:v>
                </c:pt>
                <c:pt idx="486">
                  <c:v>3.2464299500895499E-4</c:v>
                </c:pt>
                <c:pt idx="487">
                  <c:v>5.1986207727706848E-4</c:v>
                </c:pt>
                <c:pt idx="488">
                  <c:v>2.6085377577214842E-4</c:v>
                </c:pt>
                <c:pt idx="489">
                  <c:v>6.4520187522652192E-3</c:v>
                </c:pt>
                <c:pt idx="490">
                  <c:v>8.7122433015502548E-4</c:v>
                </c:pt>
                <c:pt idx="491">
                  <c:v>1.5790840686545312E-4</c:v>
                </c:pt>
                <c:pt idx="492">
                  <c:v>3.3619726868203693E-5</c:v>
                </c:pt>
                <c:pt idx="493">
                  <c:v>1.3142986303130703E-4</c:v>
                </c:pt>
                <c:pt idx="494">
                  <c:v>1.8615218695520897E-4</c:v>
                </c:pt>
                <c:pt idx="495">
                  <c:v>2.7844997172011281E-3</c:v>
                </c:pt>
                <c:pt idx="496">
                  <c:v>1.267760583574268E-5</c:v>
                </c:pt>
                <c:pt idx="497">
                  <c:v>3.0329968391840083E-5</c:v>
                </c:pt>
                <c:pt idx="498">
                  <c:v>1.444284209135242E-6</c:v>
                </c:pt>
                <c:pt idx="499">
                  <c:v>7.6603229692300868E-4</c:v>
                </c:pt>
                <c:pt idx="500">
                  <c:v>5.2250993166048313E-4</c:v>
                </c:pt>
                <c:pt idx="501">
                  <c:v>1.25363869352939E-3</c:v>
                </c:pt>
                <c:pt idx="502">
                  <c:v>1.9417598811707142E-4</c:v>
                </c:pt>
                <c:pt idx="503">
                  <c:v>4.862423504088648E-5</c:v>
                </c:pt>
                <c:pt idx="504">
                  <c:v>1.4707627529693881E-4</c:v>
                </c:pt>
                <c:pt idx="505">
                  <c:v>3.4004869323973089E-4</c:v>
                </c:pt>
                <c:pt idx="506">
                  <c:v>1.5457050558211835E-3</c:v>
                </c:pt>
                <c:pt idx="507">
                  <c:v>4.2052741889321132E-4</c:v>
                </c:pt>
                <c:pt idx="508">
                  <c:v>1.7251814402097228E-2</c:v>
                </c:pt>
                <c:pt idx="509">
                  <c:v>2.7104560800794614E-2</c:v>
                </c:pt>
                <c:pt idx="510">
                  <c:v>1.1762892503290361E-4</c:v>
                </c:pt>
                <c:pt idx="511">
                  <c:v>8.1842771850997054E-6</c:v>
                </c:pt>
                <c:pt idx="512">
                  <c:v>4.8704473052505106E-5</c:v>
                </c:pt>
                <c:pt idx="513">
                  <c:v>5.5364228016850947E-6</c:v>
                </c:pt>
                <c:pt idx="514">
                  <c:v>1.813379062580915E-5</c:v>
                </c:pt>
                <c:pt idx="515">
                  <c:v>8.4490626234411657E-5</c:v>
                </c:pt>
                <c:pt idx="516">
                  <c:v>3.0750415572721674E-3</c:v>
                </c:pt>
                <c:pt idx="517">
                  <c:v>7.7750633258447192E-5</c:v>
                </c:pt>
                <c:pt idx="518">
                  <c:v>6.9456429997429977E-3</c:v>
                </c:pt>
                <c:pt idx="519">
                  <c:v>5.3759467784478455E-5</c:v>
                </c:pt>
                <c:pt idx="520">
                  <c:v>4.1301714100570805E-3</c:v>
                </c:pt>
                <c:pt idx="521">
                  <c:v>2.857997735843788E-3</c:v>
                </c:pt>
                <c:pt idx="522">
                  <c:v>4.4933286506429753E-6</c:v>
                </c:pt>
                <c:pt idx="523">
                  <c:v>5.9745223451227846E-4</c:v>
                </c:pt>
                <c:pt idx="524">
                  <c:v>6.1141364853391914E-5</c:v>
                </c:pt>
                <c:pt idx="525">
                  <c:v>8.2083485885852921E-5</c:v>
                </c:pt>
                <c:pt idx="526">
                  <c:v>2.3164713954296911E-4</c:v>
                </c:pt>
                <c:pt idx="527">
                  <c:v>6.3660838418216729E-4</c:v>
                </c:pt>
                <c:pt idx="528">
                  <c:v>3.2737108740398822E-5</c:v>
                </c:pt>
                <c:pt idx="529">
                  <c:v>1.813379062580915E-5</c:v>
                </c:pt>
                <c:pt idx="530">
                  <c:v>8.2003247874234302E-5</c:v>
                </c:pt>
                <c:pt idx="531">
                  <c:v>2.3633303942149678E-3</c:v>
                </c:pt>
                <c:pt idx="532">
                  <c:v>7.3393709227555887E-4</c:v>
                </c:pt>
                <c:pt idx="533">
                  <c:v>2.0051479103494276E-4</c:v>
                </c:pt>
                <c:pt idx="534">
                  <c:v>1.3239271917073051E-4</c:v>
                </c:pt>
                <c:pt idx="535">
                  <c:v>6.1221602865010533E-5</c:v>
                </c:pt>
                <c:pt idx="536">
                  <c:v>2.9527588275653837E-5</c:v>
                </c:pt>
                <c:pt idx="537">
                  <c:v>1.0832131568514315E-5</c:v>
                </c:pt>
                <c:pt idx="538">
                  <c:v>2.897394599548533E-4</c:v>
                </c:pt>
                <c:pt idx="539">
                  <c:v>2.8484494124611718E-5</c:v>
                </c:pt>
                <c:pt idx="540">
                  <c:v>1.6047602323724912E-6</c:v>
                </c:pt>
                <c:pt idx="541">
                  <c:v>1.0759917358057553E-4</c:v>
                </c:pt>
                <c:pt idx="542">
                  <c:v>1.7138839281738205E-4</c:v>
                </c:pt>
                <c:pt idx="543">
                  <c:v>4.1322575983591649E-4</c:v>
                </c:pt>
                <c:pt idx="544">
                  <c:v>1.8294266649046398E-5</c:v>
                </c:pt>
                <c:pt idx="545">
                  <c:v>1.9946287070262261E-2</c:v>
                </c:pt>
                <c:pt idx="546">
                  <c:v>2.4801569391316849E-4</c:v>
                </c:pt>
                <c:pt idx="547">
                  <c:v>7.0047784143059243E-5</c:v>
                </c:pt>
                <c:pt idx="548">
                  <c:v>1.9766152734178449E-2</c:v>
                </c:pt>
                <c:pt idx="549">
                  <c:v>2.4584926759946567E-4</c:v>
                </c:pt>
                <c:pt idx="550">
                  <c:v>3.7177480303373501E-3</c:v>
                </c:pt>
                <c:pt idx="551">
                  <c:v>7.3818970689134593E-6</c:v>
                </c:pt>
                <c:pt idx="552">
                  <c:v>8.7160144880963301E-3</c:v>
                </c:pt>
                <c:pt idx="553">
                  <c:v>2.1744501148647256E-5</c:v>
                </c:pt>
                <c:pt idx="554">
                  <c:v>3.317039400313939E-4</c:v>
                </c:pt>
                <c:pt idx="555">
                  <c:v>1.2006013678494793E-3</c:v>
                </c:pt>
                <c:pt idx="556">
                  <c:v>5.9344033393134718E-4</c:v>
                </c:pt>
                <c:pt idx="557">
                  <c:v>2.5266147478588685E-3</c:v>
                </c:pt>
                <c:pt idx="558">
                  <c:v>1.2447322742397229E-3</c:v>
                </c:pt>
                <c:pt idx="559">
                  <c:v>3.4020916926296815E-5</c:v>
                </c:pt>
                <c:pt idx="560">
                  <c:v>1.0838550609443805E-3</c:v>
                </c:pt>
                <c:pt idx="561">
                  <c:v>1.5501983844718264E-4</c:v>
                </c:pt>
                <c:pt idx="562">
                  <c:v>9.3340878915945951E-4</c:v>
                </c:pt>
                <c:pt idx="563">
                  <c:v>4.9747567203547229E-6</c:v>
                </c:pt>
                <c:pt idx="564">
                  <c:v>8.8261812780487012E-7</c:v>
                </c:pt>
                <c:pt idx="565">
                  <c:v>1.7772719573525339E-4</c:v>
                </c:pt>
                <c:pt idx="566">
                  <c:v>4.2036694286997408E-4</c:v>
                </c:pt>
                <c:pt idx="567">
                  <c:v>5.4080419830952952E-5</c:v>
                </c:pt>
                <c:pt idx="568">
                  <c:v>1.7572124544478779E-5</c:v>
                </c:pt>
                <c:pt idx="569">
                  <c:v>1.5365579224966604E-4</c:v>
                </c:pt>
                <c:pt idx="570">
                  <c:v>5.0124685858154766E-4</c:v>
                </c:pt>
                <c:pt idx="571">
                  <c:v>4.3992094630143285E-3</c:v>
                </c:pt>
                <c:pt idx="572">
                  <c:v>1.2326163344853105E-3</c:v>
                </c:pt>
                <c:pt idx="573">
                  <c:v>2.0861883020842384E-6</c:v>
                </c:pt>
                <c:pt idx="574">
                  <c:v>7.5776778172629037E-4</c:v>
                </c:pt>
                <c:pt idx="575">
                  <c:v>3.3707988680984176E-4</c:v>
                </c:pt>
                <c:pt idx="576">
                  <c:v>2.7561756990997536E-4</c:v>
                </c:pt>
                <c:pt idx="577">
                  <c:v>9.4183378037941505E-4</c:v>
                </c:pt>
                <c:pt idx="578">
                  <c:v>3.321853681011057E-5</c:v>
                </c:pt>
                <c:pt idx="579">
                  <c:v>2.497006921571596E-4</c:v>
                </c:pt>
                <c:pt idx="580">
                  <c:v>1.559265279784731E-3</c:v>
                </c:pt>
                <c:pt idx="581">
                  <c:v>3.2085576086055586E-3</c:v>
                </c:pt>
                <c:pt idx="582">
                  <c:v>8.7459432664300767E-5</c:v>
                </c:pt>
                <c:pt idx="583">
                  <c:v>1.0350703498802568E-5</c:v>
                </c:pt>
                <c:pt idx="584">
                  <c:v>2.4464569742518627E-4</c:v>
                </c:pt>
                <c:pt idx="585">
                  <c:v>9.7408946105010213E-5</c:v>
                </c:pt>
                <c:pt idx="586">
                  <c:v>1.0220717919980397E-3</c:v>
                </c:pt>
                <c:pt idx="587">
                  <c:v>4.1707718439361044E-3</c:v>
                </c:pt>
                <c:pt idx="588">
                  <c:v>8.5052292315742031E-5</c:v>
                </c:pt>
                <c:pt idx="589">
                  <c:v>8.0238011618624553E-6</c:v>
                </c:pt>
                <c:pt idx="590">
                  <c:v>3.7944555694447552E-4</c:v>
                </c:pt>
                <c:pt idx="591">
                  <c:v>2.8356113306021919E-4</c:v>
                </c:pt>
                <c:pt idx="592">
                  <c:v>2.1182835067316882E-5</c:v>
                </c:pt>
                <c:pt idx="593">
                  <c:v>5.7691130353791055E-5</c:v>
                </c:pt>
                <c:pt idx="594">
                  <c:v>6.5474217480797643E-5</c:v>
                </c:pt>
                <c:pt idx="595">
                  <c:v>5.2154707552105963E-6</c:v>
                </c:pt>
                <c:pt idx="596">
                  <c:v>2.0494392927629087E-3</c:v>
                </c:pt>
                <c:pt idx="597">
                  <c:v>7.986089296401702E-4</c:v>
                </c:pt>
                <c:pt idx="598">
                  <c:v>3.8701200144011182E-3</c:v>
                </c:pt>
                <c:pt idx="599">
                  <c:v>1.8555842566923116E-2</c:v>
                </c:pt>
                <c:pt idx="600">
                  <c:v>2.230135294928051E-3</c:v>
                </c:pt>
                <c:pt idx="601">
                  <c:v>8.5461506174997013E-4</c:v>
                </c:pt>
                <c:pt idx="602">
                  <c:v>2.3734403836789145E-4</c:v>
                </c:pt>
                <c:pt idx="603">
                  <c:v>1.5927245306296975E-4</c:v>
                </c:pt>
                <c:pt idx="604">
                  <c:v>3.6936204602436296E-2</c:v>
                </c:pt>
                <c:pt idx="605">
                  <c:v>1.3763306370954289E-2</c:v>
                </c:pt>
                <c:pt idx="606">
                  <c:v>5.1617112874261179E-4</c:v>
                </c:pt>
                <c:pt idx="607">
                  <c:v>2.2225929218359001E-5</c:v>
                </c:pt>
                <c:pt idx="608">
                  <c:v>1.0626722258770635E-3</c:v>
                </c:pt>
                <c:pt idx="609">
                  <c:v>1.1906518544087699E-3</c:v>
                </c:pt>
                <c:pt idx="610">
                  <c:v>1.9230644244635747E-3</c:v>
                </c:pt>
                <c:pt idx="611">
                  <c:v>2.2424117107057006E-3</c:v>
                </c:pt>
                <c:pt idx="612">
                  <c:v>1.13697262463591E-4</c:v>
                </c:pt>
                <c:pt idx="613">
                  <c:v>3.2809322950855583E-4</c:v>
                </c:pt>
                <c:pt idx="614">
                  <c:v>1.4047268694072602E-3</c:v>
                </c:pt>
                <c:pt idx="615">
                  <c:v>3.0753625093186423E-3</c:v>
                </c:pt>
                <c:pt idx="616">
                  <c:v>3.0663758520173561E-3</c:v>
                </c:pt>
                <c:pt idx="617">
                  <c:v>9.6606565988823967E-5</c:v>
                </c:pt>
                <c:pt idx="618">
                  <c:v>3.6058962421409879E-4</c:v>
                </c:pt>
                <c:pt idx="619">
                  <c:v>2.4071403485587366E-5</c:v>
                </c:pt>
                <c:pt idx="620">
                  <c:v>4.6104761476061673E-4</c:v>
                </c:pt>
                <c:pt idx="621">
                  <c:v>6.6276597596983888E-5</c:v>
                </c:pt>
                <c:pt idx="622">
                  <c:v>2.0532907173206023E-4</c:v>
                </c:pt>
                <c:pt idx="623">
                  <c:v>1.9417598811707143E-5</c:v>
                </c:pt>
                <c:pt idx="624">
                  <c:v>3.9685720546571706E-4</c:v>
                </c:pt>
                <c:pt idx="625">
                  <c:v>1.0340513271327003E-2</c:v>
                </c:pt>
                <c:pt idx="626">
                  <c:v>2.7778399622367824E-4</c:v>
                </c:pt>
                <c:pt idx="627">
                  <c:v>7.863325138625207E-5</c:v>
                </c:pt>
                <c:pt idx="628">
                  <c:v>2.3589975415875621E-5</c:v>
                </c:pt>
                <c:pt idx="629">
                  <c:v>3.5304725112194805E-6</c:v>
                </c:pt>
                <c:pt idx="630">
                  <c:v>9.2779212834615573E-4</c:v>
                </c:pt>
                <c:pt idx="631">
                  <c:v>3.6038902918505218E-3</c:v>
                </c:pt>
                <c:pt idx="632">
                  <c:v>5.5604942051706816E-5</c:v>
                </c:pt>
                <c:pt idx="633">
                  <c:v>5.9376128597782173E-6</c:v>
                </c:pt>
                <c:pt idx="634">
                  <c:v>4.6291716043133065E-3</c:v>
                </c:pt>
                <c:pt idx="635">
                  <c:v>1.9337360800088517E-5</c:v>
                </c:pt>
                <c:pt idx="636">
                  <c:v>9.6285613942349474E-6</c:v>
                </c:pt>
                <c:pt idx="637">
                  <c:v>3.3539488856585067E-5</c:v>
                </c:pt>
                <c:pt idx="638">
                  <c:v>1.2405759452378781E-2</c:v>
                </c:pt>
                <c:pt idx="639">
                  <c:v>4.9110718105330201E-2</c:v>
                </c:pt>
                <c:pt idx="640">
                  <c:v>2.8733231960629456E-4</c:v>
                </c:pt>
                <c:pt idx="641">
                  <c:v>1.2060575526395456E-3</c:v>
                </c:pt>
                <c:pt idx="642">
                  <c:v>7.5423730921507085E-6</c:v>
                </c:pt>
                <c:pt idx="643">
                  <c:v>1.267760583574268E-5</c:v>
                </c:pt>
                <c:pt idx="644">
                  <c:v>1.7636314953773679E-4</c:v>
                </c:pt>
                <c:pt idx="645">
                  <c:v>3.5425082129622744E-4</c:v>
                </c:pt>
                <c:pt idx="646">
                  <c:v>5.6728274214367565E-5</c:v>
                </c:pt>
                <c:pt idx="647">
                  <c:v>1.548593624239454E-5</c:v>
                </c:pt>
                <c:pt idx="648">
                  <c:v>3.4982168305487935E-3</c:v>
                </c:pt>
                <c:pt idx="649">
                  <c:v>9.3236569500841735E-5</c:v>
                </c:pt>
                <c:pt idx="650">
                  <c:v>3.4871439849454235E-4</c:v>
                </c:pt>
                <c:pt idx="651">
                  <c:v>5.3038128060027018E-3</c:v>
                </c:pt>
                <c:pt idx="652">
                  <c:v>5.0087776372810195E-3</c:v>
                </c:pt>
                <c:pt idx="653">
                  <c:v>5.7370178307316558E-5</c:v>
                </c:pt>
                <c:pt idx="654">
                  <c:v>2.0869906822004248E-4</c:v>
                </c:pt>
                <c:pt idx="655">
                  <c:v>5.1962136324221263E-4</c:v>
                </c:pt>
                <c:pt idx="656">
                  <c:v>4.0568338674376575E-4</c:v>
                </c:pt>
                <c:pt idx="657">
                  <c:v>1.2989731700939131E-3</c:v>
                </c:pt>
                <c:pt idx="658">
                  <c:v>7.3706637472868524E-4</c:v>
                </c:pt>
                <c:pt idx="659">
                  <c:v>3.2737108740398822E-5</c:v>
                </c:pt>
                <c:pt idx="660">
                  <c:v>3.4807249440159334E-4</c:v>
                </c:pt>
                <c:pt idx="661">
                  <c:v>1.1661792608650893E-3</c:v>
                </c:pt>
                <c:pt idx="662">
                  <c:v>1.4755770336665055E-4</c:v>
                </c:pt>
                <c:pt idx="663">
                  <c:v>1.8775694718758146E-5</c:v>
                </c:pt>
                <c:pt idx="664">
                  <c:v>9.6397947158615544E-4</c:v>
                </c:pt>
                <c:pt idx="665">
                  <c:v>8.184277185099705E-5</c:v>
                </c:pt>
                <c:pt idx="666">
                  <c:v>1.5369591125547533E-3</c:v>
                </c:pt>
                <c:pt idx="667">
                  <c:v>6.804183385259363E-5</c:v>
                </c:pt>
                <c:pt idx="668">
                  <c:v>0</c:v>
                </c:pt>
                <c:pt idx="669">
                  <c:v>8.9064192896673264E-6</c:v>
                </c:pt>
                <c:pt idx="670">
                  <c:v>1.1669816409812755E-3</c:v>
                </c:pt>
                <c:pt idx="671">
                  <c:v>8.2778347066470217E-3</c:v>
                </c:pt>
                <c:pt idx="672">
                  <c:v>2.4472593543680489E-4</c:v>
                </c:pt>
                <c:pt idx="673">
                  <c:v>9.6285613942349474E-6</c:v>
                </c:pt>
                <c:pt idx="674">
                  <c:v>5.4642085912283326E-5</c:v>
                </c:pt>
                <c:pt idx="675">
                  <c:v>1.7074648872443307E-4</c:v>
                </c:pt>
                <c:pt idx="676">
                  <c:v>2.901807690187557E-3</c:v>
                </c:pt>
                <c:pt idx="677">
                  <c:v>3.1944357185606808E-3</c:v>
                </c:pt>
                <c:pt idx="678">
                  <c:v>1.384426652467748E-3</c:v>
                </c:pt>
                <c:pt idx="679">
                  <c:v>4.0696719492966377E-4</c:v>
                </c:pt>
                <c:pt idx="680">
                  <c:v>3.3699964879822312E-5</c:v>
                </c:pt>
                <c:pt idx="681">
                  <c:v>8.2966104013657799E-5</c:v>
                </c:pt>
                <c:pt idx="682">
                  <c:v>3.4454202189037383E-4</c:v>
                </c:pt>
                <c:pt idx="683">
                  <c:v>1.6504958989951071E-4</c:v>
                </c:pt>
                <c:pt idx="684">
                  <c:v>6.292264871132538E-4</c:v>
                </c:pt>
                <c:pt idx="685">
                  <c:v>1.3319509928691677E-5</c:v>
                </c:pt>
                <c:pt idx="686">
                  <c:v>1.4996484371520929E-4</c:v>
                </c:pt>
                <c:pt idx="687">
                  <c:v>3.321853681011057E-5</c:v>
                </c:pt>
                <c:pt idx="688">
                  <c:v>2.1523044236579853E-3</c:v>
                </c:pt>
                <c:pt idx="689">
                  <c:v>1.2389551374031818E-3</c:v>
                </c:pt>
                <c:pt idx="690">
                  <c:v>4.7653355100301126E-3</c:v>
                </c:pt>
                <c:pt idx="691">
                  <c:v>7.9325705426520794E-3</c:v>
                </c:pt>
                <c:pt idx="692">
                  <c:v>5.9528580819857564E-4</c:v>
                </c:pt>
                <c:pt idx="693">
                  <c:v>1.5646412265631788E-5</c:v>
                </c:pt>
                <c:pt idx="694">
                  <c:v>3.5379346463000126E-3</c:v>
                </c:pt>
                <c:pt idx="695">
                  <c:v>1.7010458463148408E-5</c:v>
                </c:pt>
                <c:pt idx="696">
                  <c:v>5.9167509767573746E-4</c:v>
                </c:pt>
                <c:pt idx="697">
                  <c:v>1.7283267702651729E-3</c:v>
                </c:pt>
                <c:pt idx="698">
                  <c:v>3.1350595899628988E-3</c:v>
                </c:pt>
                <c:pt idx="699">
                  <c:v>1.8880004133862359E-4</c:v>
                </c:pt>
                <c:pt idx="700">
                  <c:v>4.1739813644008496E-4</c:v>
                </c:pt>
                <c:pt idx="701">
                  <c:v>9.3878473593790728E-5</c:v>
                </c:pt>
                <c:pt idx="702">
                  <c:v>0</c:v>
                </c:pt>
                <c:pt idx="703">
                  <c:v>2.3212856761268085E-4</c:v>
                </c:pt>
                <c:pt idx="704">
                  <c:v>3.3659845874013005E-4</c:v>
                </c:pt>
                <c:pt idx="705">
                  <c:v>1.0679679346438928E-4</c:v>
                </c:pt>
                <c:pt idx="706">
                  <c:v>2.9816445117480884E-4</c:v>
                </c:pt>
                <c:pt idx="707">
                  <c:v>2.1492553792164773E-3</c:v>
                </c:pt>
                <c:pt idx="708">
                  <c:v>1.3635647694469058E-3</c:v>
                </c:pt>
                <c:pt idx="709">
                  <c:v>4.3922287560035081E-4</c:v>
                </c:pt>
                <c:pt idx="710">
                  <c:v>0</c:v>
                </c:pt>
                <c:pt idx="711">
                  <c:v>1.2659151093070396E-3</c:v>
                </c:pt>
                <c:pt idx="712">
                  <c:v>7.730932419454476E-4</c:v>
                </c:pt>
                <c:pt idx="713">
                  <c:v>3.8514245576939785E-6</c:v>
                </c:pt>
                <c:pt idx="714">
                  <c:v>1.0202263177308112E-3</c:v>
                </c:pt>
                <c:pt idx="715">
                  <c:v>1.118598119975245E-3</c:v>
                </c:pt>
                <c:pt idx="716">
                  <c:v>6.8476723875566569E-3</c:v>
                </c:pt>
                <c:pt idx="717">
                  <c:v>8.1281105769666676E-5</c:v>
                </c:pt>
                <c:pt idx="718">
                  <c:v>1.9337360800088517E-5</c:v>
                </c:pt>
                <c:pt idx="719">
                  <c:v>2.5595925706341234E-5</c:v>
                </c:pt>
                <c:pt idx="720">
                  <c:v>4.1178147562678124E-4</c:v>
                </c:pt>
                <c:pt idx="721">
                  <c:v>7.5263254898269837E-5</c:v>
                </c:pt>
                <c:pt idx="722">
                  <c:v>7.0448974201152366E-5</c:v>
                </c:pt>
                <c:pt idx="723">
                  <c:v>8.3447532083369537E-6</c:v>
                </c:pt>
                <c:pt idx="724">
                  <c:v>8.160205781614118E-5</c:v>
                </c:pt>
                <c:pt idx="725">
                  <c:v>1.0824107767352452E-4</c:v>
                </c:pt>
                <c:pt idx="726">
                  <c:v>2.5244483215451658E-3</c:v>
                </c:pt>
                <c:pt idx="727">
                  <c:v>5.2555897610199087E-5</c:v>
                </c:pt>
                <c:pt idx="728">
                  <c:v>3.6205797982671959E-3</c:v>
                </c:pt>
                <c:pt idx="729">
                  <c:v>5.1496755856833239E-4</c:v>
                </c:pt>
                <c:pt idx="730">
                  <c:v>4.3392716683352163E-4</c:v>
                </c:pt>
                <c:pt idx="731">
                  <c:v>2.3020285533383386E-4</c:v>
                </c:pt>
                <c:pt idx="732">
                  <c:v>3.090768207549418E-4</c:v>
                </c:pt>
                <c:pt idx="733">
                  <c:v>4.9346377145454107E-5</c:v>
                </c:pt>
                <c:pt idx="734">
                  <c:v>2.4873783601773615E-6</c:v>
                </c:pt>
                <c:pt idx="735">
                  <c:v>1.3696628583299213E-4</c:v>
                </c:pt>
                <c:pt idx="736">
                  <c:v>2.4954021613392237E-5</c:v>
                </c:pt>
                <c:pt idx="737">
                  <c:v>1.8775694718758146E-5</c:v>
                </c:pt>
                <c:pt idx="738">
                  <c:v>5.6096801062928987E-3</c:v>
                </c:pt>
                <c:pt idx="739">
                  <c:v>3.1373062542882202E-5</c:v>
                </c:pt>
                <c:pt idx="740">
                  <c:v>1.376964517387216E-3</c:v>
                </c:pt>
                <c:pt idx="741">
                  <c:v>1.5851821575375467E-3</c:v>
                </c:pt>
                <c:pt idx="742">
                  <c:v>1.0446989112744918E-4</c:v>
                </c:pt>
                <c:pt idx="743">
                  <c:v>4.8704473052505106E-5</c:v>
                </c:pt>
                <c:pt idx="744">
                  <c:v>3.2546944652862681E-3</c:v>
                </c:pt>
                <c:pt idx="745">
                  <c:v>4.0680671890642654E-5</c:v>
                </c:pt>
                <c:pt idx="746">
                  <c:v>5.5685180063325442E-5</c:v>
                </c:pt>
                <c:pt idx="747">
                  <c:v>7.9596107525675567E-5</c:v>
                </c:pt>
                <c:pt idx="748">
                  <c:v>2.5477975829261857E-3</c:v>
                </c:pt>
                <c:pt idx="749">
                  <c:v>3.4439759346946031E-3</c:v>
                </c:pt>
                <c:pt idx="750">
                  <c:v>3.4502344996008557E-5</c:v>
                </c:pt>
                <c:pt idx="751">
                  <c:v>1.088027437548549E-4</c:v>
                </c:pt>
                <c:pt idx="752">
                  <c:v>6.346826719033203E-5</c:v>
                </c:pt>
                <c:pt idx="753">
                  <c:v>3.8281555343245779E-4</c:v>
                </c:pt>
                <c:pt idx="754">
                  <c:v>8.3768484129844044E-5</c:v>
                </c:pt>
                <c:pt idx="755">
                  <c:v>1.2202356092925568E-2</c:v>
                </c:pt>
                <c:pt idx="756">
                  <c:v>9.6951589438784049E-4</c:v>
                </c:pt>
                <c:pt idx="757">
                  <c:v>7.1572306363813101E-5</c:v>
                </c:pt>
                <c:pt idx="758">
                  <c:v>1.6208078346962161E-4</c:v>
                </c:pt>
                <c:pt idx="759">
                  <c:v>2.332518997753416E-4</c:v>
                </c:pt>
                <c:pt idx="760">
                  <c:v>5.6407322167893064E-4</c:v>
                </c:pt>
                <c:pt idx="761">
                  <c:v>1.0576172311450903E-3</c:v>
                </c:pt>
                <c:pt idx="762">
                  <c:v>4.7733593111919749E-4</c:v>
                </c:pt>
                <c:pt idx="763">
                  <c:v>6.1783268946340907E-6</c:v>
                </c:pt>
                <c:pt idx="764">
                  <c:v>2.1078525652212671E-4</c:v>
                </c:pt>
                <c:pt idx="765">
                  <c:v>1.869545670713952E-5</c:v>
                </c:pt>
                <c:pt idx="766">
                  <c:v>0.19786485046322608</c:v>
                </c:pt>
                <c:pt idx="767">
                  <c:v>1.5266966708687314E-2</c:v>
                </c:pt>
                <c:pt idx="768">
                  <c:v>4.2774883993888752E-4</c:v>
                </c:pt>
                <c:pt idx="769">
                  <c:v>7.2294448468380727E-5</c:v>
                </c:pt>
                <c:pt idx="770">
                  <c:v>0</c:v>
                </c:pt>
                <c:pt idx="771">
                  <c:v>0</c:v>
                </c:pt>
                <c:pt idx="772">
                  <c:v>2.4183736701853442E-4</c:v>
                </c:pt>
                <c:pt idx="773">
                  <c:v>1.7284070082767915E-3</c:v>
                </c:pt>
                <c:pt idx="774">
                  <c:v>5.3759467784478455E-6</c:v>
                </c:pt>
                <c:pt idx="775">
                  <c:v>9.4680853709976974E-5</c:v>
                </c:pt>
                <c:pt idx="776">
                  <c:v>4.0889290720851074E-4</c:v>
                </c:pt>
                <c:pt idx="777">
                  <c:v>1.0747079276198573E-3</c:v>
                </c:pt>
                <c:pt idx="778">
                  <c:v>1.267760583574268E-5</c:v>
                </c:pt>
                <c:pt idx="779">
                  <c:v>1.0270465487183944E-5</c:v>
                </c:pt>
                <c:pt idx="780">
                  <c:v>2.2362333838110663E-4</c:v>
                </c:pt>
                <c:pt idx="781">
                  <c:v>1.6587604141918256E-3</c:v>
                </c:pt>
                <c:pt idx="782">
                  <c:v>7.2936352561329721E-5</c:v>
                </c:pt>
                <c:pt idx="783">
                  <c:v>1.3680580980975486E-4</c:v>
                </c:pt>
                <c:pt idx="784">
                  <c:v>2.332518997753416E-4</c:v>
                </c:pt>
                <c:pt idx="785">
                  <c:v>2.1173126267911031E-2</c:v>
                </c:pt>
                <c:pt idx="786">
                  <c:v>2.8725208159467592E-5</c:v>
                </c:pt>
                <c:pt idx="787">
                  <c:v>4.4179049197214684E-4</c:v>
                </c:pt>
                <c:pt idx="788">
                  <c:v>2.5762018390391786E-3</c:v>
                </c:pt>
                <c:pt idx="789">
                  <c:v>2.5435449683103986E-5</c:v>
                </c:pt>
                <c:pt idx="790">
                  <c:v>1.9881374518862793E-3</c:v>
                </c:pt>
                <c:pt idx="791">
                  <c:v>1.897612927178147E-2</c:v>
                </c:pt>
                <c:pt idx="792">
                  <c:v>1.6047602323724912E-6</c:v>
                </c:pt>
                <c:pt idx="793">
                  <c:v>1.4282366068115172E-5</c:v>
                </c:pt>
                <c:pt idx="794">
                  <c:v>9.2450236986979214E-4</c:v>
                </c:pt>
                <c:pt idx="795">
                  <c:v>9.0668953129045748E-6</c:v>
                </c:pt>
                <c:pt idx="796">
                  <c:v>2.9384764614972685E-3</c:v>
                </c:pt>
                <c:pt idx="797">
                  <c:v>5.9376128597782173E-6</c:v>
                </c:pt>
                <c:pt idx="798">
                  <c:v>1.9529932027973218E-3</c:v>
                </c:pt>
                <c:pt idx="799">
                  <c:v>6.9887308119821992E-5</c:v>
                </c:pt>
                <c:pt idx="800">
                  <c:v>1.9111089607323998E-3</c:v>
                </c:pt>
                <c:pt idx="801">
                  <c:v>1.2035701742793684E-6</c:v>
                </c:pt>
                <c:pt idx="802">
                  <c:v>5.231518357534321E-5</c:v>
                </c:pt>
                <c:pt idx="803">
                  <c:v>1.0013703850004345E-4</c:v>
                </c:pt>
                <c:pt idx="804">
                  <c:v>2.3934998865835706E-4</c:v>
                </c:pt>
                <c:pt idx="805">
                  <c:v>1.111713698578367E-2</c:v>
                </c:pt>
                <c:pt idx="806">
                  <c:v>1.0442174832047801E-3</c:v>
                </c:pt>
                <c:pt idx="807">
                  <c:v>2.0083574308141726E-3</c:v>
                </c:pt>
                <c:pt idx="808">
                  <c:v>8.513253032736065E-5</c:v>
                </c:pt>
                <c:pt idx="809">
                  <c:v>7.6447567949760736E-3</c:v>
                </c:pt>
                <c:pt idx="810">
                  <c:v>6.2264697016052662E-5</c:v>
                </c:pt>
                <c:pt idx="811">
                  <c:v>1.9940750647460576E-3</c:v>
                </c:pt>
                <c:pt idx="812">
                  <c:v>1.5479356725441812E-2</c:v>
                </c:pt>
                <c:pt idx="813">
                  <c:v>2.6478543834146102E-6</c:v>
                </c:pt>
                <c:pt idx="814">
                  <c:v>5.4401371877427449E-5</c:v>
                </c:pt>
                <c:pt idx="815">
                  <c:v>2.6390282021365616E-4</c:v>
                </c:pt>
                <c:pt idx="816">
                  <c:v>1.283808185897993E-6</c:v>
                </c:pt>
                <c:pt idx="817">
                  <c:v>7.9676345537294186E-5</c:v>
                </c:pt>
                <c:pt idx="818">
                  <c:v>1.845474267228365E-5</c:v>
                </c:pt>
                <c:pt idx="819">
                  <c:v>1.1574333175986592E-3</c:v>
                </c:pt>
                <c:pt idx="820">
                  <c:v>3.4582583007627183E-5</c:v>
                </c:pt>
                <c:pt idx="821">
                  <c:v>5.0549947319733471E-6</c:v>
                </c:pt>
                <c:pt idx="822">
                  <c:v>2.6420772465780696E-3</c:v>
                </c:pt>
                <c:pt idx="823">
                  <c:v>3.8602507389720277E-4</c:v>
                </c:pt>
                <c:pt idx="824">
                  <c:v>9.074919114066438E-5</c:v>
                </c:pt>
                <c:pt idx="825">
                  <c:v>1.1120988410341363E-4</c:v>
                </c:pt>
                <c:pt idx="826">
                  <c:v>7.7991347293303076E-5</c:v>
                </c:pt>
                <c:pt idx="827">
                  <c:v>3.1910657220726989E-4</c:v>
                </c:pt>
                <c:pt idx="828">
                  <c:v>2.0276145536026426E-4</c:v>
                </c:pt>
                <c:pt idx="829">
                  <c:v>2.2225929218359001E-5</c:v>
                </c:pt>
                <c:pt idx="830">
                  <c:v>0</c:v>
                </c:pt>
                <c:pt idx="831">
                  <c:v>5.3960062813525019E-4</c:v>
                </c:pt>
                <c:pt idx="832">
                  <c:v>2.832401810137447E-5</c:v>
                </c:pt>
                <c:pt idx="833">
                  <c:v>2.4111522491396679E-4</c:v>
                </c:pt>
                <c:pt idx="834">
                  <c:v>1.213920877778171E-3</c:v>
                </c:pt>
                <c:pt idx="835">
                  <c:v>6.836278589906812E-5</c:v>
                </c:pt>
                <c:pt idx="836">
                  <c:v>1.3640461975166175E-5</c:v>
                </c:pt>
                <c:pt idx="837">
                  <c:v>2.0861883020842384E-6</c:v>
                </c:pt>
                <c:pt idx="838">
                  <c:v>3.3523441254261342E-4</c:v>
                </c:pt>
                <c:pt idx="839">
                  <c:v>6.493662280295286E-4</c:v>
                </c:pt>
                <c:pt idx="840">
                  <c:v>1.0240777422885053E-2</c:v>
                </c:pt>
                <c:pt idx="841">
                  <c:v>2.0975820997340832E-3</c:v>
                </c:pt>
                <c:pt idx="842">
                  <c:v>2.0861883020842385E-5</c:v>
                </c:pt>
                <c:pt idx="843">
                  <c:v>7.3177066596185591E-5</c:v>
                </c:pt>
                <c:pt idx="844">
                  <c:v>1.0869843433975069E-3</c:v>
                </c:pt>
                <c:pt idx="845">
                  <c:v>8.778038471077527E-5</c:v>
                </c:pt>
                <c:pt idx="846">
                  <c:v>3.4325018990331402E-3</c:v>
                </c:pt>
                <c:pt idx="847">
                  <c:v>1.6769744428292533E-5</c:v>
                </c:pt>
                <c:pt idx="848">
                  <c:v>2.3910927462350118E-5</c:v>
                </c:pt>
                <c:pt idx="849">
                  <c:v>4.0052408259668819E-3</c:v>
                </c:pt>
                <c:pt idx="850">
                  <c:v>4.4780834284354365E-4</c:v>
                </c:pt>
                <c:pt idx="851">
                  <c:v>1.0762324498406113E-3</c:v>
                </c:pt>
                <c:pt idx="852">
                  <c:v>6.1454293098704552E-4</c:v>
                </c:pt>
                <c:pt idx="853">
                  <c:v>1.1313559638226062E-5</c:v>
                </c:pt>
                <c:pt idx="854">
                  <c:v>4.6866220206322421E-3</c:v>
                </c:pt>
                <c:pt idx="855">
                  <c:v>9.4680853709976974E-6</c:v>
                </c:pt>
                <c:pt idx="856">
                  <c:v>7.7333395598030345E-4</c:v>
                </c:pt>
                <c:pt idx="857">
                  <c:v>1</c:v>
                </c:pt>
                <c:pt idx="858">
                  <c:v>5.3197801703148081E-5</c:v>
                </c:pt>
                <c:pt idx="859">
                  <c:v>3.7711865460753543E-6</c:v>
                </c:pt>
                <c:pt idx="860">
                  <c:v>1.179498770793781E-5</c:v>
                </c:pt>
                <c:pt idx="861">
                  <c:v>1.6208078346962162E-5</c:v>
                </c:pt>
                <c:pt idx="862">
                  <c:v>6.3484314792655746E-4</c:v>
                </c:pt>
                <c:pt idx="863">
                  <c:v>3.8393888559511851E-4</c:v>
                </c:pt>
                <c:pt idx="864">
                  <c:v>3.7711865460753544E-5</c:v>
                </c:pt>
                <c:pt idx="865">
                  <c:v>1.8053552614190527E-5</c:v>
                </c:pt>
                <c:pt idx="866">
                  <c:v>4.8760880374673E-2</c:v>
                </c:pt>
                <c:pt idx="867">
                  <c:v>4.994013843143192E-4</c:v>
                </c:pt>
                <c:pt idx="868">
                  <c:v>1.7170934486385656E-5</c:v>
                </c:pt>
                <c:pt idx="869">
                  <c:v>1.3159033905454428E-5</c:v>
                </c:pt>
                <c:pt idx="870">
                  <c:v>9.6462137567910439E-4</c:v>
                </c:pt>
                <c:pt idx="871">
                  <c:v>5.9376128597782173E-6</c:v>
                </c:pt>
                <c:pt idx="872">
                  <c:v>1.5640795604818486E-3</c:v>
                </c:pt>
                <c:pt idx="873">
                  <c:v>2.3934998865835706E-4</c:v>
                </c:pt>
                <c:pt idx="874">
                  <c:v>7.0079879347706691E-4</c:v>
                </c:pt>
                <c:pt idx="875">
                  <c:v>6.9718808295422883E-4</c:v>
                </c:pt>
                <c:pt idx="876">
                  <c:v>2.1503787113791382E-5</c:v>
                </c:pt>
                <c:pt idx="877">
                  <c:v>1.1345654842873513E-4</c:v>
                </c:pt>
                <c:pt idx="878">
                  <c:v>1.0350703498802568E-5</c:v>
                </c:pt>
                <c:pt idx="879">
                  <c:v>2.3723972895278722E-3</c:v>
                </c:pt>
                <c:pt idx="880">
                  <c:v>3.7872341483990789E-5</c:v>
                </c:pt>
                <c:pt idx="881">
                  <c:v>1.7232075851239047E-2</c:v>
                </c:pt>
                <c:pt idx="882">
                  <c:v>1.5768374043292099E-3</c:v>
                </c:pt>
                <c:pt idx="883">
                  <c:v>1.6529030393436659E-5</c:v>
                </c:pt>
                <c:pt idx="884">
                  <c:v>8.810133675724976E-5</c:v>
                </c:pt>
                <c:pt idx="885">
                  <c:v>4.4451858436718003E-5</c:v>
                </c:pt>
                <c:pt idx="886">
                  <c:v>2.7198278798365168E-3</c:v>
                </c:pt>
                <c:pt idx="887">
                  <c:v>1.0101965662784832E-4</c:v>
                </c:pt>
                <c:pt idx="888">
                  <c:v>9.5378924411059017E-4</c:v>
                </c:pt>
                <c:pt idx="889">
                  <c:v>6.1975037794109421E-3</c:v>
                </c:pt>
                <c:pt idx="890">
                  <c:v>5.6718645652973328E-3</c:v>
                </c:pt>
                <c:pt idx="891">
                  <c:v>8.9537597165223145E-4</c:v>
                </c:pt>
                <c:pt idx="892">
                  <c:v>7.4621350805320835E-6</c:v>
                </c:pt>
                <c:pt idx="893">
                  <c:v>1.9473765419840181E-4</c:v>
                </c:pt>
                <c:pt idx="894">
                  <c:v>1.2401587075774611E-3</c:v>
                </c:pt>
                <c:pt idx="895">
                  <c:v>1.0479084317392367E-4</c:v>
                </c:pt>
                <c:pt idx="896">
                  <c:v>7.0930402270864108E-5</c:v>
                </c:pt>
                <c:pt idx="897">
                  <c:v>4.3497026098456373E-4</c:v>
                </c:pt>
                <c:pt idx="898">
                  <c:v>3.2135323653259134E-4</c:v>
                </c:pt>
                <c:pt idx="899">
                  <c:v>4.7388569661959665E-4</c:v>
                </c:pt>
                <c:pt idx="900">
                  <c:v>5.3189777901986222E-4</c:v>
                </c:pt>
                <c:pt idx="901">
                  <c:v>4.9867924220975163E-4</c:v>
                </c:pt>
                <c:pt idx="902">
                  <c:v>3.9340697096611622E-4</c:v>
                </c:pt>
                <c:pt idx="903">
                  <c:v>3.8771809594235571E-3</c:v>
                </c:pt>
                <c:pt idx="904">
                  <c:v>9.1110262192948188E-4</c:v>
                </c:pt>
                <c:pt idx="905">
                  <c:v>4.5896142645853248E-5</c:v>
                </c:pt>
                <c:pt idx="906">
                  <c:v>3.1108277104540739E-4</c:v>
                </c:pt>
                <c:pt idx="907">
                  <c:v>4.5980392558052805E-3</c:v>
                </c:pt>
                <c:pt idx="908">
                  <c:v>6.4029933271662391E-5</c:v>
                </c:pt>
                <c:pt idx="909">
                  <c:v>5.688875023760481E-5</c:v>
                </c:pt>
                <c:pt idx="910">
                  <c:v>2.0925912954114046E-2</c:v>
                </c:pt>
                <c:pt idx="911">
                  <c:v>2.0682149874816668E-3</c:v>
                </c:pt>
                <c:pt idx="912">
                  <c:v>4.0279481832549525E-5</c:v>
                </c:pt>
                <c:pt idx="913">
                  <c:v>1.0639560340629616E-4</c:v>
                </c:pt>
                <c:pt idx="914">
                  <c:v>7.6675443902757625E-4</c:v>
                </c:pt>
                <c:pt idx="915">
                  <c:v>6.8202309875830869E-5</c:v>
                </c:pt>
                <c:pt idx="916">
                  <c:v>1.908059916290892E-4</c:v>
                </c:pt>
                <c:pt idx="917">
                  <c:v>1.0687703147600792E-4</c:v>
                </c:pt>
                <c:pt idx="918">
                  <c:v>6.6677787655077011E-5</c:v>
                </c:pt>
                <c:pt idx="919">
                  <c:v>2.7771178201322147E-3</c:v>
                </c:pt>
                <c:pt idx="920">
                  <c:v>4.5695547616806688E-4</c:v>
                </c:pt>
                <c:pt idx="921">
                  <c:v>1.4362604079733796E-5</c:v>
                </c:pt>
                <c:pt idx="922">
                  <c:v>2.8644970147848966E-5</c:v>
                </c:pt>
                <c:pt idx="923">
                  <c:v>3.5120980065588155E-3</c:v>
                </c:pt>
                <c:pt idx="924">
                  <c:v>4.5850406979230634E-3</c:v>
                </c:pt>
                <c:pt idx="925">
                  <c:v>5.3671205971697969E-4</c:v>
                </c:pt>
                <c:pt idx="926">
                  <c:v>8.4370269216983728E-4</c:v>
                </c:pt>
                <c:pt idx="927">
                  <c:v>4.4371620425099384E-5</c:v>
                </c:pt>
                <c:pt idx="928">
                  <c:v>1.3162243425919172E-3</c:v>
                </c:pt>
                <c:pt idx="929">
                  <c:v>3.5946629205143802E-5</c:v>
                </c:pt>
                <c:pt idx="930">
                  <c:v>1.3825811782005198E-3</c:v>
                </c:pt>
                <c:pt idx="931">
                  <c:v>4.0921385925498527E-6</c:v>
                </c:pt>
                <c:pt idx="932">
                  <c:v>1.4482961097161734E-4</c:v>
                </c:pt>
                <c:pt idx="933">
                  <c:v>1.5164984195920041E-5</c:v>
                </c:pt>
                <c:pt idx="934">
                  <c:v>1.0896321977809215E-3</c:v>
                </c:pt>
                <c:pt idx="935">
                  <c:v>1.9842860273285853E-4</c:v>
                </c:pt>
                <c:pt idx="936">
                  <c:v>5.8842545820518323E-3</c:v>
                </c:pt>
                <c:pt idx="937">
                  <c:v>6.8202309875830875E-6</c:v>
                </c:pt>
                <c:pt idx="938">
                  <c:v>8.4972054304123412E-5</c:v>
                </c:pt>
                <c:pt idx="939">
                  <c:v>2.0460692962749263E-5</c:v>
                </c:pt>
                <c:pt idx="940">
                  <c:v>5.8605843686243379E-4</c:v>
                </c:pt>
                <c:pt idx="941">
                  <c:v>6.8274524086287642E-4</c:v>
                </c:pt>
                <c:pt idx="942">
                  <c:v>7.2214210456762101E-7</c:v>
                </c:pt>
                <c:pt idx="943">
                  <c:v>4.2365670134633768E-4</c:v>
                </c:pt>
                <c:pt idx="944">
                  <c:v>7.0922378469702246E-4</c:v>
                </c:pt>
                <c:pt idx="945">
                  <c:v>3.6066183842455553E-3</c:v>
                </c:pt>
                <c:pt idx="946">
                  <c:v>3.1743762156560247E-3</c:v>
                </c:pt>
                <c:pt idx="947">
                  <c:v>2.4786324169109313E-3</c:v>
                </c:pt>
                <c:pt idx="948">
                  <c:v>8.2243961909090173E-5</c:v>
                </c:pt>
                <c:pt idx="949">
                  <c:v>2.681554348294433E-4</c:v>
                </c:pt>
                <c:pt idx="950">
                  <c:v>1.092929980058447E-2</c:v>
                </c:pt>
                <c:pt idx="951">
                  <c:v>8.2163723897471554E-5</c:v>
                </c:pt>
                <c:pt idx="952">
                  <c:v>2.8003066054899969E-5</c:v>
                </c:pt>
                <c:pt idx="953">
                  <c:v>7.133159232895723E-5</c:v>
                </c:pt>
                <c:pt idx="954">
                  <c:v>1.5577327337628153E-2</c:v>
                </c:pt>
                <c:pt idx="955">
                  <c:v>1.7291291503813592E-4</c:v>
                </c:pt>
                <c:pt idx="956">
                  <c:v>1.0775964960381278E-4</c:v>
                </c:pt>
                <c:pt idx="957">
                  <c:v>4.6136856680709119E-5</c:v>
                </c:pt>
                <c:pt idx="958">
                  <c:v>2.166426313702863E-5</c:v>
                </c:pt>
                <c:pt idx="959">
                  <c:v>1.9171268116037967E-3</c:v>
                </c:pt>
                <c:pt idx="960">
                  <c:v>1.3099657776856645E-3</c:v>
                </c:pt>
                <c:pt idx="961">
                  <c:v>2.6606924652735904E-4</c:v>
                </c:pt>
                <c:pt idx="962">
                  <c:v>7.8767248865655171E-3</c:v>
                </c:pt>
                <c:pt idx="963">
                  <c:v>1.9156825273946613E-3</c:v>
                </c:pt>
                <c:pt idx="964">
                  <c:v>1.6288316358580785E-5</c:v>
                </c:pt>
                <c:pt idx="965">
                  <c:v>2.5804544536549658E-4</c:v>
                </c:pt>
                <c:pt idx="966">
                  <c:v>1.6624513627262823E-3</c:v>
                </c:pt>
                <c:pt idx="967">
                  <c:v>2.4352236526252552E-4</c:v>
                </c:pt>
                <c:pt idx="968">
                  <c:v>1.8936170741995395E-5</c:v>
                </c:pt>
                <c:pt idx="969">
                  <c:v>1.3913271214669498E-4</c:v>
                </c:pt>
                <c:pt idx="970">
                  <c:v>5.8172558423502804E-5</c:v>
                </c:pt>
                <c:pt idx="971">
                  <c:v>1.7488677012395409E-3</c:v>
                </c:pt>
                <c:pt idx="972">
                  <c:v>1.5806888288869036E-5</c:v>
                </c:pt>
                <c:pt idx="973">
                  <c:v>1.2947205554781258E-3</c:v>
                </c:pt>
                <c:pt idx="974">
                  <c:v>4.3408764285675887E-5</c:v>
                </c:pt>
                <c:pt idx="975">
                  <c:v>1.4113866243716059E-4</c:v>
                </c:pt>
                <c:pt idx="976">
                  <c:v>8.8261812780487012E-7</c:v>
                </c:pt>
                <c:pt idx="977">
                  <c:v>8.1254627225832536E-3</c:v>
                </c:pt>
                <c:pt idx="978">
                  <c:v>3.1694014589356699E-5</c:v>
                </c:pt>
                <c:pt idx="979">
                  <c:v>2.8797422369924351E-4</c:v>
                </c:pt>
                <c:pt idx="980">
                  <c:v>1.3175081507778153E-4</c:v>
                </c:pt>
                <c:pt idx="981">
                  <c:v>2.9670411936334991E-3</c:v>
                </c:pt>
                <c:pt idx="982">
                  <c:v>5.6463488776026098E-4</c:v>
                </c:pt>
                <c:pt idx="983">
                  <c:v>4.6457808727183622E-5</c:v>
                </c:pt>
                <c:pt idx="984">
                  <c:v>1.3311486127529814E-4</c:v>
                </c:pt>
                <c:pt idx="985">
                  <c:v>1.3492824033787905E-3</c:v>
                </c:pt>
                <c:pt idx="986">
                  <c:v>1.6047602323724913E-7</c:v>
                </c:pt>
                <c:pt idx="987">
                  <c:v>2.50904262331439E-4</c:v>
                </c:pt>
                <c:pt idx="988">
                  <c:v>1.8728915957984489E-2</c:v>
                </c:pt>
                <c:pt idx="989">
                  <c:v>8.0976201325515902E-4</c:v>
                </c:pt>
                <c:pt idx="990">
                  <c:v>4.1563290018447519E-5</c:v>
                </c:pt>
                <c:pt idx="991">
                  <c:v>1.4667508523884569E-4</c:v>
                </c:pt>
                <c:pt idx="992">
                  <c:v>1.1474035661463312E-5</c:v>
                </c:pt>
                <c:pt idx="993">
                  <c:v>4.4612334459955254E-5</c:v>
                </c:pt>
                <c:pt idx="994">
                  <c:v>2.306842834035456E-4</c:v>
                </c:pt>
                <c:pt idx="995">
                  <c:v>3.1758204998651602E-4</c:v>
                </c:pt>
                <c:pt idx="996">
                  <c:v>6.3967347622599872E-3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3-47B9-BBA5-9AF6E43F7B0B}"/>
            </c:ext>
          </c:extLst>
        </c:ser>
        <c:ser>
          <c:idx val="1"/>
          <c:order val="1"/>
          <c:tx>
            <c:strRef>
              <c:f>ck_summary!$AD$1</c:f>
              <c:strCache>
                <c:ptCount val="1"/>
                <c:pt idx="0">
                  <c:v>cbo_normalized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ck_summary!$AB$2:$AB$998</c:f>
              <c:numCache>
                <c:formatCode>General</c:formatCode>
                <c:ptCount val="997"/>
                <c:pt idx="0">
                  <c:v>0</c:v>
                </c:pt>
                <c:pt idx="1">
                  <c:v>4.6517746613368494E-7</c:v>
                </c:pt>
                <c:pt idx="2">
                  <c:v>1.1613620619493577E-3</c:v>
                </c:pt>
                <c:pt idx="3">
                  <c:v>4.4416074821376503E-3</c:v>
                </c:pt>
                <c:pt idx="4">
                  <c:v>6.1188513540292649E-3</c:v>
                </c:pt>
                <c:pt idx="5">
                  <c:v>4.6517746613368494E-7</c:v>
                </c:pt>
                <c:pt idx="6">
                  <c:v>4.2550341040207523E-2</c:v>
                </c:pt>
                <c:pt idx="7">
                  <c:v>2.4654405705085302E-5</c:v>
                </c:pt>
                <c:pt idx="8">
                  <c:v>4.6964316980856831E-3</c:v>
                </c:pt>
                <c:pt idx="9">
                  <c:v>1.0754903017010796E-3</c:v>
                </c:pt>
                <c:pt idx="10">
                  <c:v>6.1984897362313517E-3</c:v>
                </c:pt>
                <c:pt idx="11">
                  <c:v>0.18135027249165611</c:v>
                </c:pt>
                <c:pt idx="12">
                  <c:v>0.34131131294851247</c:v>
                </c:pt>
                <c:pt idx="13">
                  <c:v>7.7040738195703132E-2</c:v>
                </c:pt>
                <c:pt idx="14">
                  <c:v>2.936525790462113E-2</c:v>
                </c:pt>
                <c:pt idx="15">
                  <c:v>4.7930583613509721E-2</c:v>
                </c:pt>
                <c:pt idx="16">
                  <c:v>1.2826617380183775E-2</c:v>
                </c:pt>
                <c:pt idx="17">
                  <c:v>2.5008870934279171E-3</c:v>
                </c:pt>
                <c:pt idx="18">
                  <c:v>5.4581132811329786E-3</c:v>
                </c:pt>
                <c:pt idx="19">
                  <c:v>5.5360025960624032E-2</c:v>
                </c:pt>
                <c:pt idx="20">
                  <c:v>2.8240830933482786E-2</c:v>
                </c:pt>
                <c:pt idx="21">
                  <c:v>2.3474715650970276E-3</c:v>
                </c:pt>
                <c:pt idx="22">
                  <c:v>7.6523553888855709E-3</c:v>
                </c:pt>
                <c:pt idx="23">
                  <c:v>4.9733053259284525E-3</c:v>
                </c:pt>
                <c:pt idx="24">
                  <c:v>1.7165048500332973E-4</c:v>
                </c:pt>
                <c:pt idx="25">
                  <c:v>1.8364276008025614E-3</c:v>
                </c:pt>
                <c:pt idx="26">
                  <c:v>4.6833136935407133E-3</c:v>
                </c:pt>
                <c:pt idx="27">
                  <c:v>7.4875895303810197E-3</c:v>
                </c:pt>
                <c:pt idx="28">
                  <c:v>9.1280843824480731E-3</c:v>
                </c:pt>
                <c:pt idx="29">
                  <c:v>7.208278372615709E-2</c:v>
                </c:pt>
                <c:pt idx="30">
                  <c:v>3.7102554698822711E-2</c:v>
                </c:pt>
                <c:pt idx="31">
                  <c:v>1.1127044989917743E-3</c:v>
                </c:pt>
                <c:pt idx="32">
                  <c:v>3.6485729378729443E-3</c:v>
                </c:pt>
                <c:pt idx="33">
                  <c:v>2.5697333584157023E-3</c:v>
                </c:pt>
                <c:pt idx="34">
                  <c:v>4.4310014359098026E-3</c:v>
                </c:pt>
                <c:pt idx="35">
                  <c:v>1.569136628762146E-2</c:v>
                </c:pt>
                <c:pt idx="36">
                  <c:v>1.099484155404255E-2</c:v>
                </c:pt>
                <c:pt idx="37">
                  <c:v>2.1421515350949417E-2</c:v>
                </c:pt>
                <c:pt idx="38">
                  <c:v>1.5395141277187529E-2</c:v>
                </c:pt>
                <c:pt idx="39">
                  <c:v>1.3565505267390521E-3</c:v>
                </c:pt>
                <c:pt idx="40">
                  <c:v>1.3788697415641461E-2</c:v>
                </c:pt>
                <c:pt idx="41">
                  <c:v>4.2602813058387401E-3</c:v>
                </c:pt>
                <c:pt idx="42">
                  <c:v>8.677680952638793E-2</c:v>
                </c:pt>
                <c:pt idx="43">
                  <c:v>8.4001746834420823E-3</c:v>
                </c:pt>
                <c:pt idx="44">
                  <c:v>8.8179040480301318E-4</c:v>
                </c:pt>
                <c:pt idx="45">
                  <c:v>8.2133594130427943E-3</c:v>
                </c:pt>
                <c:pt idx="46">
                  <c:v>5.8856392831578036E-2</c:v>
                </c:pt>
                <c:pt idx="47">
                  <c:v>1.6769647654119341E-3</c:v>
                </c:pt>
                <c:pt idx="48">
                  <c:v>2.3602174276690906E-3</c:v>
                </c:pt>
                <c:pt idx="49">
                  <c:v>3.4720846072218241E-4</c:v>
                </c:pt>
                <c:pt idx="50">
                  <c:v>3.8323738582916857E-2</c:v>
                </c:pt>
                <c:pt idx="51">
                  <c:v>3.9019085859293492E-4</c:v>
                </c:pt>
                <c:pt idx="52">
                  <c:v>9.8524587327114468E-4</c:v>
                </c:pt>
                <c:pt idx="53">
                  <c:v>3.4423132493892687E-5</c:v>
                </c:pt>
                <c:pt idx="54">
                  <c:v>2.2587901329533019E-2</c:v>
                </c:pt>
                <c:pt idx="55">
                  <c:v>1.7384054051388712E-2</c:v>
                </c:pt>
                <c:pt idx="56">
                  <c:v>1.2388606278072296E-3</c:v>
                </c:pt>
                <c:pt idx="57">
                  <c:v>0</c:v>
                </c:pt>
                <c:pt idx="58">
                  <c:v>0.12391369432221132</c:v>
                </c:pt>
                <c:pt idx="59">
                  <c:v>1.7248780444237036E-3</c:v>
                </c:pt>
                <c:pt idx="60">
                  <c:v>3.6376877851654164E-4</c:v>
                </c:pt>
                <c:pt idx="61">
                  <c:v>0.15095976345167633</c:v>
                </c:pt>
                <c:pt idx="62">
                  <c:v>1.2056469567252846E-2</c:v>
                </c:pt>
                <c:pt idx="63">
                  <c:v>4.6871281487630097E-4</c:v>
                </c:pt>
                <c:pt idx="64">
                  <c:v>0.1090669972775954</c:v>
                </c:pt>
                <c:pt idx="65">
                  <c:v>1.3606813026383191E-2</c:v>
                </c:pt>
                <c:pt idx="66">
                  <c:v>1.2003625407100059E-2</c:v>
                </c:pt>
                <c:pt idx="67">
                  <c:v>2.4219557809743532E-2</c:v>
                </c:pt>
                <c:pt idx="68">
                  <c:v>1.8345203731914134E-2</c:v>
                </c:pt>
                <c:pt idx="69">
                  <c:v>4.699036691896032E-3</c:v>
                </c:pt>
                <c:pt idx="70">
                  <c:v>4.8927365887940985E-3</c:v>
                </c:pt>
                <c:pt idx="71">
                  <c:v>3.3393229583872706E-3</c:v>
                </c:pt>
                <c:pt idx="72">
                  <c:v>2.7720297348879191E-2</c:v>
                </c:pt>
                <c:pt idx="73">
                  <c:v>4.6517746613368494E-7</c:v>
                </c:pt>
                <c:pt idx="74">
                  <c:v>1.2891928296428945E-3</c:v>
                </c:pt>
                <c:pt idx="75">
                  <c:v>3.0926393480965774E-2</c:v>
                </c:pt>
                <c:pt idx="76">
                  <c:v>6.105826384977522E-3</c:v>
                </c:pt>
                <c:pt idx="77">
                  <c:v>1.2894719361225746E-4</c:v>
                </c:pt>
                <c:pt idx="78">
                  <c:v>2.3085827289282514E-2</c:v>
                </c:pt>
                <c:pt idx="79">
                  <c:v>3.0592582131268243E-2</c:v>
                </c:pt>
                <c:pt idx="80">
                  <c:v>5.0868086276650718E-3</c:v>
                </c:pt>
                <c:pt idx="81">
                  <c:v>1.1823880834186003E-3</c:v>
                </c:pt>
                <c:pt idx="82">
                  <c:v>2.0216612678169948E-3</c:v>
                </c:pt>
                <c:pt idx="83">
                  <c:v>1.1613341513013898E-2</c:v>
                </c:pt>
                <c:pt idx="84">
                  <c:v>3.0796608967914476E-3</c:v>
                </c:pt>
                <c:pt idx="85">
                  <c:v>0.17034910452407415</c:v>
                </c:pt>
                <c:pt idx="86">
                  <c:v>1.341385741343094E-3</c:v>
                </c:pt>
                <c:pt idx="87">
                  <c:v>7.0120851244991663E-4</c:v>
                </c:pt>
                <c:pt idx="88">
                  <c:v>2.9367397720965343E-2</c:v>
                </c:pt>
                <c:pt idx="89">
                  <c:v>7.2242990845493536E-3</c:v>
                </c:pt>
                <c:pt idx="90">
                  <c:v>6.577888477609985E-3</c:v>
                </c:pt>
                <c:pt idx="91">
                  <c:v>1.2410934796446715E-4</c:v>
                </c:pt>
                <c:pt idx="92">
                  <c:v>5.6385091024996215E-3</c:v>
                </c:pt>
                <c:pt idx="93">
                  <c:v>3.9566134559466705E-3</c:v>
                </c:pt>
                <c:pt idx="94">
                  <c:v>6.9051873427816461E-3</c:v>
                </c:pt>
                <c:pt idx="95">
                  <c:v>3.275612252625601E-2</c:v>
                </c:pt>
                <c:pt idx="96">
                  <c:v>9.309875736213117E-3</c:v>
                </c:pt>
                <c:pt idx="97">
                  <c:v>0.51789798211597315</c:v>
                </c:pt>
                <c:pt idx="98">
                  <c:v>1.4978714409504654E-4</c:v>
                </c:pt>
                <c:pt idx="99">
                  <c:v>4.5717641371618555E-3</c:v>
                </c:pt>
                <c:pt idx="100">
                  <c:v>2.8582364229118138E-3</c:v>
                </c:pt>
                <c:pt idx="101">
                  <c:v>1.3828795713222185E-3</c:v>
                </c:pt>
                <c:pt idx="102">
                  <c:v>3.8120362994723215E-3</c:v>
                </c:pt>
                <c:pt idx="103">
                  <c:v>1.5226188821487775E-3</c:v>
                </c:pt>
                <c:pt idx="104">
                  <c:v>1.6566830278885055E-3</c:v>
                </c:pt>
                <c:pt idx="105">
                  <c:v>6.3450206380634628E-4</c:v>
                </c:pt>
                <c:pt idx="106">
                  <c:v>1.5553487686659435E-2</c:v>
                </c:pt>
                <c:pt idx="107">
                  <c:v>2.8288372070521648E-3</c:v>
                </c:pt>
                <c:pt idx="108">
                  <c:v>4.1107732682233739E-3</c:v>
                </c:pt>
                <c:pt idx="109">
                  <c:v>2.5128886720541659E-4</c:v>
                </c:pt>
                <c:pt idx="110">
                  <c:v>8.9769947414478513E-4</c:v>
                </c:pt>
                <c:pt idx="111">
                  <c:v>5.6808402519177873E-3</c:v>
                </c:pt>
                <c:pt idx="112">
                  <c:v>5.2320370325920082E-3</c:v>
                </c:pt>
                <c:pt idx="113">
                  <c:v>8.5849431729903818E-3</c:v>
                </c:pt>
                <c:pt idx="114">
                  <c:v>1.2793496744595057E-2</c:v>
                </c:pt>
                <c:pt idx="115">
                  <c:v>6.7329786448189557E-4</c:v>
                </c:pt>
                <c:pt idx="116">
                  <c:v>7.2098785830992098E-3</c:v>
                </c:pt>
                <c:pt idx="117">
                  <c:v>2.3565890434332478E-4</c:v>
                </c:pt>
                <c:pt idx="118">
                  <c:v>2.8246506098569615E-3</c:v>
                </c:pt>
                <c:pt idx="119">
                  <c:v>0.23595912987996748</c:v>
                </c:pt>
                <c:pt idx="120">
                  <c:v>2.6636061710814799E-4</c:v>
                </c:pt>
                <c:pt idx="121">
                  <c:v>4.4108127338796007E-4</c:v>
                </c:pt>
                <c:pt idx="122">
                  <c:v>5.0890414795025133E-5</c:v>
                </c:pt>
                <c:pt idx="123">
                  <c:v>0.10888511288833713</c:v>
                </c:pt>
                <c:pt idx="124">
                  <c:v>7.6163599565561457E-2</c:v>
                </c:pt>
                <c:pt idx="125">
                  <c:v>4.1505924593244169E-3</c:v>
                </c:pt>
                <c:pt idx="126">
                  <c:v>7.0688367753674757E-4</c:v>
                </c:pt>
                <c:pt idx="127">
                  <c:v>2.5835956469064862E-4</c:v>
                </c:pt>
                <c:pt idx="128">
                  <c:v>5.8590032214469881E-3</c:v>
                </c:pt>
                <c:pt idx="129">
                  <c:v>0.4529341812960328</c:v>
                </c:pt>
                <c:pt idx="130">
                  <c:v>0.18466494104433831</c:v>
                </c:pt>
                <c:pt idx="131">
                  <c:v>2.7797144666284477E-3</c:v>
                </c:pt>
                <c:pt idx="132">
                  <c:v>9.1880643649313504E-2</c:v>
                </c:pt>
                <c:pt idx="133">
                  <c:v>1.7441363915216383E-3</c:v>
                </c:pt>
                <c:pt idx="134">
                  <c:v>6.0748176550850505E-2</c:v>
                </c:pt>
                <c:pt idx="135">
                  <c:v>1.4763802420150892E-3</c:v>
                </c:pt>
                <c:pt idx="136">
                  <c:v>4.2025062645449363E-3</c:v>
                </c:pt>
                <c:pt idx="137">
                  <c:v>1.4224196559435819E-2</c:v>
                </c:pt>
                <c:pt idx="138">
                  <c:v>3.6935090811014583E-5</c:v>
                </c:pt>
                <c:pt idx="139">
                  <c:v>1.3182385106282817E-2</c:v>
                </c:pt>
                <c:pt idx="140">
                  <c:v>0.10931298312168689</c:v>
                </c:pt>
                <c:pt idx="141">
                  <c:v>5.2910215352977592E-3</c:v>
                </c:pt>
                <c:pt idx="142">
                  <c:v>3.6134985569264647E-4</c:v>
                </c:pt>
                <c:pt idx="143">
                  <c:v>2.5081438618996025E-3</c:v>
                </c:pt>
                <c:pt idx="144">
                  <c:v>3.0439445709417035E-2</c:v>
                </c:pt>
                <c:pt idx="145">
                  <c:v>7.060426366779779E-2</c:v>
                </c:pt>
                <c:pt idx="146">
                  <c:v>1.9620627308559471E-2</c:v>
                </c:pt>
                <c:pt idx="147">
                  <c:v>5.2490625278525009E-3</c:v>
                </c:pt>
                <c:pt idx="148">
                  <c:v>2.612343614313548E-3</c:v>
                </c:pt>
                <c:pt idx="149">
                  <c:v>7.5730891486563913E-5</c:v>
                </c:pt>
                <c:pt idx="150">
                  <c:v>1.3986025696775371E-2</c:v>
                </c:pt>
                <c:pt idx="151">
                  <c:v>6.5430466853965724E-2</c:v>
                </c:pt>
                <c:pt idx="152">
                  <c:v>5.1169521274705344E-5</c:v>
                </c:pt>
                <c:pt idx="153">
                  <c:v>0.1207102962194283</c:v>
                </c:pt>
                <c:pt idx="154">
                  <c:v>1.3611092659071621E-3</c:v>
                </c:pt>
                <c:pt idx="155">
                  <c:v>3.0617980820919142E-4</c:v>
                </c:pt>
                <c:pt idx="156">
                  <c:v>1.9267650647257229E-4</c:v>
                </c:pt>
                <c:pt idx="157">
                  <c:v>9.4617096611591522E-5</c:v>
                </c:pt>
                <c:pt idx="158">
                  <c:v>9.2291209280923091E-5</c:v>
                </c:pt>
                <c:pt idx="159">
                  <c:v>2.1748907251614305E-3</c:v>
                </c:pt>
                <c:pt idx="160">
                  <c:v>1.8607098645347397E-7</c:v>
                </c:pt>
                <c:pt idx="161">
                  <c:v>3.1670584391286442E-2</c:v>
                </c:pt>
                <c:pt idx="162">
                  <c:v>1.9859170313192825E-2</c:v>
                </c:pt>
                <c:pt idx="163">
                  <c:v>1.3492007227741397E-2</c:v>
                </c:pt>
                <c:pt idx="164">
                  <c:v>3.4470580595438319E-3</c:v>
                </c:pt>
                <c:pt idx="165">
                  <c:v>3.9884315946302147E-4</c:v>
                </c:pt>
                <c:pt idx="166">
                  <c:v>9.2006520671649283E-3</c:v>
                </c:pt>
                <c:pt idx="167">
                  <c:v>9.5091577627047876E-4</c:v>
                </c:pt>
                <c:pt idx="168">
                  <c:v>3.484644398807434E-3</c:v>
                </c:pt>
                <c:pt idx="169">
                  <c:v>3.451616798711942E-5</c:v>
                </c:pt>
                <c:pt idx="170">
                  <c:v>2.9641108142038406E-4</c:v>
                </c:pt>
                <c:pt idx="171">
                  <c:v>3.414216530434794E-3</c:v>
                </c:pt>
                <c:pt idx="172">
                  <c:v>1.7170630629926578E-3</c:v>
                </c:pt>
                <c:pt idx="173">
                  <c:v>5.9957653964902921E-3</c:v>
                </c:pt>
                <c:pt idx="174">
                  <c:v>1.9847261770059802E-3</c:v>
                </c:pt>
                <c:pt idx="175">
                  <c:v>7.3114733417028064E-3</c:v>
                </c:pt>
                <c:pt idx="176">
                  <c:v>1.3052879699711199E-3</c:v>
                </c:pt>
                <c:pt idx="177">
                  <c:v>1.7597663543837301E-3</c:v>
                </c:pt>
                <c:pt idx="178">
                  <c:v>3.331135834983318E-3</c:v>
                </c:pt>
                <c:pt idx="179">
                  <c:v>6.1633223197916451E-3</c:v>
                </c:pt>
                <c:pt idx="180">
                  <c:v>3.8730675830290606E-4</c:v>
                </c:pt>
                <c:pt idx="181">
                  <c:v>1.4150698519786696E-4</c:v>
                </c:pt>
                <c:pt idx="182">
                  <c:v>1.1658370691735639E-2</c:v>
                </c:pt>
                <c:pt idx="183">
                  <c:v>2.4812566043570756E-4</c:v>
                </c:pt>
                <c:pt idx="184">
                  <c:v>7.9917488681767066E-4</c:v>
                </c:pt>
                <c:pt idx="185">
                  <c:v>1.1887982289019225E-2</c:v>
                </c:pt>
                <c:pt idx="186">
                  <c:v>4.6517746613368494E-7</c:v>
                </c:pt>
                <c:pt idx="187">
                  <c:v>2.6748076444659791E-2</c:v>
                </c:pt>
                <c:pt idx="188">
                  <c:v>4.5112910665644765E-4</c:v>
                </c:pt>
                <c:pt idx="189">
                  <c:v>2.1770584521536136E-2</c:v>
                </c:pt>
                <c:pt idx="190">
                  <c:v>6.1949543874887355E-3</c:v>
                </c:pt>
                <c:pt idx="191">
                  <c:v>6.5571415626204232E-4</c:v>
                </c:pt>
                <c:pt idx="192">
                  <c:v>1.0256232773315486E-3</c:v>
                </c:pt>
                <c:pt idx="193">
                  <c:v>2.5264067292200109E-2</c:v>
                </c:pt>
                <c:pt idx="194">
                  <c:v>2.6162511050290709E-2</c:v>
                </c:pt>
                <c:pt idx="195">
                  <c:v>0</c:v>
                </c:pt>
                <c:pt idx="196">
                  <c:v>0.13564798197641997</c:v>
                </c:pt>
                <c:pt idx="197">
                  <c:v>6.9571011480021655E-3</c:v>
                </c:pt>
                <c:pt idx="198">
                  <c:v>1.2736559022740294E-3</c:v>
                </c:pt>
                <c:pt idx="199">
                  <c:v>9.0619361467638628E-3</c:v>
                </c:pt>
                <c:pt idx="200">
                  <c:v>1.0093420660168696E-2</c:v>
                </c:pt>
                <c:pt idx="201">
                  <c:v>2.1320013627839046E-3</c:v>
                </c:pt>
                <c:pt idx="202">
                  <c:v>8.0624558430290275E-4</c:v>
                </c:pt>
                <c:pt idx="203">
                  <c:v>1.9764460181088007E-2</c:v>
                </c:pt>
                <c:pt idx="204">
                  <c:v>4.593162300604005E-4</c:v>
                </c:pt>
                <c:pt idx="205">
                  <c:v>3.1159447391498753E-3</c:v>
                </c:pt>
                <c:pt idx="206">
                  <c:v>3.3250885279235798E-3</c:v>
                </c:pt>
                <c:pt idx="207">
                  <c:v>6.4101454833221782E-4</c:v>
                </c:pt>
                <c:pt idx="208">
                  <c:v>2.5395898586102394E-3</c:v>
                </c:pt>
                <c:pt idx="209">
                  <c:v>0.14702389691071924</c:v>
                </c:pt>
                <c:pt idx="210">
                  <c:v>2.2924875886000261E-3</c:v>
                </c:pt>
                <c:pt idx="211">
                  <c:v>3.7642067524044559E-2</c:v>
                </c:pt>
                <c:pt idx="212">
                  <c:v>2.5845260018387536E-4</c:v>
                </c:pt>
                <c:pt idx="213">
                  <c:v>9.4486846921074087E-4</c:v>
                </c:pt>
                <c:pt idx="214">
                  <c:v>1.3888338428887296E-3</c:v>
                </c:pt>
                <c:pt idx="215">
                  <c:v>2.9883000424427923E-4</c:v>
                </c:pt>
                <c:pt idx="216">
                  <c:v>3.5600031483210906E-3</c:v>
                </c:pt>
                <c:pt idx="217">
                  <c:v>3.3774023857649743E-2</c:v>
                </c:pt>
                <c:pt idx="218">
                  <c:v>4.6517746613368494E-7</c:v>
                </c:pt>
                <c:pt idx="219">
                  <c:v>2.6808363444270716E-2</c:v>
                </c:pt>
                <c:pt idx="220">
                  <c:v>8.3759854552031311E-4</c:v>
                </c:pt>
                <c:pt idx="221">
                  <c:v>9.0104875190094775E-4</c:v>
                </c:pt>
                <c:pt idx="222">
                  <c:v>5.9529690696059926E-3</c:v>
                </c:pt>
                <c:pt idx="223">
                  <c:v>6.0246994348838075E-3</c:v>
                </c:pt>
                <c:pt idx="224">
                  <c:v>1.7635808096060264E-3</c:v>
                </c:pt>
                <c:pt idx="225">
                  <c:v>1.1777363087572634E-3</c:v>
                </c:pt>
                <c:pt idx="226">
                  <c:v>4.0436946776068964E-3</c:v>
                </c:pt>
                <c:pt idx="227">
                  <c:v>1.2800753513066742E-3</c:v>
                </c:pt>
                <c:pt idx="228">
                  <c:v>4.0235059755766942E-3</c:v>
                </c:pt>
                <c:pt idx="229">
                  <c:v>8.1375727002602941E-2</c:v>
                </c:pt>
                <c:pt idx="230">
                  <c:v>6.886487208643072E-4</c:v>
                </c:pt>
                <c:pt idx="231">
                  <c:v>1.3092884961798696E-3</c:v>
                </c:pt>
                <c:pt idx="232">
                  <c:v>3.7987322239408979E-3</c:v>
                </c:pt>
                <c:pt idx="233">
                  <c:v>4.6759638895758009E-4</c:v>
                </c:pt>
                <c:pt idx="234">
                  <c:v>9.1453889841882464E-5</c:v>
                </c:pt>
                <c:pt idx="235">
                  <c:v>2.0501208251950537E-2</c:v>
                </c:pt>
                <c:pt idx="236">
                  <c:v>1.7526956568984981E-3</c:v>
                </c:pt>
                <c:pt idx="237">
                  <c:v>7.832472103772534E-3</c:v>
                </c:pt>
                <c:pt idx="238">
                  <c:v>6.5729575964689683E-4</c:v>
                </c:pt>
                <c:pt idx="239">
                  <c:v>0.41579962238754009</c:v>
                </c:pt>
                <c:pt idx="240">
                  <c:v>1.0911202645631713E-2</c:v>
                </c:pt>
                <c:pt idx="241">
                  <c:v>2.8580503519253604E-4</c:v>
                </c:pt>
                <c:pt idx="242">
                  <c:v>9.8336655630796455E-3</c:v>
                </c:pt>
                <c:pt idx="243">
                  <c:v>1.2541184486964145E-4</c:v>
                </c:pt>
                <c:pt idx="244">
                  <c:v>2.1872644457605864E-4</c:v>
                </c:pt>
                <c:pt idx="245">
                  <c:v>2.3713816868562989E-3</c:v>
                </c:pt>
                <c:pt idx="246">
                  <c:v>1.0661867523784059E-4</c:v>
                </c:pt>
                <c:pt idx="247">
                  <c:v>5.5462458038666666E-2</c:v>
                </c:pt>
                <c:pt idx="248">
                  <c:v>5.6797517366470346E-2</c:v>
                </c:pt>
                <c:pt idx="249">
                  <c:v>4.0312279215145138E-4</c:v>
                </c:pt>
                <c:pt idx="250">
                  <c:v>2.0421290763268768E-4</c:v>
                </c:pt>
                <c:pt idx="251">
                  <c:v>8.4234335567487666E-4</c:v>
                </c:pt>
                <c:pt idx="252">
                  <c:v>4.3095901172489105E-3</c:v>
                </c:pt>
                <c:pt idx="253">
                  <c:v>5.5002583595646908E-4</c:v>
                </c:pt>
                <c:pt idx="254">
                  <c:v>5.2472018179879662E-5</c:v>
                </c:pt>
                <c:pt idx="255">
                  <c:v>1.0517662509282617E-3</c:v>
                </c:pt>
                <c:pt idx="256">
                  <c:v>0</c:v>
                </c:pt>
                <c:pt idx="257">
                  <c:v>1.0935391873870665E-3</c:v>
                </c:pt>
                <c:pt idx="258">
                  <c:v>2.9241055521163437E-4</c:v>
                </c:pt>
                <c:pt idx="259">
                  <c:v>9.6580145518675663E-4</c:v>
                </c:pt>
                <c:pt idx="260">
                  <c:v>4.8555223915034031E-4</c:v>
                </c:pt>
                <c:pt idx="261">
                  <c:v>9.4825496116419401E-3</c:v>
                </c:pt>
                <c:pt idx="262">
                  <c:v>1.7890725347501521E-4</c:v>
                </c:pt>
                <c:pt idx="263">
                  <c:v>7.0679064204352089E-4</c:v>
                </c:pt>
                <c:pt idx="264">
                  <c:v>9.048632071232439E-4</c:v>
                </c:pt>
                <c:pt idx="265">
                  <c:v>3.5752795763089207E-2</c:v>
                </c:pt>
                <c:pt idx="266">
                  <c:v>1.0569762385489589E-3</c:v>
                </c:pt>
                <c:pt idx="267">
                  <c:v>4.0362518381487572E-3</c:v>
                </c:pt>
                <c:pt idx="268">
                  <c:v>1.2109499798392087E-3</c:v>
                </c:pt>
                <c:pt idx="269">
                  <c:v>1.6503566143490874E-3</c:v>
                </c:pt>
                <c:pt idx="270">
                  <c:v>8.5882924507465444E-2</c:v>
                </c:pt>
                <c:pt idx="271">
                  <c:v>3.4237061507439208E-5</c:v>
                </c:pt>
                <c:pt idx="272">
                  <c:v>2.6105759399422401E-4</c:v>
                </c:pt>
                <c:pt idx="273">
                  <c:v>7.5358749513656956E-4</c:v>
                </c:pt>
                <c:pt idx="274">
                  <c:v>3.2809245792888478E-2</c:v>
                </c:pt>
                <c:pt idx="275">
                  <c:v>6.7562375181256401E-4</c:v>
                </c:pt>
                <c:pt idx="276">
                  <c:v>3.966289147242251E-3</c:v>
                </c:pt>
                <c:pt idx="277">
                  <c:v>1.57189978291098E-2</c:v>
                </c:pt>
                <c:pt idx="278">
                  <c:v>1.3790558125505998E-2</c:v>
                </c:pt>
                <c:pt idx="279">
                  <c:v>2.6812829147945599E-4</c:v>
                </c:pt>
                <c:pt idx="280">
                  <c:v>1.2187649612702545E-5</c:v>
                </c:pt>
                <c:pt idx="281">
                  <c:v>4.2954487222784466E-4</c:v>
                </c:pt>
                <c:pt idx="282">
                  <c:v>4.3080085138640558E-3</c:v>
                </c:pt>
                <c:pt idx="283">
                  <c:v>9.3314599706417197E-5</c:v>
                </c:pt>
                <c:pt idx="284">
                  <c:v>8.4058498485289138E-3</c:v>
                </c:pt>
                <c:pt idx="285">
                  <c:v>3.5533604141047018E-2</c:v>
                </c:pt>
                <c:pt idx="286">
                  <c:v>1.7797689854274785E-4</c:v>
                </c:pt>
                <c:pt idx="287">
                  <c:v>3.3334617223139862E-4</c:v>
                </c:pt>
                <c:pt idx="288">
                  <c:v>6.315053905695131E-2</c:v>
                </c:pt>
                <c:pt idx="289">
                  <c:v>3.4173146123592443E-2</c:v>
                </c:pt>
                <c:pt idx="290">
                  <c:v>1.9537453577614768E-4</c:v>
                </c:pt>
                <c:pt idx="291">
                  <c:v>4.319265808544491E-3</c:v>
                </c:pt>
                <c:pt idx="292">
                  <c:v>6.0119535723117444E-4</c:v>
                </c:pt>
                <c:pt idx="293">
                  <c:v>8.6802115180545603E-5</c:v>
                </c:pt>
                <c:pt idx="294">
                  <c:v>9.5826558023539093E-5</c:v>
                </c:pt>
                <c:pt idx="295">
                  <c:v>2.6059241652809031E-4</c:v>
                </c:pt>
                <c:pt idx="296">
                  <c:v>6.2802679347776537E-3</c:v>
                </c:pt>
                <c:pt idx="297">
                  <c:v>1.7519234623047161E-2</c:v>
                </c:pt>
                <c:pt idx="298">
                  <c:v>5.2737169335575857E-3</c:v>
                </c:pt>
                <c:pt idx="299">
                  <c:v>2.9041959565658218E-3</c:v>
                </c:pt>
                <c:pt idx="300">
                  <c:v>4.1391490936575287E-4</c:v>
                </c:pt>
                <c:pt idx="301">
                  <c:v>3.5102291594447867E-4</c:v>
                </c:pt>
                <c:pt idx="302">
                  <c:v>1.3997189955962579E-3</c:v>
                </c:pt>
                <c:pt idx="303">
                  <c:v>2.8682842561803012E-4</c:v>
                </c:pt>
                <c:pt idx="304">
                  <c:v>3.0570532719373508E-3</c:v>
                </c:pt>
                <c:pt idx="305">
                  <c:v>1.2066703471507787E-4</c:v>
                </c:pt>
                <c:pt idx="306">
                  <c:v>3.2144693264769897E-3</c:v>
                </c:pt>
                <c:pt idx="307">
                  <c:v>3.1018033441794111E-4</c:v>
                </c:pt>
                <c:pt idx="308">
                  <c:v>4.3771338853315217E-3</c:v>
                </c:pt>
                <c:pt idx="309">
                  <c:v>8.8003203398102775E-3</c:v>
                </c:pt>
                <c:pt idx="310">
                  <c:v>8.2623612073253166E-2</c:v>
                </c:pt>
                <c:pt idx="311">
                  <c:v>2.0583172521483292E-3</c:v>
                </c:pt>
                <c:pt idx="312">
                  <c:v>7.8936708512170814E-2</c:v>
                </c:pt>
                <c:pt idx="313">
                  <c:v>2.4340876092911199E-3</c:v>
                </c:pt>
                <c:pt idx="314">
                  <c:v>1.2768656267903519E-2</c:v>
                </c:pt>
                <c:pt idx="315">
                  <c:v>6.8118448324272607E-2</c:v>
                </c:pt>
                <c:pt idx="316">
                  <c:v>6.7757749717032548E-4</c:v>
                </c:pt>
                <c:pt idx="317">
                  <c:v>7.1975978979932805E-3</c:v>
                </c:pt>
                <c:pt idx="318">
                  <c:v>2.2350846892791295E-3</c:v>
                </c:pt>
                <c:pt idx="319">
                  <c:v>1.5062446353408717E-4</c:v>
                </c:pt>
                <c:pt idx="320">
                  <c:v>5.7738757451445237E-3</c:v>
                </c:pt>
                <c:pt idx="321">
                  <c:v>1.1604317070170905E-3</c:v>
                </c:pt>
                <c:pt idx="322">
                  <c:v>2.2328518374416878E-6</c:v>
                </c:pt>
                <c:pt idx="323">
                  <c:v>1.7939103803979427E-3</c:v>
                </c:pt>
                <c:pt idx="324">
                  <c:v>1.6626279959056939E-2</c:v>
                </c:pt>
                <c:pt idx="325">
                  <c:v>3.7195590192049449E-4</c:v>
                </c:pt>
                <c:pt idx="326">
                  <c:v>1.0826540346795383E-3</c:v>
                </c:pt>
                <c:pt idx="327">
                  <c:v>3.3853383133372147E-2</c:v>
                </c:pt>
                <c:pt idx="328">
                  <c:v>3.7679374756828478E-5</c:v>
                </c:pt>
                <c:pt idx="329">
                  <c:v>7.0961799068268147E-2</c:v>
                </c:pt>
                <c:pt idx="330">
                  <c:v>3.1230154366351072E-3</c:v>
                </c:pt>
                <c:pt idx="331">
                  <c:v>1.3862288490783812E-4</c:v>
                </c:pt>
                <c:pt idx="332">
                  <c:v>1.2987754854452483E-3</c:v>
                </c:pt>
                <c:pt idx="333">
                  <c:v>1.8227513832982311E-3</c:v>
                </c:pt>
                <c:pt idx="334">
                  <c:v>3.3111332039395693E-4</c:v>
                </c:pt>
                <c:pt idx="335">
                  <c:v>8.5918277994891611E-4</c:v>
                </c:pt>
                <c:pt idx="336">
                  <c:v>3.3957955027759E-4</c:v>
                </c:pt>
                <c:pt idx="337">
                  <c:v>1.7216218021607679E-3</c:v>
                </c:pt>
                <c:pt idx="338">
                  <c:v>9.1621353729690589E-4</c:v>
                </c:pt>
                <c:pt idx="339">
                  <c:v>2.1892181911183479E-3</c:v>
                </c:pt>
                <c:pt idx="340">
                  <c:v>4.6610782106595227E-3</c:v>
                </c:pt>
                <c:pt idx="341">
                  <c:v>2.9433638992142782E-3</c:v>
                </c:pt>
                <c:pt idx="342">
                  <c:v>3.413360603897108E-2</c:v>
                </c:pt>
                <c:pt idx="343">
                  <c:v>8.6327634165089253E-4</c:v>
                </c:pt>
                <c:pt idx="344">
                  <c:v>1.5547161273120017E-3</c:v>
                </c:pt>
                <c:pt idx="345">
                  <c:v>4.7448101545635863E-5</c:v>
                </c:pt>
                <c:pt idx="346">
                  <c:v>3.1018033441794111E-4</c:v>
                </c:pt>
                <c:pt idx="347">
                  <c:v>2.1253028072715798E-3</c:v>
                </c:pt>
                <c:pt idx="348">
                  <c:v>4.1165228617047862E-2</c:v>
                </c:pt>
                <c:pt idx="349">
                  <c:v>3.2860136207683502E-4</c:v>
                </c:pt>
                <c:pt idx="350">
                  <c:v>6.5964025407621056E-3</c:v>
                </c:pt>
                <c:pt idx="351">
                  <c:v>1.1757174385542433E-2</c:v>
                </c:pt>
                <c:pt idx="352">
                  <c:v>3.9270281691005686E-3</c:v>
                </c:pt>
                <c:pt idx="353">
                  <c:v>9.8059409860980784E-5</c:v>
                </c:pt>
                <c:pt idx="354">
                  <c:v>1.6873847406533287E-3</c:v>
                </c:pt>
                <c:pt idx="355">
                  <c:v>2.0024959562122868E-3</c:v>
                </c:pt>
                <c:pt idx="356">
                  <c:v>1.4963921766081604E-2</c:v>
                </c:pt>
                <c:pt idx="357">
                  <c:v>1.0950277552786943E-4</c:v>
                </c:pt>
                <c:pt idx="358">
                  <c:v>2.8069738661438818E-3</c:v>
                </c:pt>
                <c:pt idx="359">
                  <c:v>8.2699249929246504E-4</c:v>
                </c:pt>
                <c:pt idx="360">
                  <c:v>6.9420293980994334E-3</c:v>
                </c:pt>
                <c:pt idx="361">
                  <c:v>1.1369867627239528E-3</c:v>
                </c:pt>
                <c:pt idx="362">
                  <c:v>8.5592653768598031E-5</c:v>
                </c:pt>
                <c:pt idx="363">
                  <c:v>5.5826878065635792E-3</c:v>
                </c:pt>
                <c:pt idx="364">
                  <c:v>2.354728333568713E-4</c:v>
                </c:pt>
                <c:pt idx="365">
                  <c:v>3.3357876096446549E-3</c:v>
                </c:pt>
                <c:pt idx="366">
                  <c:v>9.4989238584498466E-5</c:v>
                </c:pt>
                <c:pt idx="367">
                  <c:v>1.5222467401758706E-3</c:v>
                </c:pt>
                <c:pt idx="368">
                  <c:v>3.0355806801006198E-2</c:v>
                </c:pt>
                <c:pt idx="369">
                  <c:v>4.681173877196498E-3</c:v>
                </c:pt>
                <c:pt idx="370">
                  <c:v>1.3027760116539979E-3</c:v>
                </c:pt>
                <c:pt idx="371">
                  <c:v>6.9739405722762048E-4</c:v>
                </c:pt>
                <c:pt idx="372">
                  <c:v>1.7862814699533502E-4</c:v>
                </c:pt>
                <c:pt idx="373">
                  <c:v>4.1270544795380526E-4</c:v>
                </c:pt>
                <c:pt idx="374">
                  <c:v>4.407463456123438E-3</c:v>
                </c:pt>
                <c:pt idx="375">
                  <c:v>2.3567751144197013E-3</c:v>
                </c:pt>
                <c:pt idx="376">
                  <c:v>1.9133679537010728E-3</c:v>
                </c:pt>
                <c:pt idx="377">
                  <c:v>3.0182388641631561E-2</c:v>
                </c:pt>
                <c:pt idx="378">
                  <c:v>2.4115916270288949E-2</c:v>
                </c:pt>
                <c:pt idx="379">
                  <c:v>3.3747694813066574E-3</c:v>
                </c:pt>
                <c:pt idx="380">
                  <c:v>1.8607098645347398E-6</c:v>
                </c:pt>
                <c:pt idx="381">
                  <c:v>3.9157708744201334E-3</c:v>
                </c:pt>
                <c:pt idx="382">
                  <c:v>8.0979116694977371E-2</c:v>
                </c:pt>
                <c:pt idx="383">
                  <c:v>6.4957381370907763E-4</c:v>
                </c:pt>
                <c:pt idx="384">
                  <c:v>7.2624436367723158E-3</c:v>
                </c:pt>
                <c:pt idx="385">
                  <c:v>1.6909200893959447E-3</c:v>
                </c:pt>
                <c:pt idx="386">
                  <c:v>1.5417841937534853E-3</c:v>
                </c:pt>
                <c:pt idx="387">
                  <c:v>2.4291567281501026E-4</c:v>
                </c:pt>
                <c:pt idx="388">
                  <c:v>4.2777719785653666E-4</c:v>
                </c:pt>
                <c:pt idx="389">
                  <c:v>1.4801946972373854E-3</c:v>
                </c:pt>
                <c:pt idx="390">
                  <c:v>1.0560458836166916E-3</c:v>
                </c:pt>
                <c:pt idx="391">
                  <c:v>2.6822132697268273E-4</c:v>
                </c:pt>
                <c:pt idx="392">
                  <c:v>1.9137400956739797E-4</c:v>
                </c:pt>
                <c:pt idx="393">
                  <c:v>0</c:v>
                </c:pt>
                <c:pt idx="394">
                  <c:v>2.7214742478685102E-3</c:v>
                </c:pt>
                <c:pt idx="395">
                  <c:v>1.1743126026065196E-2</c:v>
                </c:pt>
                <c:pt idx="396">
                  <c:v>4.9113436874394451E-4</c:v>
                </c:pt>
                <c:pt idx="397">
                  <c:v>2.1463288287408222E-4</c:v>
                </c:pt>
                <c:pt idx="398">
                  <c:v>1.708503797615798E-3</c:v>
                </c:pt>
                <c:pt idx="399">
                  <c:v>1.9854983715997622E-2</c:v>
                </c:pt>
                <c:pt idx="400">
                  <c:v>5.1848680375260524E-4</c:v>
                </c:pt>
                <c:pt idx="401">
                  <c:v>1.4061384446289028E-3</c:v>
                </c:pt>
                <c:pt idx="402">
                  <c:v>3.2422869389517838E-4</c:v>
                </c:pt>
                <c:pt idx="403">
                  <c:v>2.9250359070486111E-4</c:v>
                </c:pt>
                <c:pt idx="404">
                  <c:v>9.6747609406483794E-4</c:v>
                </c:pt>
                <c:pt idx="405">
                  <c:v>1.3425021672618147E-4</c:v>
                </c:pt>
                <c:pt idx="406">
                  <c:v>8.7388238787874054E-3</c:v>
                </c:pt>
                <c:pt idx="407">
                  <c:v>4.3121951110592591E-4</c:v>
                </c:pt>
                <c:pt idx="408">
                  <c:v>2.6484785998828125E-2</c:v>
                </c:pt>
                <c:pt idx="409">
                  <c:v>7.6416563071644962E-3</c:v>
                </c:pt>
                <c:pt idx="410">
                  <c:v>3.6780651892258202E-3</c:v>
                </c:pt>
                <c:pt idx="411">
                  <c:v>5.1448627754385555E-5</c:v>
                </c:pt>
                <c:pt idx="412">
                  <c:v>1.6697173004895715E-2</c:v>
                </c:pt>
                <c:pt idx="413">
                  <c:v>1.3968069846582611E-2</c:v>
                </c:pt>
                <c:pt idx="414">
                  <c:v>5.3681479591827241E-4</c:v>
                </c:pt>
                <c:pt idx="415">
                  <c:v>4.4389094528340754E-3</c:v>
                </c:pt>
                <c:pt idx="416">
                  <c:v>1.3889268783819565E-3</c:v>
                </c:pt>
                <c:pt idx="417">
                  <c:v>1.2700740357848E-2</c:v>
                </c:pt>
                <c:pt idx="418">
                  <c:v>3.2062822030730367E-3</c:v>
                </c:pt>
                <c:pt idx="419">
                  <c:v>8.7951103521895814E-3</c:v>
                </c:pt>
                <c:pt idx="420">
                  <c:v>2.2154542002082878E-3</c:v>
                </c:pt>
                <c:pt idx="421">
                  <c:v>3.0247234380410597E-2</c:v>
                </c:pt>
                <c:pt idx="422">
                  <c:v>9.8450158932533076E-4</c:v>
                </c:pt>
                <c:pt idx="423">
                  <c:v>7.1553597840683417E-4</c:v>
                </c:pt>
                <c:pt idx="424">
                  <c:v>8.3277930697116809E-3</c:v>
                </c:pt>
                <c:pt idx="425">
                  <c:v>4.9020401381167722E-4</c:v>
                </c:pt>
                <c:pt idx="426">
                  <c:v>1.2438845444414734E-4</c:v>
                </c:pt>
                <c:pt idx="427">
                  <c:v>1.2609100397019664E-3</c:v>
                </c:pt>
                <c:pt idx="428">
                  <c:v>2.8568408905134128E-3</c:v>
                </c:pt>
                <c:pt idx="429">
                  <c:v>3.8101755896077865E-3</c:v>
                </c:pt>
                <c:pt idx="430">
                  <c:v>6.3507795350941976E-2</c:v>
                </c:pt>
                <c:pt idx="431">
                  <c:v>2.3411451515576095E-3</c:v>
                </c:pt>
                <c:pt idx="432">
                  <c:v>1.724785008930477E-3</c:v>
                </c:pt>
                <c:pt idx="433">
                  <c:v>6.3822348353541569E-5</c:v>
                </c:pt>
                <c:pt idx="434">
                  <c:v>2.12210238630458E-2</c:v>
                </c:pt>
                <c:pt idx="435">
                  <c:v>4.0005262087496905E-6</c:v>
                </c:pt>
                <c:pt idx="436">
                  <c:v>9.0244428429934879E-4</c:v>
                </c:pt>
                <c:pt idx="437">
                  <c:v>5.9200345050037283E-3</c:v>
                </c:pt>
                <c:pt idx="438">
                  <c:v>1.128427497347093E-3</c:v>
                </c:pt>
                <c:pt idx="439">
                  <c:v>1.1470252924431176E-2</c:v>
                </c:pt>
                <c:pt idx="440">
                  <c:v>0.12602243681168854</c:v>
                </c:pt>
                <c:pt idx="441">
                  <c:v>1.6197479370774911E-4</c:v>
                </c:pt>
                <c:pt idx="442">
                  <c:v>1.8887879763905688E-2</c:v>
                </c:pt>
                <c:pt idx="443">
                  <c:v>1.2228678265215537E-2</c:v>
                </c:pt>
                <c:pt idx="444">
                  <c:v>6.9850117959701866E-3</c:v>
                </c:pt>
                <c:pt idx="445">
                  <c:v>2.9510858451520971E-4</c:v>
                </c:pt>
                <c:pt idx="446">
                  <c:v>1.526824086442626E-2</c:v>
                </c:pt>
                <c:pt idx="447">
                  <c:v>1.9147634860994739E-3</c:v>
                </c:pt>
                <c:pt idx="448">
                  <c:v>0.12822756407214866</c:v>
                </c:pt>
                <c:pt idx="449">
                  <c:v>8.7605011487092346E-3</c:v>
                </c:pt>
                <c:pt idx="450">
                  <c:v>7.834518884623522E-4</c:v>
                </c:pt>
                <c:pt idx="451">
                  <c:v>9.6031236108637917E-4</c:v>
                </c:pt>
                <c:pt idx="452">
                  <c:v>1.4829857620341877E-4</c:v>
                </c:pt>
                <c:pt idx="453">
                  <c:v>2.1416770540794855E-4</c:v>
                </c:pt>
                <c:pt idx="454">
                  <c:v>3.7028126304241322E-5</c:v>
                </c:pt>
                <c:pt idx="455">
                  <c:v>3.1222711526892932E-4</c:v>
                </c:pt>
                <c:pt idx="456">
                  <c:v>6.5134148808038562E-4</c:v>
                </c:pt>
                <c:pt idx="457">
                  <c:v>4.5080348243015404E-3</c:v>
                </c:pt>
                <c:pt idx="458">
                  <c:v>4.2703291391072276E-5</c:v>
                </c:pt>
                <c:pt idx="459">
                  <c:v>1.1750382794536882E-4</c:v>
                </c:pt>
                <c:pt idx="460">
                  <c:v>2.6375562329779934E-4</c:v>
                </c:pt>
                <c:pt idx="461">
                  <c:v>7.8646716879783071E-2</c:v>
                </c:pt>
                <c:pt idx="462">
                  <c:v>9.0697046104482953E-2</c:v>
                </c:pt>
                <c:pt idx="463">
                  <c:v>2.0691093693626307E-4</c:v>
                </c:pt>
                <c:pt idx="464">
                  <c:v>2.2915572336677588E-3</c:v>
                </c:pt>
                <c:pt idx="465">
                  <c:v>6.7143715461736079E-4</c:v>
                </c:pt>
                <c:pt idx="466">
                  <c:v>9.4901785220865339E-3</c:v>
                </c:pt>
                <c:pt idx="467">
                  <c:v>4.5131517764290113E-4</c:v>
                </c:pt>
                <c:pt idx="468">
                  <c:v>1.1601526005374102E-3</c:v>
                </c:pt>
                <c:pt idx="469">
                  <c:v>2.6790686700557637E-2</c:v>
                </c:pt>
                <c:pt idx="470">
                  <c:v>4.0481603812817799E-3</c:v>
                </c:pt>
                <c:pt idx="471">
                  <c:v>4.7727208025316075E-5</c:v>
                </c:pt>
                <c:pt idx="472">
                  <c:v>0.17442657108572235</c:v>
                </c:pt>
                <c:pt idx="473">
                  <c:v>0.10091439004162966</c:v>
                </c:pt>
                <c:pt idx="474">
                  <c:v>2.0202099141226577E-2</c:v>
                </c:pt>
                <c:pt idx="475">
                  <c:v>4.7346692858018721E-3</c:v>
                </c:pt>
                <c:pt idx="476">
                  <c:v>3.90476477557141E-2</c:v>
                </c:pt>
                <c:pt idx="477">
                  <c:v>3.9316799437619053E-4</c:v>
                </c:pt>
                <c:pt idx="478">
                  <c:v>1.6410530650264137E-3</c:v>
                </c:pt>
                <c:pt idx="479">
                  <c:v>3.302760009549163E-5</c:v>
                </c:pt>
                <c:pt idx="480">
                  <c:v>6.2663312178922889E-2</c:v>
                </c:pt>
                <c:pt idx="481">
                  <c:v>4.328011144907805E-3</c:v>
                </c:pt>
                <c:pt idx="482">
                  <c:v>4.86017416616474E-4</c:v>
                </c:pt>
                <c:pt idx="483">
                  <c:v>9.8654837017631892E-4</c:v>
                </c:pt>
                <c:pt idx="484">
                  <c:v>1.5183392494603476E-3</c:v>
                </c:pt>
                <c:pt idx="485">
                  <c:v>3.7114649312942186E-3</c:v>
                </c:pt>
                <c:pt idx="486">
                  <c:v>3.2934564602264895E-3</c:v>
                </c:pt>
                <c:pt idx="487">
                  <c:v>1.6984559643473105E-3</c:v>
                </c:pt>
                <c:pt idx="488">
                  <c:v>1.5354577802140672E-3</c:v>
                </c:pt>
                <c:pt idx="489">
                  <c:v>1.7365074810770459E-2</c:v>
                </c:pt>
                <c:pt idx="490">
                  <c:v>5.7367545833470557E-3</c:v>
                </c:pt>
                <c:pt idx="491">
                  <c:v>2.8310700588896065E-4</c:v>
                </c:pt>
                <c:pt idx="492">
                  <c:v>2.4607887958471935E-4</c:v>
                </c:pt>
                <c:pt idx="493">
                  <c:v>7.5386660161624983E-4</c:v>
                </c:pt>
                <c:pt idx="494">
                  <c:v>2.1669827082371577E-3</c:v>
                </c:pt>
                <c:pt idx="495">
                  <c:v>6.5178805844787399E-3</c:v>
                </c:pt>
                <c:pt idx="496">
                  <c:v>3.4171936662180495E-4</c:v>
                </c:pt>
                <c:pt idx="497">
                  <c:v>1.6188175821452237E-4</c:v>
                </c:pt>
                <c:pt idx="498">
                  <c:v>1.1610829554696777E-4</c:v>
                </c:pt>
                <c:pt idx="499">
                  <c:v>3.4784110207612424E-3</c:v>
                </c:pt>
                <c:pt idx="500">
                  <c:v>3.0767767965014189E-3</c:v>
                </c:pt>
                <c:pt idx="501">
                  <c:v>2.4376229580337356E-3</c:v>
                </c:pt>
                <c:pt idx="502">
                  <c:v>4.4376069559289005E-3</c:v>
                </c:pt>
                <c:pt idx="503">
                  <c:v>3.4367311197956642E-4</c:v>
                </c:pt>
                <c:pt idx="504">
                  <c:v>1.5313642185120907E-3</c:v>
                </c:pt>
                <c:pt idx="505">
                  <c:v>1.0520453574079419E-3</c:v>
                </c:pt>
                <c:pt idx="506">
                  <c:v>3.3676987838214254E-3</c:v>
                </c:pt>
                <c:pt idx="507">
                  <c:v>1.2314177883490907E-3</c:v>
                </c:pt>
                <c:pt idx="508">
                  <c:v>7.4994143415701375E-2</c:v>
                </c:pt>
                <c:pt idx="509">
                  <c:v>0.15616398287179356</c:v>
                </c:pt>
                <c:pt idx="510">
                  <c:v>4.851800971774334E-4</c:v>
                </c:pt>
                <c:pt idx="511">
                  <c:v>4.5215249708194179E-5</c:v>
                </c:pt>
                <c:pt idx="512">
                  <c:v>5.1727734234065768E-4</c:v>
                </c:pt>
                <c:pt idx="513">
                  <c:v>2.3351908799910984E-5</c:v>
                </c:pt>
                <c:pt idx="514">
                  <c:v>2.965041169136108E-4</c:v>
                </c:pt>
                <c:pt idx="515">
                  <c:v>3.8153855772284838E-4</c:v>
                </c:pt>
                <c:pt idx="516">
                  <c:v>3.9975490729664345E-3</c:v>
                </c:pt>
                <c:pt idx="517">
                  <c:v>3.6618770134043676E-4</c:v>
                </c:pt>
                <c:pt idx="518">
                  <c:v>1.1481324148125157E-2</c:v>
                </c:pt>
                <c:pt idx="519">
                  <c:v>2.8580503519253604E-4</c:v>
                </c:pt>
                <c:pt idx="520">
                  <c:v>6.787683514836277E-3</c:v>
                </c:pt>
                <c:pt idx="521">
                  <c:v>1.145443689058263E-2</c:v>
                </c:pt>
                <c:pt idx="522">
                  <c:v>8.8941931524760554E-5</c:v>
                </c:pt>
                <c:pt idx="523">
                  <c:v>1.4304207083610811E-3</c:v>
                </c:pt>
                <c:pt idx="524">
                  <c:v>2.0421290763268768E-4</c:v>
                </c:pt>
                <c:pt idx="525">
                  <c:v>9.5547451543858889E-5</c:v>
                </c:pt>
                <c:pt idx="526">
                  <c:v>5.662140117779213E-4</c:v>
                </c:pt>
                <c:pt idx="527">
                  <c:v>1.5866273014887725E-3</c:v>
                </c:pt>
                <c:pt idx="528">
                  <c:v>3.5372094524805401E-4</c:v>
                </c:pt>
                <c:pt idx="529">
                  <c:v>1.9807256507972304E-4</c:v>
                </c:pt>
                <c:pt idx="530">
                  <c:v>1.3619465853462027E-3</c:v>
                </c:pt>
                <c:pt idx="531">
                  <c:v>1.4154885116981899E-2</c:v>
                </c:pt>
                <c:pt idx="532">
                  <c:v>1.8356833168567475E-3</c:v>
                </c:pt>
                <c:pt idx="533">
                  <c:v>1.8353111748838405E-3</c:v>
                </c:pt>
                <c:pt idx="534">
                  <c:v>1.4677279411450027E-3</c:v>
                </c:pt>
                <c:pt idx="535">
                  <c:v>4.9048312029135739E-4</c:v>
                </c:pt>
                <c:pt idx="536">
                  <c:v>1.6895245569975437E-4</c:v>
                </c:pt>
                <c:pt idx="537">
                  <c:v>2.7398952755274041E-4</c:v>
                </c:pt>
                <c:pt idx="538">
                  <c:v>6.7376304194802922E-4</c:v>
                </c:pt>
                <c:pt idx="539">
                  <c:v>3.7195590192049449E-4</c:v>
                </c:pt>
                <c:pt idx="540">
                  <c:v>3.0580766623628447E-4</c:v>
                </c:pt>
                <c:pt idx="541">
                  <c:v>3.9363317184232417E-4</c:v>
                </c:pt>
                <c:pt idx="542">
                  <c:v>3.2218191304419016E-4</c:v>
                </c:pt>
                <c:pt idx="543">
                  <c:v>3.0805912517237149E-3</c:v>
                </c:pt>
                <c:pt idx="544">
                  <c:v>3.7735196052764521E-4</c:v>
                </c:pt>
                <c:pt idx="545">
                  <c:v>2.8775412877563616E-2</c:v>
                </c:pt>
                <c:pt idx="546">
                  <c:v>5.2788338856850565E-4</c:v>
                </c:pt>
                <c:pt idx="547">
                  <c:v>6.45573287500328E-4</c:v>
                </c:pt>
                <c:pt idx="548">
                  <c:v>8.3111397164240958E-2</c:v>
                </c:pt>
                <c:pt idx="549">
                  <c:v>1.0632096165951502E-3</c:v>
                </c:pt>
                <c:pt idx="550">
                  <c:v>1.8076610262968543E-2</c:v>
                </c:pt>
                <c:pt idx="551">
                  <c:v>6.8660194001331896E-5</c:v>
                </c:pt>
                <c:pt idx="552">
                  <c:v>1.9630209964361826E-2</c:v>
                </c:pt>
                <c:pt idx="553">
                  <c:v>6.754376808261105E-5</c:v>
                </c:pt>
                <c:pt idx="554">
                  <c:v>7.3832967424738473E-4</c:v>
                </c:pt>
                <c:pt idx="555">
                  <c:v>7.8255874772737554E-3</c:v>
                </c:pt>
                <c:pt idx="556">
                  <c:v>2.003519346637781E-3</c:v>
                </c:pt>
                <c:pt idx="557">
                  <c:v>9.1442725582695245E-3</c:v>
                </c:pt>
                <c:pt idx="558">
                  <c:v>1.6427277039044949E-3</c:v>
                </c:pt>
                <c:pt idx="559">
                  <c:v>4.4219769930668089E-4</c:v>
                </c:pt>
                <c:pt idx="560">
                  <c:v>7.3117524481824863E-3</c:v>
                </c:pt>
                <c:pt idx="561">
                  <c:v>3.0924997948567377E-4</c:v>
                </c:pt>
                <c:pt idx="562">
                  <c:v>6.0030221649619775E-3</c:v>
                </c:pt>
                <c:pt idx="563">
                  <c:v>1.7909332446146869E-4</c:v>
                </c:pt>
                <c:pt idx="564">
                  <c:v>5.8426289746390827E-5</c:v>
                </c:pt>
                <c:pt idx="565">
                  <c:v>5.3988496719475476E-4</c:v>
                </c:pt>
                <c:pt idx="566">
                  <c:v>2.8954506202025086E-3</c:v>
                </c:pt>
                <c:pt idx="567">
                  <c:v>3.3799794689273548E-4</c:v>
                </c:pt>
                <c:pt idx="568">
                  <c:v>1.6839424274039393E-4</c:v>
                </c:pt>
                <c:pt idx="569">
                  <c:v>1.428373927510093E-3</c:v>
                </c:pt>
                <c:pt idx="570">
                  <c:v>2.0331046334838834E-3</c:v>
                </c:pt>
                <c:pt idx="571">
                  <c:v>5.4358312805051753E-2</c:v>
                </c:pt>
                <c:pt idx="572">
                  <c:v>6.9316094228580394E-3</c:v>
                </c:pt>
                <c:pt idx="573">
                  <c:v>4.363364632333965E-5</c:v>
                </c:pt>
                <c:pt idx="574">
                  <c:v>4.0422061097152686E-3</c:v>
                </c:pt>
                <c:pt idx="575">
                  <c:v>2.5786647657654689E-3</c:v>
                </c:pt>
                <c:pt idx="576">
                  <c:v>1.9241600709153743E-3</c:v>
                </c:pt>
                <c:pt idx="577">
                  <c:v>3.5785172114732116E-3</c:v>
                </c:pt>
                <c:pt idx="578">
                  <c:v>3.1250622174860954E-4</c:v>
                </c:pt>
                <c:pt idx="579">
                  <c:v>1.2553279101083622E-3</c:v>
                </c:pt>
                <c:pt idx="580">
                  <c:v>1.0901713025322586E-2</c:v>
                </c:pt>
                <c:pt idx="581">
                  <c:v>7.3752026545631216E-3</c:v>
                </c:pt>
                <c:pt idx="582">
                  <c:v>2.0216612678169947E-4</c:v>
                </c:pt>
                <c:pt idx="583">
                  <c:v>2.4514852465245195E-4</c:v>
                </c:pt>
                <c:pt idx="584">
                  <c:v>1.1808995155269725E-3</c:v>
                </c:pt>
                <c:pt idx="585">
                  <c:v>6.2445423053785864E-4</c:v>
                </c:pt>
                <c:pt idx="586">
                  <c:v>6.9275158611560627E-3</c:v>
                </c:pt>
                <c:pt idx="587">
                  <c:v>1.4723238945104035E-2</c:v>
                </c:pt>
                <c:pt idx="588">
                  <c:v>1.9604439132738017E-3</c:v>
                </c:pt>
                <c:pt idx="589">
                  <c:v>3.972615560781669E-5</c:v>
                </c:pt>
                <c:pt idx="590">
                  <c:v>5.5049101342260272E-4</c:v>
                </c:pt>
                <c:pt idx="591">
                  <c:v>7.4605162018520394E-4</c:v>
                </c:pt>
                <c:pt idx="592">
                  <c:v>3.528836258090134E-4</c:v>
                </c:pt>
                <c:pt idx="593">
                  <c:v>1.1777363087572634E-3</c:v>
                </c:pt>
                <c:pt idx="594">
                  <c:v>1.6150961624161541E-4</c:v>
                </c:pt>
                <c:pt idx="595">
                  <c:v>4.6796853093048701E-5</c:v>
                </c:pt>
                <c:pt idx="596">
                  <c:v>5.0670851031010032E-3</c:v>
                </c:pt>
                <c:pt idx="597">
                  <c:v>2.3786384553279847E-3</c:v>
                </c:pt>
                <c:pt idx="598">
                  <c:v>1.9118328680628318E-2</c:v>
                </c:pt>
                <c:pt idx="599">
                  <c:v>4.5621628742608562E-2</c:v>
                </c:pt>
                <c:pt idx="600">
                  <c:v>7.5963480219630748E-3</c:v>
                </c:pt>
                <c:pt idx="601">
                  <c:v>2.9222448422518087E-3</c:v>
                </c:pt>
                <c:pt idx="602">
                  <c:v>1.0474866182398318E-3</c:v>
                </c:pt>
                <c:pt idx="603">
                  <c:v>6.0314910258893592E-4</c:v>
                </c:pt>
                <c:pt idx="604">
                  <c:v>7.9979357284762853E-2</c:v>
                </c:pt>
                <c:pt idx="605">
                  <c:v>3.4444809763814511E-2</c:v>
                </c:pt>
                <c:pt idx="606">
                  <c:v>2.1970331725493938E-3</c:v>
                </c:pt>
                <c:pt idx="607">
                  <c:v>5.2183608150876775E-4</c:v>
                </c:pt>
                <c:pt idx="608">
                  <c:v>3.77500817316808E-3</c:v>
                </c:pt>
                <c:pt idx="609">
                  <c:v>3.9901992690015223E-3</c:v>
                </c:pt>
                <c:pt idx="610">
                  <c:v>4.036530944628438E-3</c:v>
                </c:pt>
                <c:pt idx="611">
                  <c:v>1.0643167389645485E-2</c:v>
                </c:pt>
                <c:pt idx="612">
                  <c:v>5.9198484340172741E-4</c:v>
                </c:pt>
                <c:pt idx="613">
                  <c:v>6.1905817193070786E-4</c:v>
                </c:pt>
                <c:pt idx="614">
                  <c:v>5.0907161183805947E-3</c:v>
                </c:pt>
                <c:pt idx="615">
                  <c:v>8.8874015614705034E-3</c:v>
                </c:pt>
                <c:pt idx="616">
                  <c:v>1.8143037605132434E-2</c:v>
                </c:pt>
                <c:pt idx="617">
                  <c:v>2.9417822958294237E-4</c:v>
                </c:pt>
                <c:pt idx="618">
                  <c:v>1.7150162821416696E-3</c:v>
                </c:pt>
                <c:pt idx="619">
                  <c:v>1.6206782920097582E-4</c:v>
                </c:pt>
                <c:pt idx="620">
                  <c:v>6.187790654510277E-4</c:v>
                </c:pt>
                <c:pt idx="621">
                  <c:v>2.0188702030201925E-4</c:v>
                </c:pt>
                <c:pt idx="622">
                  <c:v>6.6632020248989028E-4</c:v>
                </c:pt>
                <c:pt idx="623">
                  <c:v>6.0473070597379039E-5</c:v>
                </c:pt>
                <c:pt idx="624">
                  <c:v>1.1894587809038323E-3</c:v>
                </c:pt>
                <c:pt idx="625">
                  <c:v>3.445941633625111E-2</c:v>
                </c:pt>
                <c:pt idx="626">
                  <c:v>1.6174220497468224E-3</c:v>
                </c:pt>
                <c:pt idx="627">
                  <c:v>2.0942289525338495E-4</c:v>
                </c:pt>
                <c:pt idx="628">
                  <c:v>9.7222090421940157E-5</c:v>
                </c:pt>
                <c:pt idx="629">
                  <c:v>2.1091146314501275E-4</c:v>
                </c:pt>
                <c:pt idx="630">
                  <c:v>3.9046066152329246E-3</c:v>
                </c:pt>
                <c:pt idx="631">
                  <c:v>8.2191276136228519E-3</c:v>
                </c:pt>
                <c:pt idx="632">
                  <c:v>1.5778819651254594E-4</c:v>
                </c:pt>
                <c:pt idx="633">
                  <c:v>2.2272697078480836E-4</c:v>
                </c:pt>
                <c:pt idx="634">
                  <c:v>2.1818311729561453E-2</c:v>
                </c:pt>
                <c:pt idx="635">
                  <c:v>2.4645102155762625E-4</c:v>
                </c:pt>
                <c:pt idx="636">
                  <c:v>5.5728260442815452E-5</c:v>
                </c:pt>
                <c:pt idx="637">
                  <c:v>3.4637114128314181E-4</c:v>
                </c:pt>
                <c:pt idx="638">
                  <c:v>4.2647842237109143E-2</c:v>
                </c:pt>
                <c:pt idx="639">
                  <c:v>0.1173468770682953</c:v>
                </c:pt>
                <c:pt idx="640">
                  <c:v>1.1527097610792712E-3</c:v>
                </c:pt>
                <c:pt idx="641">
                  <c:v>2.2233622171325606E-3</c:v>
                </c:pt>
                <c:pt idx="642">
                  <c:v>4.4843107735287228E-5</c:v>
                </c:pt>
                <c:pt idx="643">
                  <c:v>5.3867550578280719E-5</c:v>
                </c:pt>
                <c:pt idx="644">
                  <c:v>2.703890539648657E-3</c:v>
                </c:pt>
                <c:pt idx="645">
                  <c:v>8.7455224342997302E-3</c:v>
                </c:pt>
                <c:pt idx="646">
                  <c:v>3.3967258577081674E-4</c:v>
                </c:pt>
                <c:pt idx="647">
                  <c:v>8.2615517985342438E-5</c:v>
                </c:pt>
                <c:pt idx="648">
                  <c:v>1.106359478353711E-2</c:v>
                </c:pt>
                <c:pt idx="649">
                  <c:v>7.8419617240816611E-4</c:v>
                </c:pt>
                <c:pt idx="650">
                  <c:v>1.4126509291547745E-3</c:v>
                </c:pt>
                <c:pt idx="651">
                  <c:v>2.7796865559804797E-2</c:v>
                </c:pt>
                <c:pt idx="652">
                  <c:v>5.0777190599768193E-2</c:v>
                </c:pt>
                <c:pt idx="653">
                  <c:v>3.8414355153319703E-4</c:v>
                </c:pt>
                <c:pt idx="654">
                  <c:v>8.2206161815144801E-4</c:v>
                </c:pt>
                <c:pt idx="655">
                  <c:v>2.3234684078445294E-3</c:v>
                </c:pt>
                <c:pt idx="656">
                  <c:v>1.3191502584619036E-3</c:v>
                </c:pt>
                <c:pt idx="657">
                  <c:v>2.8725638888687311E-3</c:v>
                </c:pt>
                <c:pt idx="658">
                  <c:v>5.0114498781514147E-3</c:v>
                </c:pt>
                <c:pt idx="659">
                  <c:v>1.6960370415234152E-4</c:v>
                </c:pt>
                <c:pt idx="660">
                  <c:v>8.782550560603972E-4</c:v>
                </c:pt>
                <c:pt idx="661">
                  <c:v>1.4251083816978346E-2</c:v>
                </c:pt>
                <c:pt idx="662">
                  <c:v>4.3140558209237939E-4</c:v>
                </c:pt>
                <c:pt idx="663">
                  <c:v>8.5220511795691074E-5</c:v>
                </c:pt>
                <c:pt idx="664">
                  <c:v>2.0963687688780644E-3</c:v>
                </c:pt>
                <c:pt idx="665">
                  <c:v>4.2749809137685645E-4</c:v>
                </c:pt>
                <c:pt idx="666">
                  <c:v>4.0430434291543089E-3</c:v>
                </c:pt>
                <c:pt idx="667">
                  <c:v>3.3455563364334618E-4</c:v>
                </c:pt>
                <c:pt idx="668">
                  <c:v>2.2328518374416878E-6</c:v>
                </c:pt>
                <c:pt idx="669">
                  <c:v>1.3741342349589053E-4</c:v>
                </c:pt>
                <c:pt idx="670">
                  <c:v>4.8342172635544804E-3</c:v>
                </c:pt>
                <c:pt idx="671">
                  <c:v>1.8772515752304535E-2</c:v>
                </c:pt>
                <c:pt idx="672">
                  <c:v>1.6061647550663874E-3</c:v>
                </c:pt>
                <c:pt idx="673">
                  <c:v>1.8625705743992744E-4</c:v>
                </c:pt>
                <c:pt idx="674">
                  <c:v>2.5994116807550314E-4</c:v>
                </c:pt>
                <c:pt idx="675">
                  <c:v>3.4553382184410116E-4</c:v>
                </c:pt>
                <c:pt idx="676">
                  <c:v>6.5754695547860899E-3</c:v>
                </c:pt>
                <c:pt idx="677">
                  <c:v>8.774084330720338E-3</c:v>
                </c:pt>
                <c:pt idx="678">
                  <c:v>4.3515491246941687E-3</c:v>
                </c:pt>
                <c:pt idx="679">
                  <c:v>1.1335444494745635E-3</c:v>
                </c:pt>
                <c:pt idx="680">
                  <c:v>1.7648833065112007E-4</c:v>
                </c:pt>
                <c:pt idx="681">
                  <c:v>3.1957691923384157E-4</c:v>
                </c:pt>
                <c:pt idx="682">
                  <c:v>2.6044355973892752E-3</c:v>
                </c:pt>
                <c:pt idx="683">
                  <c:v>3.1864656430157418E-4</c:v>
                </c:pt>
                <c:pt idx="684">
                  <c:v>1.4329326666782031E-3</c:v>
                </c:pt>
                <c:pt idx="685">
                  <c:v>3.5055773847834497E-4</c:v>
                </c:pt>
                <c:pt idx="686">
                  <c:v>7.6735674813412666E-4</c:v>
                </c:pt>
                <c:pt idx="687">
                  <c:v>8.8383718565400132E-5</c:v>
                </c:pt>
                <c:pt idx="688">
                  <c:v>3.7475254884689016E-2</c:v>
                </c:pt>
                <c:pt idx="689">
                  <c:v>2.7791562536690871E-3</c:v>
                </c:pt>
                <c:pt idx="690">
                  <c:v>1.071545596788266E-2</c:v>
                </c:pt>
                <c:pt idx="691">
                  <c:v>3.9054346311226423E-2</c:v>
                </c:pt>
                <c:pt idx="692">
                  <c:v>2.4605096893675132E-3</c:v>
                </c:pt>
                <c:pt idx="693">
                  <c:v>3.6479216894203572E-4</c:v>
                </c:pt>
                <c:pt idx="694">
                  <c:v>8.0551990745573419E-3</c:v>
                </c:pt>
                <c:pt idx="695">
                  <c:v>2.5389386101576524E-4</c:v>
                </c:pt>
                <c:pt idx="696">
                  <c:v>2.1748907251614305E-3</c:v>
                </c:pt>
                <c:pt idx="697">
                  <c:v>1.0418858815475822E-2</c:v>
                </c:pt>
                <c:pt idx="698">
                  <c:v>2.2268882623258539E-2</c:v>
                </c:pt>
                <c:pt idx="699">
                  <c:v>4.9411150452720017E-4</c:v>
                </c:pt>
                <c:pt idx="700">
                  <c:v>1.3292911272236182E-3</c:v>
                </c:pt>
                <c:pt idx="701">
                  <c:v>5.6546972783210738E-4</c:v>
                </c:pt>
                <c:pt idx="702">
                  <c:v>0</c:v>
                </c:pt>
                <c:pt idx="703">
                  <c:v>1.2173694288718534E-3</c:v>
                </c:pt>
                <c:pt idx="704">
                  <c:v>2.170518056979774E-3</c:v>
                </c:pt>
                <c:pt idx="705">
                  <c:v>1.957559812983773E-3</c:v>
                </c:pt>
                <c:pt idx="706">
                  <c:v>2.3313764247688022E-3</c:v>
                </c:pt>
                <c:pt idx="707">
                  <c:v>4.6995018693621656E-3</c:v>
                </c:pt>
                <c:pt idx="708">
                  <c:v>2.3676602671272298E-3</c:v>
                </c:pt>
                <c:pt idx="709">
                  <c:v>2.1161853289353594E-3</c:v>
                </c:pt>
                <c:pt idx="710">
                  <c:v>3.3492777561625314E-5</c:v>
                </c:pt>
                <c:pt idx="711">
                  <c:v>3.1429250321856287E-3</c:v>
                </c:pt>
                <c:pt idx="712">
                  <c:v>4.7093636316441999E-3</c:v>
                </c:pt>
                <c:pt idx="713">
                  <c:v>5.6379508895402614E-5</c:v>
                </c:pt>
                <c:pt idx="714">
                  <c:v>2.3283062534923196E-3</c:v>
                </c:pt>
                <c:pt idx="715">
                  <c:v>5.1192780148012025E-3</c:v>
                </c:pt>
                <c:pt idx="716">
                  <c:v>9.281592946272189E-3</c:v>
                </c:pt>
                <c:pt idx="717">
                  <c:v>3.3250885279235797E-4</c:v>
                </c:pt>
                <c:pt idx="718">
                  <c:v>3.5204630636997275E-4</c:v>
                </c:pt>
                <c:pt idx="719">
                  <c:v>1.4950803761536633E-4</c:v>
                </c:pt>
                <c:pt idx="720">
                  <c:v>1.5308990410459571E-3</c:v>
                </c:pt>
                <c:pt idx="721">
                  <c:v>2.0495719157850159E-4</c:v>
                </c:pt>
                <c:pt idx="722">
                  <c:v>4.3503396632822217E-4</c:v>
                </c:pt>
                <c:pt idx="723">
                  <c:v>1.9909595550521715E-4</c:v>
                </c:pt>
                <c:pt idx="724">
                  <c:v>3.0475636516282233E-3</c:v>
                </c:pt>
                <c:pt idx="725">
                  <c:v>4.8145867744836388E-4</c:v>
                </c:pt>
                <c:pt idx="726">
                  <c:v>1.0672008392545774E-2</c:v>
                </c:pt>
                <c:pt idx="727">
                  <c:v>2.0384076565978075E-4</c:v>
                </c:pt>
                <c:pt idx="728">
                  <c:v>1.095037058828017E-2</c:v>
                </c:pt>
                <c:pt idx="729">
                  <c:v>2.3553795820213004E-3</c:v>
                </c:pt>
                <c:pt idx="730">
                  <c:v>1.4216753719977679E-3</c:v>
                </c:pt>
                <c:pt idx="731">
                  <c:v>2.4134337297947841E-3</c:v>
                </c:pt>
                <c:pt idx="732">
                  <c:v>5.9877643440727922E-4</c:v>
                </c:pt>
                <c:pt idx="733">
                  <c:v>2.8292093490250717E-4</c:v>
                </c:pt>
                <c:pt idx="734">
                  <c:v>9.1835335364112084E-4</c:v>
                </c:pt>
                <c:pt idx="735">
                  <c:v>4.6768942445080683E-4</c:v>
                </c:pt>
                <c:pt idx="736">
                  <c:v>2.1816823161669824E-4</c:v>
                </c:pt>
                <c:pt idx="737">
                  <c:v>2.1275356591090215E-3</c:v>
                </c:pt>
                <c:pt idx="738">
                  <c:v>2.2246368033897668E-2</c:v>
                </c:pt>
                <c:pt idx="739">
                  <c:v>2.1295824399600096E-4</c:v>
                </c:pt>
                <c:pt idx="740">
                  <c:v>5.0734115166404213E-3</c:v>
                </c:pt>
                <c:pt idx="741">
                  <c:v>3.9948510436628596E-3</c:v>
                </c:pt>
                <c:pt idx="742">
                  <c:v>6.8622979804041197E-4</c:v>
                </c:pt>
                <c:pt idx="743">
                  <c:v>9.806871341030345E-4</c:v>
                </c:pt>
                <c:pt idx="744">
                  <c:v>4.0341120218045428E-3</c:v>
                </c:pt>
                <c:pt idx="745">
                  <c:v>1.5788123200577265E-4</c:v>
                </c:pt>
                <c:pt idx="746">
                  <c:v>8.1657252405107055E-4</c:v>
                </c:pt>
                <c:pt idx="747">
                  <c:v>2.163075217521635E-4</c:v>
                </c:pt>
                <c:pt idx="748">
                  <c:v>5.1282094221509695E-3</c:v>
                </c:pt>
                <c:pt idx="749">
                  <c:v>2.4537739196578975E-2</c:v>
                </c:pt>
                <c:pt idx="750">
                  <c:v>4.2293935220874632E-4</c:v>
                </c:pt>
                <c:pt idx="751">
                  <c:v>2.2272697078480836E-3</c:v>
                </c:pt>
                <c:pt idx="752">
                  <c:v>3.3902133731822956E-4</c:v>
                </c:pt>
                <c:pt idx="753">
                  <c:v>2.1391650957623635E-3</c:v>
                </c:pt>
                <c:pt idx="754">
                  <c:v>4.8908758789295635E-4</c:v>
                </c:pt>
                <c:pt idx="755">
                  <c:v>5.1598600969467057E-2</c:v>
                </c:pt>
                <c:pt idx="756">
                  <c:v>6.7736351553590399E-3</c:v>
                </c:pt>
                <c:pt idx="757">
                  <c:v>2.6701186556073517E-4</c:v>
                </c:pt>
                <c:pt idx="758">
                  <c:v>2.6528140538671784E-3</c:v>
                </c:pt>
                <c:pt idx="759">
                  <c:v>4.9066919127781087E-4</c:v>
                </c:pt>
                <c:pt idx="760">
                  <c:v>1.0774440470588411E-3</c:v>
                </c:pt>
                <c:pt idx="761">
                  <c:v>6.2410999921291973E-3</c:v>
                </c:pt>
                <c:pt idx="762">
                  <c:v>1.0534408898063429E-3</c:v>
                </c:pt>
                <c:pt idx="763">
                  <c:v>1.4811250521696529E-4</c:v>
                </c:pt>
                <c:pt idx="764">
                  <c:v>1.8949469260421789E-3</c:v>
                </c:pt>
                <c:pt idx="765">
                  <c:v>4.8471491971129969E-5</c:v>
                </c:pt>
                <c:pt idx="766">
                  <c:v>0.3599563700750964</c:v>
                </c:pt>
                <c:pt idx="767">
                  <c:v>2.6216192529882536E-2</c:v>
                </c:pt>
                <c:pt idx="768">
                  <c:v>2.3149091424676696E-3</c:v>
                </c:pt>
                <c:pt idx="769">
                  <c:v>2.7352435008660676E-4</c:v>
                </c:pt>
                <c:pt idx="770">
                  <c:v>0</c:v>
                </c:pt>
                <c:pt idx="771">
                  <c:v>4.6517746613368494E-7</c:v>
                </c:pt>
                <c:pt idx="772">
                  <c:v>5.0397326680923422E-4</c:v>
                </c:pt>
                <c:pt idx="773">
                  <c:v>7.8566613320114852E-3</c:v>
                </c:pt>
                <c:pt idx="774">
                  <c:v>9.2756386747056775E-5</c:v>
                </c:pt>
                <c:pt idx="775">
                  <c:v>6.2622190490916664E-4</c:v>
                </c:pt>
                <c:pt idx="776">
                  <c:v>1.9086231435465092E-3</c:v>
                </c:pt>
                <c:pt idx="777">
                  <c:v>3.3069466067443664E-3</c:v>
                </c:pt>
                <c:pt idx="778">
                  <c:v>1.3006361953097831E-4</c:v>
                </c:pt>
                <c:pt idx="779">
                  <c:v>5.3402373112147028E-5</c:v>
                </c:pt>
                <c:pt idx="780">
                  <c:v>9.2486583816699238E-4</c:v>
                </c:pt>
                <c:pt idx="781">
                  <c:v>3.5122759402957749E-3</c:v>
                </c:pt>
                <c:pt idx="782">
                  <c:v>1.7202262697623669E-4</c:v>
                </c:pt>
                <c:pt idx="783">
                  <c:v>2.0017516722664729E-3</c:v>
                </c:pt>
                <c:pt idx="784">
                  <c:v>5.6899577302540073E-3</c:v>
                </c:pt>
                <c:pt idx="785">
                  <c:v>7.0368883869934146E-2</c:v>
                </c:pt>
                <c:pt idx="786">
                  <c:v>2.0393380115300749E-4</c:v>
                </c:pt>
                <c:pt idx="787">
                  <c:v>9.8692051214922588E-4</c:v>
                </c:pt>
                <c:pt idx="788">
                  <c:v>3.995427863720865E-2</c:v>
                </c:pt>
                <c:pt idx="789">
                  <c:v>1.1359633722984586E-4</c:v>
                </c:pt>
                <c:pt idx="790">
                  <c:v>3.3391368874008173E-3</c:v>
                </c:pt>
                <c:pt idx="791">
                  <c:v>8.5764955502053944E-2</c:v>
                </c:pt>
                <c:pt idx="792">
                  <c:v>1.5043839254763372E-4</c:v>
                </c:pt>
                <c:pt idx="793">
                  <c:v>4.1270544795380526E-4</c:v>
                </c:pt>
                <c:pt idx="794">
                  <c:v>2.2315493405365133E-3</c:v>
                </c:pt>
                <c:pt idx="795">
                  <c:v>1.0215297156295721E-4</c:v>
                </c:pt>
                <c:pt idx="796">
                  <c:v>1.3371712334999227E-2</c:v>
                </c:pt>
                <c:pt idx="797">
                  <c:v>4.5866498160781334E-5</c:v>
                </c:pt>
                <c:pt idx="798">
                  <c:v>7.1578717423854635E-3</c:v>
                </c:pt>
                <c:pt idx="799">
                  <c:v>1.805818923530965E-4</c:v>
                </c:pt>
                <c:pt idx="800">
                  <c:v>2.9458758575313998E-3</c:v>
                </c:pt>
                <c:pt idx="801">
                  <c:v>2.9120109379968677E-5</c:v>
                </c:pt>
                <c:pt idx="802">
                  <c:v>3.723280438934014E-4</c:v>
                </c:pt>
                <c:pt idx="803">
                  <c:v>4.0405314708371871E-4</c:v>
                </c:pt>
                <c:pt idx="804">
                  <c:v>8.997462549957734E-4</c:v>
                </c:pt>
                <c:pt idx="805">
                  <c:v>1.989638451048352E-2</c:v>
                </c:pt>
                <c:pt idx="806">
                  <c:v>2.6156928920697104E-3</c:v>
                </c:pt>
                <c:pt idx="807">
                  <c:v>2.0383983530484848E-2</c:v>
                </c:pt>
                <c:pt idx="808">
                  <c:v>3.7251411487985487E-4</c:v>
                </c:pt>
                <c:pt idx="809">
                  <c:v>1.5389559147593926E-2</c:v>
                </c:pt>
                <c:pt idx="810">
                  <c:v>5.2630178518365113E-4</c:v>
                </c:pt>
                <c:pt idx="811">
                  <c:v>2.317774635659053E-2</c:v>
                </c:pt>
                <c:pt idx="812">
                  <c:v>8.3239507038414165E-2</c:v>
                </c:pt>
                <c:pt idx="813">
                  <c:v>8.866282504508035E-5</c:v>
                </c:pt>
                <c:pt idx="814">
                  <c:v>3.0608677271596468E-4</c:v>
                </c:pt>
                <c:pt idx="815">
                  <c:v>1.7253432218898375E-3</c:v>
                </c:pt>
                <c:pt idx="816">
                  <c:v>8.8290683072173406E-5</c:v>
                </c:pt>
                <c:pt idx="817">
                  <c:v>2.4524156014567869E-4</c:v>
                </c:pt>
                <c:pt idx="818">
                  <c:v>7.8987133749499697E-5</c:v>
                </c:pt>
                <c:pt idx="819">
                  <c:v>2.6830505891658678E-3</c:v>
                </c:pt>
                <c:pt idx="820">
                  <c:v>1.6439371653164425E-4</c:v>
                </c:pt>
                <c:pt idx="821">
                  <c:v>1.441119790082156E-4</c:v>
                </c:pt>
                <c:pt idx="822">
                  <c:v>6.6395710096193118E-3</c:v>
                </c:pt>
                <c:pt idx="823">
                  <c:v>1.3625047983055632E-3</c:v>
                </c:pt>
                <c:pt idx="824">
                  <c:v>7.7535780055162603E-4</c:v>
                </c:pt>
                <c:pt idx="825">
                  <c:v>8.3815675847967355E-4</c:v>
                </c:pt>
                <c:pt idx="826">
                  <c:v>4.6917799234243461E-4</c:v>
                </c:pt>
                <c:pt idx="827">
                  <c:v>5.6546972783210738E-4</c:v>
                </c:pt>
                <c:pt idx="828">
                  <c:v>2.2318284470161935E-3</c:v>
                </c:pt>
                <c:pt idx="829">
                  <c:v>7.3488736099799543E-4</c:v>
                </c:pt>
                <c:pt idx="830">
                  <c:v>0</c:v>
                </c:pt>
                <c:pt idx="831">
                  <c:v>9.5989370136685889E-3</c:v>
                </c:pt>
                <c:pt idx="832">
                  <c:v>1.104331304601368E-4</c:v>
                </c:pt>
                <c:pt idx="833">
                  <c:v>1.1696422208465375E-3</c:v>
                </c:pt>
                <c:pt idx="834">
                  <c:v>1.7724191814625662E-2</c:v>
                </c:pt>
                <c:pt idx="835">
                  <c:v>3.1175263425347296E-3</c:v>
                </c:pt>
                <c:pt idx="836">
                  <c:v>5.8156486816033292E-4</c:v>
                </c:pt>
                <c:pt idx="837">
                  <c:v>1.0261814902909089E-4</c:v>
                </c:pt>
                <c:pt idx="838">
                  <c:v>1.1643391977326134E-3</c:v>
                </c:pt>
                <c:pt idx="839">
                  <c:v>5.3895461226248736E-4</c:v>
                </c:pt>
                <c:pt idx="840">
                  <c:v>3.4199568203668838E-2</c:v>
                </c:pt>
                <c:pt idx="841">
                  <c:v>7.2741661089188846E-3</c:v>
                </c:pt>
                <c:pt idx="842">
                  <c:v>2.6877953993204316E-4</c:v>
                </c:pt>
                <c:pt idx="843">
                  <c:v>5.1327681613190794E-4</c:v>
                </c:pt>
                <c:pt idx="844">
                  <c:v>4.3835533343641667E-3</c:v>
                </c:pt>
                <c:pt idx="845">
                  <c:v>1.2363486694901078E-3</c:v>
                </c:pt>
                <c:pt idx="846">
                  <c:v>7.7080836493283863E-3</c:v>
                </c:pt>
                <c:pt idx="847">
                  <c:v>1.9639792620164179E-4</c:v>
                </c:pt>
                <c:pt idx="848">
                  <c:v>6.6501770558471593E-4</c:v>
                </c:pt>
                <c:pt idx="849">
                  <c:v>1.9409250667948325E-2</c:v>
                </c:pt>
                <c:pt idx="850">
                  <c:v>1.4339560571036971E-3</c:v>
                </c:pt>
                <c:pt idx="851">
                  <c:v>5.7710846803477218E-3</c:v>
                </c:pt>
                <c:pt idx="852">
                  <c:v>3.3444399105147411E-3</c:v>
                </c:pt>
                <c:pt idx="853">
                  <c:v>4.0749546033310803E-5</c:v>
                </c:pt>
                <c:pt idx="854">
                  <c:v>1.944897682355614E-2</c:v>
                </c:pt>
                <c:pt idx="855">
                  <c:v>1.1955060879635703E-4</c:v>
                </c:pt>
                <c:pt idx="856">
                  <c:v>4.4221630640532625E-3</c:v>
                </c:pt>
                <c:pt idx="857">
                  <c:v>1</c:v>
                </c:pt>
                <c:pt idx="858">
                  <c:v>2.1965679950832604E-4</c:v>
                </c:pt>
                <c:pt idx="859">
                  <c:v>1.4420501450144233E-5</c:v>
                </c:pt>
                <c:pt idx="860">
                  <c:v>1.2001578626249071E-4</c:v>
                </c:pt>
                <c:pt idx="861">
                  <c:v>1.9751435212036263E-4</c:v>
                </c:pt>
                <c:pt idx="862">
                  <c:v>1.2726325118485352E-3</c:v>
                </c:pt>
                <c:pt idx="863">
                  <c:v>4.8848285718698257E-3</c:v>
                </c:pt>
                <c:pt idx="864">
                  <c:v>2.8236272194314673E-4</c:v>
                </c:pt>
                <c:pt idx="865">
                  <c:v>1.5862551595158657E-4</c:v>
                </c:pt>
                <c:pt idx="866">
                  <c:v>0.11351567545721827</c:v>
                </c:pt>
                <c:pt idx="867">
                  <c:v>2.3411451515576095E-3</c:v>
                </c:pt>
                <c:pt idx="868">
                  <c:v>1.0066440367132942E-4</c:v>
                </c:pt>
                <c:pt idx="869">
                  <c:v>3.5130202242415884E-4</c:v>
                </c:pt>
                <c:pt idx="870">
                  <c:v>7.0581376936464015E-3</c:v>
                </c:pt>
                <c:pt idx="871">
                  <c:v>7.3498039649122222E-5</c:v>
                </c:pt>
                <c:pt idx="872">
                  <c:v>3.3726296649624426E-3</c:v>
                </c:pt>
                <c:pt idx="873">
                  <c:v>5.2348280973888101E-3</c:v>
                </c:pt>
                <c:pt idx="874">
                  <c:v>1.5686714512960123E-3</c:v>
                </c:pt>
                <c:pt idx="875">
                  <c:v>3.7926849168811601E-3</c:v>
                </c:pt>
                <c:pt idx="876">
                  <c:v>8.5685689261824771E-5</c:v>
                </c:pt>
                <c:pt idx="877">
                  <c:v>3.6460609795558224E-4</c:v>
                </c:pt>
                <c:pt idx="878">
                  <c:v>5.5077011990228297E-5</c:v>
                </c:pt>
                <c:pt idx="879">
                  <c:v>1.2450474881068077E-2</c:v>
                </c:pt>
                <c:pt idx="880">
                  <c:v>8.1219985586941388E-5</c:v>
                </c:pt>
                <c:pt idx="881">
                  <c:v>0.10093318321126146</c:v>
                </c:pt>
                <c:pt idx="882">
                  <c:v>5.6920975465982225E-3</c:v>
                </c:pt>
                <c:pt idx="883">
                  <c:v>7.9359275722406655E-5</c:v>
                </c:pt>
                <c:pt idx="884">
                  <c:v>3.5213934186319949E-4</c:v>
                </c:pt>
                <c:pt idx="885">
                  <c:v>3.663644687775676E-3</c:v>
                </c:pt>
                <c:pt idx="886">
                  <c:v>9.6714116628922164E-3</c:v>
                </c:pt>
                <c:pt idx="887">
                  <c:v>8.3276069987252277E-4</c:v>
                </c:pt>
                <c:pt idx="888">
                  <c:v>8.2677851765804358E-3</c:v>
                </c:pt>
                <c:pt idx="889">
                  <c:v>3.7246015429378339E-2</c:v>
                </c:pt>
                <c:pt idx="890">
                  <c:v>2.0781803299522374E-2</c:v>
                </c:pt>
                <c:pt idx="891">
                  <c:v>3.7643090914470053E-3</c:v>
                </c:pt>
                <c:pt idx="892">
                  <c:v>6.7357697096157585E-5</c:v>
                </c:pt>
                <c:pt idx="893">
                  <c:v>4.3308022097046065E-4</c:v>
                </c:pt>
                <c:pt idx="894">
                  <c:v>3.3843521371090114E-3</c:v>
                </c:pt>
                <c:pt idx="895">
                  <c:v>4.3689467619275691E-4</c:v>
                </c:pt>
                <c:pt idx="896">
                  <c:v>5.5737563992138133E-4</c:v>
                </c:pt>
                <c:pt idx="897">
                  <c:v>6.5650495795446951E-3</c:v>
                </c:pt>
                <c:pt idx="898">
                  <c:v>1.5668107414314775E-3</c:v>
                </c:pt>
                <c:pt idx="899">
                  <c:v>8.5574046669952681E-4</c:v>
                </c:pt>
                <c:pt idx="900">
                  <c:v>1.9565364225582788E-3</c:v>
                </c:pt>
                <c:pt idx="901">
                  <c:v>1.3678078214194871E-3</c:v>
                </c:pt>
                <c:pt idx="902">
                  <c:v>1.1749452439604614E-3</c:v>
                </c:pt>
                <c:pt idx="903">
                  <c:v>1.4566846280989891E-2</c:v>
                </c:pt>
                <c:pt idx="904">
                  <c:v>5.3152107635367112E-3</c:v>
                </c:pt>
                <c:pt idx="905">
                  <c:v>2.8627021265866968E-4</c:v>
                </c:pt>
                <c:pt idx="906">
                  <c:v>2.0732215381632522E-2</c:v>
                </c:pt>
                <c:pt idx="907">
                  <c:v>1.5181531784738942E-2</c:v>
                </c:pt>
                <c:pt idx="908">
                  <c:v>1.4764732775083159E-4</c:v>
                </c:pt>
                <c:pt idx="909">
                  <c:v>8.118277138965069E-4</c:v>
                </c:pt>
                <c:pt idx="910">
                  <c:v>4.6857047057166402E-2</c:v>
                </c:pt>
                <c:pt idx="911">
                  <c:v>7.2138791093079588E-3</c:v>
                </c:pt>
                <c:pt idx="912">
                  <c:v>3.9847101749011451E-4</c:v>
                </c:pt>
                <c:pt idx="913">
                  <c:v>5.0294987638374014E-4</c:v>
                </c:pt>
                <c:pt idx="914">
                  <c:v>1.3788790451134689E-3</c:v>
                </c:pt>
                <c:pt idx="915">
                  <c:v>2.2812302939195908E-4</c:v>
                </c:pt>
                <c:pt idx="916">
                  <c:v>6.523648785058797E-4</c:v>
                </c:pt>
                <c:pt idx="917">
                  <c:v>1.8581979062176179E-3</c:v>
                </c:pt>
                <c:pt idx="918">
                  <c:v>2.6673275908105495E-4</c:v>
                </c:pt>
                <c:pt idx="919">
                  <c:v>1.3834749984788697E-2</c:v>
                </c:pt>
                <c:pt idx="920">
                  <c:v>6.0073017976504069E-4</c:v>
                </c:pt>
                <c:pt idx="921">
                  <c:v>9.7947767269108694E-4</c:v>
                </c:pt>
                <c:pt idx="922">
                  <c:v>1.8607098645347399E-4</c:v>
                </c:pt>
                <c:pt idx="923">
                  <c:v>8.698353439233775E-3</c:v>
                </c:pt>
                <c:pt idx="924">
                  <c:v>1.5168878957660106E-2</c:v>
                </c:pt>
                <c:pt idx="925">
                  <c:v>1.8792239276868605E-3</c:v>
                </c:pt>
                <c:pt idx="926">
                  <c:v>1.6941763316588806E-3</c:v>
                </c:pt>
                <c:pt idx="927">
                  <c:v>3.5725629399067005E-4</c:v>
                </c:pt>
                <c:pt idx="928">
                  <c:v>2.850328405987541E-3</c:v>
                </c:pt>
                <c:pt idx="929">
                  <c:v>5.27418211102372E-4</c:v>
                </c:pt>
                <c:pt idx="930">
                  <c:v>3.2707557998791657E-3</c:v>
                </c:pt>
                <c:pt idx="931">
                  <c:v>3.2004209669997524E-5</c:v>
                </c:pt>
                <c:pt idx="932">
                  <c:v>2.9334091014390171E-4</c:v>
                </c:pt>
                <c:pt idx="933">
                  <c:v>7.5451785006883695E-5</c:v>
                </c:pt>
                <c:pt idx="934">
                  <c:v>5.119836227760563E-3</c:v>
                </c:pt>
                <c:pt idx="935">
                  <c:v>1.272353405368855E-3</c:v>
                </c:pt>
                <c:pt idx="936">
                  <c:v>4.1689669692366975E-2</c:v>
                </c:pt>
                <c:pt idx="937">
                  <c:v>5.0518272822118182E-5</c:v>
                </c:pt>
                <c:pt idx="938">
                  <c:v>2.495211928341086E-4</c:v>
                </c:pt>
                <c:pt idx="939">
                  <c:v>2.2421553867643613E-4</c:v>
                </c:pt>
                <c:pt idx="940">
                  <c:v>1.3528291070099825E-3</c:v>
                </c:pt>
                <c:pt idx="941">
                  <c:v>3.2660109897246019E-3</c:v>
                </c:pt>
                <c:pt idx="942">
                  <c:v>1.5443891875638339E-5</c:v>
                </c:pt>
                <c:pt idx="943">
                  <c:v>4.220741221217377E-3</c:v>
                </c:pt>
                <c:pt idx="944">
                  <c:v>1.5737884034234828E-3</c:v>
                </c:pt>
                <c:pt idx="945">
                  <c:v>1.1805645877513564E-2</c:v>
                </c:pt>
                <c:pt idx="946">
                  <c:v>6.4732235477299059E-3</c:v>
                </c:pt>
                <c:pt idx="947">
                  <c:v>8.0247764682721996E-3</c:v>
                </c:pt>
                <c:pt idx="948">
                  <c:v>5.5132833286164343E-4</c:v>
                </c:pt>
                <c:pt idx="949">
                  <c:v>9.1081747868975512E-4</c:v>
                </c:pt>
                <c:pt idx="950">
                  <c:v>1.0847845474744306E-2</c:v>
                </c:pt>
                <c:pt idx="951">
                  <c:v>3.6321056555718121E-4</c:v>
                </c:pt>
                <c:pt idx="952">
                  <c:v>4.1028652512991008E-5</c:v>
                </c:pt>
                <c:pt idx="953">
                  <c:v>3.317645688465441E-4</c:v>
                </c:pt>
                <c:pt idx="954">
                  <c:v>7.5533470169936764E-2</c:v>
                </c:pt>
                <c:pt idx="955">
                  <c:v>5.5914331429268932E-4</c:v>
                </c:pt>
                <c:pt idx="956">
                  <c:v>1.1381031886426736E-3</c:v>
                </c:pt>
                <c:pt idx="957">
                  <c:v>4.6164211739106893E-4</c:v>
                </c:pt>
                <c:pt idx="958">
                  <c:v>8.3638908410836545E-5</c:v>
                </c:pt>
                <c:pt idx="959">
                  <c:v>5.1956601547403537E-3</c:v>
                </c:pt>
                <c:pt idx="960">
                  <c:v>8.1177189260057091E-3</c:v>
                </c:pt>
                <c:pt idx="961">
                  <c:v>1.6959440060301885E-3</c:v>
                </c:pt>
                <c:pt idx="962">
                  <c:v>1.9547501410883256E-2</c:v>
                </c:pt>
                <c:pt idx="963">
                  <c:v>6.837550539205808E-3</c:v>
                </c:pt>
                <c:pt idx="964">
                  <c:v>2.2616928403419761E-4</c:v>
                </c:pt>
                <c:pt idx="965">
                  <c:v>1.0668380008309931E-3</c:v>
                </c:pt>
                <c:pt idx="966">
                  <c:v>3.9279585240328358E-3</c:v>
                </c:pt>
                <c:pt idx="967">
                  <c:v>1.8569884448056703E-3</c:v>
                </c:pt>
                <c:pt idx="968">
                  <c:v>1.1852721837086292E-4</c:v>
                </c:pt>
                <c:pt idx="969">
                  <c:v>1.131962846089709E-3</c:v>
                </c:pt>
                <c:pt idx="970">
                  <c:v>4.804352870228698E-4</c:v>
                </c:pt>
                <c:pt idx="971">
                  <c:v>8.1491649227163464E-3</c:v>
                </c:pt>
                <c:pt idx="972">
                  <c:v>9.0337463923161618E-5</c:v>
                </c:pt>
                <c:pt idx="973">
                  <c:v>8.646067492040348E-3</c:v>
                </c:pt>
                <c:pt idx="974">
                  <c:v>1.2848201614612377E-4</c:v>
                </c:pt>
                <c:pt idx="975">
                  <c:v>4.6313068528269671E-4</c:v>
                </c:pt>
                <c:pt idx="976">
                  <c:v>1.3769252997557074E-5</c:v>
                </c:pt>
                <c:pt idx="977">
                  <c:v>1.6856728875779568E-2</c:v>
                </c:pt>
                <c:pt idx="978">
                  <c:v>1.2634219980190884E-4</c:v>
                </c:pt>
                <c:pt idx="979">
                  <c:v>6.3040850210436985E-4</c:v>
                </c:pt>
                <c:pt idx="980">
                  <c:v>4.8890151690650287E-4</c:v>
                </c:pt>
                <c:pt idx="981">
                  <c:v>1.6228925367485547E-2</c:v>
                </c:pt>
                <c:pt idx="982">
                  <c:v>3.3314149414629978E-3</c:v>
                </c:pt>
                <c:pt idx="983">
                  <c:v>1.8262867320408471E-4</c:v>
                </c:pt>
                <c:pt idx="984">
                  <c:v>9.1909763758693465E-4</c:v>
                </c:pt>
                <c:pt idx="985">
                  <c:v>7.7154334532932986E-3</c:v>
                </c:pt>
                <c:pt idx="986">
                  <c:v>1.9816560057294979E-5</c:v>
                </c:pt>
                <c:pt idx="987">
                  <c:v>2.0745054279697815E-3</c:v>
                </c:pt>
                <c:pt idx="988">
                  <c:v>5.5603406810905177E-2</c:v>
                </c:pt>
                <c:pt idx="989">
                  <c:v>2.1602841527248329E-3</c:v>
                </c:pt>
                <c:pt idx="990">
                  <c:v>3.3967258577081674E-4</c:v>
                </c:pt>
                <c:pt idx="991">
                  <c:v>4.4256984127958785E-4</c:v>
                </c:pt>
                <c:pt idx="992">
                  <c:v>1.8104706981923017E-4</c:v>
                </c:pt>
                <c:pt idx="993">
                  <c:v>1.4457715647434927E-4</c:v>
                </c:pt>
                <c:pt idx="994">
                  <c:v>1.6295166638662982E-3</c:v>
                </c:pt>
                <c:pt idx="995">
                  <c:v>9.3649527482033454E-4</c:v>
                </c:pt>
                <c:pt idx="996">
                  <c:v>1.9276861161086678E-2</c:v>
                </c:pt>
              </c:numCache>
            </c:numRef>
          </c:xVal>
          <c:yVal>
            <c:numRef>
              <c:f>ck_summary!$AD$2:$AD$998</c:f>
              <c:numCache>
                <c:formatCode>General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8.5271317829457377E-2</c:v>
                </c:pt>
                <c:pt idx="3">
                  <c:v>0.15367077063383494</c:v>
                </c:pt>
                <c:pt idx="4">
                  <c:v>0.1796625626994984</c:v>
                </c:pt>
                <c:pt idx="5">
                  <c:v>0</c:v>
                </c:pt>
                <c:pt idx="6">
                  <c:v>0.24623803009575926</c:v>
                </c:pt>
                <c:pt idx="7">
                  <c:v>4.5599635202918376E-2</c:v>
                </c:pt>
                <c:pt idx="8">
                  <c:v>0.367077063383493</c:v>
                </c:pt>
                <c:pt idx="9">
                  <c:v>5.9279525763793896E-2</c:v>
                </c:pt>
                <c:pt idx="10">
                  <c:v>9.3935248518011855E-2</c:v>
                </c:pt>
                <c:pt idx="11">
                  <c:v>0</c:v>
                </c:pt>
                <c:pt idx="12">
                  <c:v>0</c:v>
                </c:pt>
                <c:pt idx="13">
                  <c:v>0.23894208846329232</c:v>
                </c:pt>
                <c:pt idx="14">
                  <c:v>0.11399908800729594</c:v>
                </c:pt>
                <c:pt idx="15">
                  <c:v>0.1855905152758778</c:v>
                </c:pt>
                <c:pt idx="16">
                  <c:v>0.19927040583675332</c:v>
                </c:pt>
                <c:pt idx="17">
                  <c:v>0.26949384404924759</c:v>
                </c:pt>
                <c:pt idx="18">
                  <c:v>0.32603739170086643</c:v>
                </c:pt>
                <c:pt idx="19">
                  <c:v>0</c:v>
                </c:pt>
                <c:pt idx="20">
                  <c:v>0.2471500227998176</c:v>
                </c:pt>
                <c:pt idx="21">
                  <c:v>0.40310077519379844</c:v>
                </c:pt>
                <c:pt idx="22">
                  <c:v>0.34290925672594619</c:v>
                </c:pt>
                <c:pt idx="23">
                  <c:v>0.2165982672138623</c:v>
                </c:pt>
                <c:pt idx="24">
                  <c:v>6.0647514819881447E-2</c:v>
                </c:pt>
                <c:pt idx="25">
                  <c:v>0.31463748290013682</c:v>
                </c:pt>
                <c:pt idx="26">
                  <c:v>0.3780209758321933</c:v>
                </c:pt>
                <c:pt idx="27">
                  <c:v>0.27040583675330598</c:v>
                </c:pt>
                <c:pt idx="28">
                  <c:v>0.11901504787961696</c:v>
                </c:pt>
                <c:pt idx="29">
                  <c:v>0.18741450068399454</c:v>
                </c:pt>
                <c:pt idx="30">
                  <c:v>0.20018239854081166</c:v>
                </c:pt>
                <c:pt idx="31">
                  <c:v>0.22982216142270862</c:v>
                </c:pt>
                <c:pt idx="32">
                  <c:v>0.18969448244414044</c:v>
                </c:pt>
                <c:pt idx="33">
                  <c:v>0.29958960328317374</c:v>
                </c:pt>
                <c:pt idx="34">
                  <c:v>0.22936616507067945</c:v>
                </c:pt>
                <c:pt idx="35">
                  <c:v>0.35841313269493846</c:v>
                </c:pt>
                <c:pt idx="36">
                  <c:v>0.26812585499316005</c:v>
                </c:pt>
                <c:pt idx="37">
                  <c:v>0.25854993160054718</c:v>
                </c:pt>
                <c:pt idx="38">
                  <c:v>0.24806201550387599</c:v>
                </c:pt>
                <c:pt idx="39">
                  <c:v>0.21295029639762883</c:v>
                </c:pt>
                <c:pt idx="40">
                  <c:v>0.16096671226630185</c:v>
                </c:pt>
                <c:pt idx="41">
                  <c:v>0.32603739170086643</c:v>
                </c:pt>
                <c:pt idx="42">
                  <c:v>0.35476516187870499</c:v>
                </c:pt>
                <c:pt idx="43">
                  <c:v>0.26584587323301412</c:v>
                </c:pt>
                <c:pt idx="44">
                  <c:v>0.21796625626994987</c:v>
                </c:pt>
                <c:pt idx="45">
                  <c:v>0.3543091655266758</c:v>
                </c:pt>
                <c:pt idx="46">
                  <c:v>0.31509347925216602</c:v>
                </c:pt>
                <c:pt idx="47">
                  <c:v>0.23438212494300045</c:v>
                </c:pt>
                <c:pt idx="48">
                  <c:v>0.26493388052895578</c:v>
                </c:pt>
                <c:pt idx="49">
                  <c:v>0.20246238030095762</c:v>
                </c:pt>
                <c:pt idx="50">
                  <c:v>0.23164614683082535</c:v>
                </c:pt>
                <c:pt idx="51">
                  <c:v>8.9375284997720017E-2</c:v>
                </c:pt>
                <c:pt idx="52">
                  <c:v>0.18923848609211127</c:v>
                </c:pt>
                <c:pt idx="53">
                  <c:v>3.7391700866393068E-2</c:v>
                </c:pt>
                <c:pt idx="54">
                  <c:v>0.30095759233926128</c:v>
                </c:pt>
                <c:pt idx="55">
                  <c:v>8.4359325125398996E-2</c:v>
                </c:pt>
                <c:pt idx="56">
                  <c:v>0.18103055175558597</c:v>
                </c:pt>
                <c:pt idx="57">
                  <c:v>0</c:v>
                </c:pt>
                <c:pt idx="58">
                  <c:v>0.32238942088463296</c:v>
                </c:pt>
                <c:pt idx="59">
                  <c:v>0.30323757409940721</c:v>
                </c:pt>
                <c:pt idx="60">
                  <c:v>0.25170998632010944</c:v>
                </c:pt>
                <c:pt idx="61">
                  <c:v>0.32649338805289557</c:v>
                </c:pt>
                <c:pt idx="62">
                  <c:v>0</c:v>
                </c:pt>
                <c:pt idx="63">
                  <c:v>0.15640674874601004</c:v>
                </c:pt>
                <c:pt idx="64">
                  <c:v>0.22435020519835841</c:v>
                </c:pt>
                <c:pt idx="65">
                  <c:v>0.34245326037391699</c:v>
                </c:pt>
                <c:pt idx="66">
                  <c:v>0.27724578203374373</c:v>
                </c:pt>
                <c:pt idx="67">
                  <c:v>0.30141358869129048</c:v>
                </c:pt>
                <c:pt idx="68">
                  <c:v>0.28226174190606479</c:v>
                </c:pt>
                <c:pt idx="69">
                  <c:v>0.15275877792977657</c:v>
                </c:pt>
                <c:pt idx="70">
                  <c:v>0.27861377108983132</c:v>
                </c:pt>
                <c:pt idx="71">
                  <c:v>0.1377108983128135</c:v>
                </c:pt>
                <c:pt idx="72">
                  <c:v>0.23848609211126312</c:v>
                </c:pt>
                <c:pt idx="73">
                  <c:v>0</c:v>
                </c:pt>
                <c:pt idx="74">
                  <c:v>0.26949384404924759</c:v>
                </c:pt>
                <c:pt idx="75">
                  <c:v>0.26538987688098498</c:v>
                </c:pt>
                <c:pt idx="76">
                  <c:v>0.20246238030095762</c:v>
                </c:pt>
                <c:pt idx="77">
                  <c:v>0.13223894208846329</c:v>
                </c:pt>
                <c:pt idx="78">
                  <c:v>0.31235750113999089</c:v>
                </c:pt>
                <c:pt idx="79">
                  <c:v>0.34382124943000458</c:v>
                </c:pt>
                <c:pt idx="80">
                  <c:v>0.22617419060647515</c:v>
                </c:pt>
                <c:pt idx="81">
                  <c:v>0.36525307797537621</c:v>
                </c:pt>
                <c:pt idx="82">
                  <c:v>0.25170998632010944</c:v>
                </c:pt>
                <c:pt idx="83">
                  <c:v>0.37574099407204742</c:v>
                </c:pt>
                <c:pt idx="84">
                  <c:v>0.2503419972640219</c:v>
                </c:pt>
                <c:pt idx="85">
                  <c:v>0</c:v>
                </c:pt>
                <c:pt idx="86">
                  <c:v>0.19972640218878249</c:v>
                </c:pt>
                <c:pt idx="87">
                  <c:v>5.8823529411764705E-2</c:v>
                </c:pt>
                <c:pt idx="88">
                  <c:v>0.3173734610123119</c:v>
                </c:pt>
                <c:pt idx="89">
                  <c:v>0.20519835841313269</c:v>
                </c:pt>
                <c:pt idx="90">
                  <c:v>0.16324669402644779</c:v>
                </c:pt>
                <c:pt idx="91">
                  <c:v>0.10351117191062471</c:v>
                </c:pt>
                <c:pt idx="92">
                  <c:v>0.2106703146374829</c:v>
                </c:pt>
                <c:pt idx="93">
                  <c:v>0.19562243502051985</c:v>
                </c:pt>
                <c:pt idx="94">
                  <c:v>0.30962152302781576</c:v>
                </c:pt>
                <c:pt idx="95">
                  <c:v>0</c:v>
                </c:pt>
                <c:pt idx="96">
                  <c:v>0.2503419972640219</c:v>
                </c:pt>
                <c:pt idx="97">
                  <c:v>0</c:v>
                </c:pt>
                <c:pt idx="98">
                  <c:v>0.21568627450980393</c:v>
                </c:pt>
                <c:pt idx="99">
                  <c:v>0.26493388052895578</c:v>
                </c:pt>
                <c:pt idx="100">
                  <c:v>0.11901504787961696</c:v>
                </c:pt>
                <c:pt idx="101">
                  <c:v>0.26858185134518925</c:v>
                </c:pt>
                <c:pt idx="102">
                  <c:v>0.21614227086183313</c:v>
                </c:pt>
                <c:pt idx="103">
                  <c:v>0.12038303693570453</c:v>
                </c:pt>
                <c:pt idx="104">
                  <c:v>0.20428636570907435</c:v>
                </c:pt>
                <c:pt idx="105">
                  <c:v>0.20930232558139533</c:v>
                </c:pt>
                <c:pt idx="106">
                  <c:v>0.35795713634290927</c:v>
                </c:pt>
                <c:pt idx="107">
                  <c:v>0.21842225262197904</c:v>
                </c:pt>
                <c:pt idx="108">
                  <c:v>0</c:v>
                </c:pt>
                <c:pt idx="109">
                  <c:v>0.2197902416780666</c:v>
                </c:pt>
                <c:pt idx="110">
                  <c:v>0.25125398996808024</c:v>
                </c:pt>
                <c:pt idx="111">
                  <c:v>0.30186958504331968</c:v>
                </c:pt>
                <c:pt idx="112">
                  <c:v>0.26219790241678065</c:v>
                </c:pt>
                <c:pt idx="113">
                  <c:v>0.22298221614227084</c:v>
                </c:pt>
                <c:pt idx="114">
                  <c:v>0.32466940264477884</c:v>
                </c:pt>
                <c:pt idx="115">
                  <c:v>0.22161422708618334</c:v>
                </c:pt>
                <c:pt idx="116">
                  <c:v>0.20337437300501596</c:v>
                </c:pt>
                <c:pt idx="117">
                  <c:v>4.6967624259005927E-2</c:v>
                </c:pt>
                <c:pt idx="118">
                  <c:v>0.20656634746922026</c:v>
                </c:pt>
                <c:pt idx="119">
                  <c:v>0</c:v>
                </c:pt>
                <c:pt idx="120">
                  <c:v>0.26037391700866391</c:v>
                </c:pt>
                <c:pt idx="121">
                  <c:v>0.21477428180574556</c:v>
                </c:pt>
                <c:pt idx="122">
                  <c:v>5.973552211582308E-2</c:v>
                </c:pt>
                <c:pt idx="123">
                  <c:v>0.39808481532147744</c:v>
                </c:pt>
                <c:pt idx="124">
                  <c:v>0</c:v>
                </c:pt>
                <c:pt idx="125">
                  <c:v>0.17601459188326493</c:v>
                </c:pt>
                <c:pt idx="126">
                  <c:v>0.20383036935704513</c:v>
                </c:pt>
                <c:pt idx="127">
                  <c:v>0.23438212494300045</c:v>
                </c:pt>
                <c:pt idx="128">
                  <c:v>0.15230278157774738</c:v>
                </c:pt>
                <c:pt idx="129">
                  <c:v>0</c:v>
                </c:pt>
                <c:pt idx="130">
                  <c:v>0.33834929320565438</c:v>
                </c:pt>
                <c:pt idx="131">
                  <c:v>0.21568627450980393</c:v>
                </c:pt>
                <c:pt idx="132">
                  <c:v>0</c:v>
                </c:pt>
                <c:pt idx="133">
                  <c:v>0.19516643866849068</c:v>
                </c:pt>
                <c:pt idx="134">
                  <c:v>0.31463748290013682</c:v>
                </c:pt>
                <c:pt idx="135">
                  <c:v>0.20702234382124943</c:v>
                </c:pt>
                <c:pt idx="136">
                  <c:v>0.24623803009575926</c:v>
                </c:pt>
                <c:pt idx="137">
                  <c:v>0.29183766529867761</c:v>
                </c:pt>
                <c:pt idx="138">
                  <c:v>0.50159598723210219</c:v>
                </c:pt>
                <c:pt idx="139">
                  <c:v>0.50341997264021887</c:v>
                </c:pt>
                <c:pt idx="140">
                  <c:v>0.23392612859097128</c:v>
                </c:pt>
                <c:pt idx="141">
                  <c:v>0.2494300045599635</c:v>
                </c:pt>
                <c:pt idx="142">
                  <c:v>0.16871865025079799</c:v>
                </c:pt>
                <c:pt idx="143">
                  <c:v>0.18832649338805291</c:v>
                </c:pt>
                <c:pt idx="144">
                  <c:v>0.26584587323301412</c:v>
                </c:pt>
                <c:pt idx="145">
                  <c:v>0.38577291381668949</c:v>
                </c:pt>
                <c:pt idx="146">
                  <c:v>0.21112631098951209</c:v>
                </c:pt>
                <c:pt idx="147">
                  <c:v>0.31372549019607843</c:v>
                </c:pt>
                <c:pt idx="148">
                  <c:v>0.29685362517099861</c:v>
                </c:pt>
                <c:pt idx="149">
                  <c:v>0.26584587323301412</c:v>
                </c:pt>
                <c:pt idx="150">
                  <c:v>0.29776561787505701</c:v>
                </c:pt>
                <c:pt idx="151">
                  <c:v>0.3894208846329229</c:v>
                </c:pt>
                <c:pt idx="152">
                  <c:v>0.11035111719106247</c:v>
                </c:pt>
                <c:pt idx="153">
                  <c:v>0.35795713634290927</c:v>
                </c:pt>
                <c:pt idx="154">
                  <c:v>3.4655722754217966E-2</c:v>
                </c:pt>
                <c:pt idx="155">
                  <c:v>0.27542179662562699</c:v>
                </c:pt>
                <c:pt idx="156">
                  <c:v>0.24669402644778843</c:v>
                </c:pt>
                <c:pt idx="157">
                  <c:v>0.13543091655266759</c:v>
                </c:pt>
                <c:pt idx="158">
                  <c:v>0.20063839489284088</c:v>
                </c:pt>
                <c:pt idx="159">
                  <c:v>0.37938896488828089</c:v>
                </c:pt>
                <c:pt idx="160">
                  <c:v>0</c:v>
                </c:pt>
                <c:pt idx="161">
                  <c:v>0.23666210670314639</c:v>
                </c:pt>
                <c:pt idx="162">
                  <c:v>0.24350205198358413</c:v>
                </c:pt>
                <c:pt idx="163">
                  <c:v>0.33926128590971272</c:v>
                </c:pt>
                <c:pt idx="164">
                  <c:v>0.23529411764705882</c:v>
                </c:pt>
                <c:pt idx="165">
                  <c:v>0.17008663930688556</c:v>
                </c:pt>
                <c:pt idx="166">
                  <c:v>0</c:v>
                </c:pt>
                <c:pt idx="167">
                  <c:v>0.31646146830825356</c:v>
                </c:pt>
                <c:pt idx="168">
                  <c:v>0.22115823073415411</c:v>
                </c:pt>
                <c:pt idx="169">
                  <c:v>5.3807569539443684E-2</c:v>
                </c:pt>
                <c:pt idx="170">
                  <c:v>0.27724578203374373</c:v>
                </c:pt>
                <c:pt idx="171">
                  <c:v>0.24760601915184677</c:v>
                </c:pt>
                <c:pt idx="172">
                  <c:v>0.19972640218878249</c:v>
                </c:pt>
                <c:pt idx="173">
                  <c:v>0.34017327861377111</c:v>
                </c:pt>
                <c:pt idx="174">
                  <c:v>0.3538531691746466</c:v>
                </c:pt>
                <c:pt idx="175">
                  <c:v>0.17373461012311903</c:v>
                </c:pt>
                <c:pt idx="176">
                  <c:v>0.19744642042863658</c:v>
                </c:pt>
                <c:pt idx="177">
                  <c:v>0.22891016871865025</c:v>
                </c:pt>
                <c:pt idx="178">
                  <c:v>0.26994984040127679</c:v>
                </c:pt>
                <c:pt idx="179">
                  <c:v>0.17282261741906066</c:v>
                </c:pt>
                <c:pt idx="180">
                  <c:v>0.30369357045143641</c:v>
                </c:pt>
                <c:pt idx="181">
                  <c:v>0.15412676698586411</c:v>
                </c:pt>
                <c:pt idx="182">
                  <c:v>0.26447788417692658</c:v>
                </c:pt>
                <c:pt idx="183">
                  <c:v>0.16963064295485636</c:v>
                </c:pt>
                <c:pt idx="184">
                  <c:v>0.26493388052895578</c:v>
                </c:pt>
                <c:pt idx="185">
                  <c:v>0.25398996808025537</c:v>
                </c:pt>
                <c:pt idx="186">
                  <c:v>0</c:v>
                </c:pt>
                <c:pt idx="187">
                  <c:v>0.30506155950752395</c:v>
                </c:pt>
                <c:pt idx="188">
                  <c:v>0.28910168718650253</c:v>
                </c:pt>
                <c:pt idx="189">
                  <c:v>0.3242134062927497</c:v>
                </c:pt>
                <c:pt idx="190">
                  <c:v>0.26538987688098498</c:v>
                </c:pt>
                <c:pt idx="191">
                  <c:v>0.19151846785225718</c:v>
                </c:pt>
                <c:pt idx="192">
                  <c:v>9.211126310989512E-2</c:v>
                </c:pt>
                <c:pt idx="193">
                  <c:v>0.30779753761969902</c:v>
                </c:pt>
                <c:pt idx="194">
                  <c:v>0.25991792065663477</c:v>
                </c:pt>
                <c:pt idx="195">
                  <c:v>0</c:v>
                </c:pt>
                <c:pt idx="196">
                  <c:v>0</c:v>
                </c:pt>
                <c:pt idx="197">
                  <c:v>0.31372549019607843</c:v>
                </c:pt>
                <c:pt idx="198">
                  <c:v>0.20656634746922026</c:v>
                </c:pt>
                <c:pt idx="199">
                  <c:v>0.29548563611491108</c:v>
                </c:pt>
                <c:pt idx="200">
                  <c:v>0.19744642042863658</c:v>
                </c:pt>
                <c:pt idx="201">
                  <c:v>9.8951208390332876E-2</c:v>
                </c:pt>
                <c:pt idx="202">
                  <c:v>0.28955768353853167</c:v>
                </c:pt>
                <c:pt idx="203">
                  <c:v>0.31372549019607843</c:v>
                </c:pt>
                <c:pt idx="204">
                  <c:v>0.22936616507067945</c:v>
                </c:pt>
                <c:pt idx="205">
                  <c:v>0</c:v>
                </c:pt>
                <c:pt idx="206">
                  <c:v>0.28773369813041494</c:v>
                </c:pt>
                <c:pt idx="207">
                  <c:v>7.3871409028727769E-2</c:v>
                </c:pt>
                <c:pt idx="208">
                  <c:v>9.1655266757865922E-2</c:v>
                </c:pt>
                <c:pt idx="209">
                  <c:v>0.33971728226174192</c:v>
                </c:pt>
                <c:pt idx="210">
                  <c:v>0.33926128590971272</c:v>
                </c:pt>
                <c:pt idx="211">
                  <c:v>0.41951664386684906</c:v>
                </c:pt>
                <c:pt idx="212">
                  <c:v>0.29411764705882354</c:v>
                </c:pt>
                <c:pt idx="213">
                  <c:v>0.17464660282717739</c:v>
                </c:pt>
                <c:pt idx="214">
                  <c:v>0.20656634746922026</c:v>
                </c:pt>
                <c:pt idx="215">
                  <c:v>0.23164614683082535</c:v>
                </c:pt>
                <c:pt idx="216">
                  <c:v>0.27314181486548111</c:v>
                </c:pt>
                <c:pt idx="217">
                  <c:v>0.52165982672138622</c:v>
                </c:pt>
                <c:pt idx="218">
                  <c:v>0</c:v>
                </c:pt>
                <c:pt idx="219">
                  <c:v>0.47378020975832197</c:v>
                </c:pt>
                <c:pt idx="220">
                  <c:v>0.24578203374373003</c:v>
                </c:pt>
                <c:pt idx="221">
                  <c:v>0.20611035111719103</c:v>
                </c:pt>
                <c:pt idx="222">
                  <c:v>0.26219790241678065</c:v>
                </c:pt>
                <c:pt idx="223">
                  <c:v>0.28134974920200639</c:v>
                </c:pt>
                <c:pt idx="224">
                  <c:v>0.25718194254445964</c:v>
                </c:pt>
                <c:pt idx="225">
                  <c:v>0.24213406292749656</c:v>
                </c:pt>
                <c:pt idx="226">
                  <c:v>0.17464660282717739</c:v>
                </c:pt>
                <c:pt idx="227">
                  <c:v>0.16233470132238942</c:v>
                </c:pt>
                <c:pt idx="228">
                  <c:v>0.16415868673050615</c:v>
                </c:pt>
                <c:pt idx="229">
                  <c:v>0.33287733698130417</c:v>
                </c:pt>
                <c:pt idx="230">
                  <c:v>0.25809393524851804</c:v>
                </c:pt>
                <c:pt idx="231">
                  <c:v>0.25809393524851804</c:v>
                </c:pt>
                <c:pt idx="232">
                  <c:v>0.18741450068399454</c:v>
                </c:pt>
                <c:pt idx="233">
                  <c:v>0.33196534427724578</c:v>
                </c:pt>
                <c:pt idx="234">
                  <c:v>0.21203830369357046</c:v>
                </c:pt>
                <c:pt idx="235">
                  <c:v>0.25991792065663477</c:v>
                </c:pt>
                <c:pt idx="236">
                  <c:v>0.31965344277245783</c:v>
                </c:pt>
                <c:pt idx="237">
                  <c:v>0.32102143182854537</c:v>
                </c:pt>
                <c:pt idx="238">
                  <c:v>0.30278157774737802</c:v>
                </c:pt>
                <c:pt idx="239">
                  <c:v>0</c:v>
                </c:pt>
                <c:pt idx="240">
                  <c:v>0.32056543547651623</c:v>
                </c:pt>
                <c:pt idx="241">
                  <c:v>0.2745098039215686</c:v>
                </c:pt>
                <c:pt idx="242">
                  <c:v>0.41222070223438206</c:v>
                </c:pt>
                <c:pt idx="243">
                  <c:v>0.25353397172822617</c:v>
                </c:pt>
                <c:pt idx="244">
                  <c:v>0.40766073871409025</c:v>
                </c:pt>
                <c:pt idx="245">
                  <c:v>0.27359781121751026</c:v>
                </c:pt>
                <c:pt idx="246">
                  <c:v>0.15959872321021432</c:v>
                </c:pt>
                <c:pt idx="247">
                  <c:v>0.32922936616507065</c:v>
                </c:pt>
                <c:pt idx="248">
                  <c:v>0.27131782945736438</c:v>
                </c:pt>
                <c:pt idx="249">
                  <c:v>0.22799817601459188</c:v>
                </c:pt>
                <c:pt idx="250">
                  <c:v>0.16279069767441859</c:v>
                </c:pt>
                <c:pt idx="251">
                  <c:v>0.23848609211126312</c:v>
                </c:pt>
                <c:pt idx="252">
                  <c:v>0.23255813953488372</c:v>
                </c:pt>
                <c:pt idx="253">
                  <c:v>0.12813497492020065</c:v>
                </c:pt>
                <c:pt idx="254">
                  <c:v>0.22799817601459188</c:v>
                </c:pt>
                <c:pt idx="255">
                  <c:v>0.20702234382124943</c:v>
                </c:pt>
                <c:pt idx="256">
                  <c:v>0</c:v>
                </c:pt>
                <c:pt idx="257">
                  <c:v>0.22845417236662105</c:v>
                </c:pt>
                <c:pt idx="258">
                  <c:v>0.2808937528499772</c:v>
                </c:pt>
                <c:pt idx="259">
                  <c:v>0.23529411764705882</c:v>
                </c:pt>
                <c:pt idx="260">
                  <c:v>0.18422252621979024</c:v>
                </c:pt>
                <c:pt idx="261">
                  <c:v>0.22526219790241681</c:v>
                </c:pt>
                <c:pt idx="262">
                  <c:v>0.22526219790241681</c:v>
                </c:pt>
                <c:pt idx="263">
                  <c:v>0.22252621979024167</c:v>
                </c:pt>
                <c:pt idx="264">
                  <c:v>0.30004559963520294</c:v>
                </c:pt>
                <c:pt idx="265">
                  <c:v>0.30141358869129048</c:v>
                </c:pt>
                <c:pt idx="266">
                  <c:v>0.24623803009575926</c:v>
                </c:pt>
                <c:pt idx="267">
                  <c:v>0.32558139534883718</c:v>
                </c:pt>
                <c:pt idx="268">
                  <c:v>0.29958960328317374</c:v>
                </c:pt>
                <c:pt idx="269">
                  <c:v>0.20793433652530779</c:v>
                </c:pt>
                <c:pt idx="270">
                  <c:v>0.31007751937984496</c:v>
                </c:pt>
                <c:pt idx="271">
                  <c:v>0.22252621979024167</c:v>
                </c:pt>
                <c:pt idx="272">
                  <c:v>0.2507979936160511</c:v>
                </c:pt>
                <c:pt idx="273">
                  <c:v>0.13497492020063839</c:v>
                </c:pt>
                <c:pt idx="274">
                  <c:v>0.34062927496580025</c:v>
                </c:pt>
                <c:pt idx="275">
                  <c:v>0.22343821249430007</c:v>
                </c:pt>
                <c:pt idx="276">
                  <c:v>0.27359781121751026</c:v>
                </c:pt>
                <c:pt idx="277">
                  <c:v>0.27542179662562699</c:v>
                </c:pt>
                <c:pt idx="278">
                  <c:v>0.25125398996808024</c:v>
                </c:pt>
                <c:pt idx="279">
                  <c:v>0.20702234382124943</c:v>
                </c:pt>
                <c:pt idx="280">
                  <c:v>9.1199270405836752E-2</c:v>
                </c:pt>
                <c:pt idx="281">
                  <c:v>0.22070223438212494</c:v>
                </c:pt>
                <c:pt idx="282">
                  <c:v>0.20200638394892839</c:v>
                </c:pt>
                <c:pt idx="283">
                  <c:v>0.18923848609211127</c:v>
                </c:pt>
                <c:pt idx="284">
                  <c:v>0.22252621979024167</c:v>
                </c:pt>
                <c:pt idx="285">
                  <c:v>0.31053351573187415</c:v>
                </c:pt>
                <c:pt idx="286">
                  <c:v>7.6607387140902872E-2</c:v>
                </c:pt>
                <c:pt idx="287">
                  <c:v>0.2745098039215686</c:v>
                </c:pt>
                <c:pt idx="288">
                  <c:v>0.30004559963520294</c:v>
                </c:pt>
                <c:pt idx="289">
                  <c:v>0</c:v>
                </c:pt>
                <c:pt idx="290">
                  <c:v>0.2197902416780666</c:v>
                </c:pt>
                <c:pt idx="291">
                  <c:v>0.28134974920200639</c:v>
                </c:pt>
                <c:pt idx="292">
                  <c:v>0.16096671226630185</c:v>
                </c:pt>
                <c:pt idx="293">
                  <c:v>0.28180574555403554</c:v>
                </c:pt>
                <c:pt idx="294">
                  <c:v>0.26082991336069311</c:v>
                </c:pt>
                <c:pt idx="295">
                  <c:v>0.18923848609211127</c:v>
                </c:pt>
                <c:pt idx="296">
                  <c:v>0.34427724578203373</c:v>
                </c:pt>
                <c:pt idx="297">
                  <c:v>0.2745098039215686</c:v>
                </c:pt>
                <c:pt idx="298">
                  <c:v>0.2745098039215686</c:v>
                </c:pt>
                <c:pt idx="299">
                  <c:v>0.17054263565891475</c:v>
                </c:pt>
                <c:pt idx="300">
                  <c:v>0.24897400820793433</c:v>
                </c:pt>
                <c:pt idx="301">
                  <c:v>0.35157318741450067</c:v>
                </c:pt>
                <c:pt idx="302">
                  <c:v>0.28545371637026901</c:v>
                </c:pt>
                <c:pt idx="303">
                  <c:v>0.22389420884632924</c:v>
                </c:pt>
                <c:pt idx="304">
                  <c:v>0.28408572731418152</c:v>
                </c:pt>
                <c:pt idx="305">
                  <c:v>0.19790241678066575</c:v>
                </c:pt>
                <c:pt idx="306">
                  <c:v>0.28271773825809393</c:v>
                </c:pt>
                <c:pt idx="307">
                  <c:v>0.22571819425444598</c:v>
                </c:pt>
                <c:pt idx="308">
                  <c:v>0.2439580483356133</c:v>
                </c:pt>
                <c:pt idx="309">
                  <c:v>0.29822161422708621</c:v>
                </c:pt>
                <c:pt idx="310">
                  <c:v>0.33834929320565438</c:v>
                </c:pt>
                <c:pt idx="311">
                  <c:v>0.24988600091199273</c:v>
                </c:pt>
                <c:pt idx="312">
                  <c:v>0.27405380756953945</c:v>
                </c:pt>
                <c:pt idx="313">
                  <c:v>0.30551755585955315</c:v>
                </c:pt>
                <c:pt idx="314">
                  <c:v>0.26493388052895578</c:v>
                </c:pt>
                <c:pt idx="315">
                  <c:v>0</c:v>
                </c:pt>
                <c:pt idx="316">
                  <c:v>0.25490196078431371</c:v>
                </c:pt>
                <c:pt idx="317">
                  <c:v>0.31281349749202009</c:v>
                </c:pt>
                <c:pt idx="318">
                  <c:v>0.27952576379388966</c:v>
                </c:pt>
                <c:pt idx="319">
                  <c:v>0.2074783401732786</c:v>
                </c:pt>
                <c:pt idx="320">
                  <c:v>0.20793433652530779</c:v>
                </c:pt>
                <c:pt idx="321">
                  <c:v>0.22845417236662105</c:v>
                </c:pt>
                <c:pt idx="322">
                  <c:v>4.5599635202918376E-2</c:v>
                </c:pt>
                <c:pt idx="323">
                  <c:v>0.26675786593707251</c:v>
                </c:pt>
                <c:pt idx="324">
                  <c:v>0.35567715458276333</c:v>
                </c:pt>
                <c:pt idx="325">
                  <c:v>0.2562699498404013</c:v>
                </c:pt>
                <c:pt idx="326">
                  <c:v>0.21431828545371637</c:v>
                </c:pt>
                <c:pt idx="327">
                  <c:v>0.21021431828545373</c:v>
                </c:pt>
                <c:pt idx="328">
                  <c:v>0.26037391700866391</c:v>
                </c:pt>
                <c:pt idx="329">
                  <c:v>0.39352485180118563</c:v>
                </c:pt>
                <c:pt idx="330">
                  <c:v>0.24988600091199273</c:v>
                </c:pt>
                <c:pt idx="331">
                  <c:v>0.12448700410396717</c:v>
                </c:pt>
                <c:pt idx="332">
                  <c:v>0.29867761057911535</c:v>
                </c:pt>
                <c:pt idx="333">
                  <c:v>0.19744642042863658</c:v>
                </c:pt>
                <c:pt idx="334">
                  <c:v>0.29457364341085274</c:v>
                </c:pt>
                <c:pt idx="335">
                  <c:v>0.16324669402644779</c:v>
                </c:pt>
                <c:pt idx="336">
                  <c:v>6.0647514819881447E-2</c:v>
                </c:pt>
                <c:pt idx="337">
                  <c:v>0.1427268581851345</c:v>
                </c:pt>
                <c:pt idx="338">
                  <c:v>0.28727770177838574</c:v>
                </c:pt>
                <c:pt idx="339">
                  <c:v>0.19425444596443228</c:v>
                </c:pt>
                <c:pt idx="340">
                  <c:v>0.28910168718650253</c:v>
                </c:pt>
                <c:pt idx="341">
                  <c:v>0.26356589147286824</c:v>
                </c:pt>
                <c:pt idx="342">
                  <c:v>0.36890104879160968</c:v>
                </c:pt>
                <c:pt idx="343">
                  <c:v>0.14455084359325127</c:v>
                </c:pt>
                <c:pt idx="344">
                  <c:v>0.16461468308253532</c:v>
                </c:pt>
                <c:pt idx="345">
                  <c:v>0.30779753761969902</c:v>
                </c:pt>
                <c:pt idx="346">
                  <c:v>0.30232558139534882</c:v>
                </c:pt>
                <c:pt idx="347">
                  <c:v>0.1823985408116735</c:v>
                </c:pt>
                <c:pt idx="348">
                  <c:v>0.30186958504331968</c:v>
                </c:pt>
                <c:pt idx="349">
                  <c:v>5.6543547651618786E-2</c:v>
                </c:pt>
                <c:pt idx="350">
                  <c:v>0.2165982672138623</c:v>
                </c:pt>
                <c:pt idx="351">
                  <c:v>0.1769265845873233</c:v>
                </c:pt>
                <c:pt idx="352">
                  <c:v>0.15047879616963064</c:v>
                </c:pt>
                <c:pt idx="353">
                  <c:v>0.2074783401732786</c:v>
                </c:pt>
                <c:pt idx="354">
                  <c:v>0.26721386228910171</c:v>
                </c:pt>
                <c:pt idx="355">
                  <c:v>0.23073415412676698</c:v>
                </c:pt>
                <c:pt idx="356">
                  <c:v>0.2922936616507068</c:v>
                </c:pt>
                <c:pt idx="357">
                  <c:v>0.24122207022343822</c:v>
                </c:pt>
                <c:pt idx="358">
                  <c:v>0.23711810305517558</c:v>
                </c:pt>
                <c:pt idx="359">
                  <c:v>0.14500683994528044</c:v>
                </c:pt>
                <c:pt idx="360">
                  <c:v>0.32649338805289557</c:v>
                </c:pt>
                <c:pt idx="361">
                  <c:v>0.3173734610123119</c:v>
                </c:pt>
                <c:pt idx="362">
                  <c:v>0.19972640218878249</c:v>
                </c:pt>
                <c:pt idx="363">
                  <c:v>0.33880528955768352</c:v>
                </c:pt>
                <c:pt idx="364">
                  <c:v>0.23027815777473779</c:v>
                </c:pt>
                <c:pt idx="365">
                  <c:v>0.19653442772457819</c:v>
                </c:pt>
                <c:pt idx="366">
                  <c:v>0.24532603739170086</c:v>
                </c:pt>
                <c:pt idx="367">
                  <c:v>0.23757409940720475</c:v>
                </c:pt>
                <c:pt idx="368">
                  <c:v>0.34108527131782951</c:v>
                </c:pt>
                <c:pt idx="369">
                  <c:v>0.31144550843593249</c:v>
                </c:pt>
                <c:pt idx="370">
                  <c:v>0.28864569083447333</c:v>
                </c:pt>
                <c:pt idx="371">
                  <c:v>0.19790241678066575</c:v>
                </c:pt>
                <c:pt idx="372">
                  <c:v>0.29001367989056087</c:v>
                </c:pt>
                <c:pt idx="373">
                  <c:v>0.17191062471500229</c:v>
                </c:pt>
                <c:pt idx="374">
                  <c:v>0.31782945736434109</c:v>
                </c:pt>
                <c:pt idx="375">
                  <c:v>0.2863657090743274</c:v>
                </c:pt>
                <c:pt idx="376">
                  <c:v>0.24623803009575926</c:v>
                </c:pt>
                <c:pt idx="377">
                  <c:v>0.31828545371637029</c:v>
                </c:pt>
                <c:pt idx="378">
                  <c:v>0.35658914728682173</c:v>
                </c:pt>
                <c:pt idx="379">
                  <c:v>0.43775649794801641</c:v>
                </c:pt>
                <c:pt idx="380">
                  <c:v>1.5047879616963066E-2</c:v>
                </c:pt>
                <c:pt idx="381">
                  <c:v>0.2808937528499772</c:v>
                </c:pt>
                <c:pt idx="382">
                  <c:v>0.32786137710898317</c:v>
                </c:pt>
                <c:pt idx="383">
                  <c:v>0.22617419060647515</c:v>
                </c:pt>
                <c:pt idx="384">
                  <c:v>0.26949384404924759</c:v>
                </c:pt>
                <c:pt idx="385">
                  <c:v>0.15047879616963064</c:v>
                </c:pt>
                <c:pt idx="386">
                  <c:v>0.15868673050615595</c:v>
                </c:pt>
                <c:pt idx="387">
                  <c:v>0.17008663930688556</c:v>
                </c:pt>
                <c:pt idx="388">
                  <c:v>0.14363885088919287</c:v>
                </c:pt>
                <c:pt idx="389">
                  <c:v>0.35795713634290927</c:v>
                </c:pt>
                <c:pt idx="390">
                  <c:v>0.22389420884632924</c:v>
                </c:pt>
                <c:pt idx="391">
                  <c:v>0.2197902416780666</c:v>
                </c:pt>
                <c:pt idx="392">
                  <c:v>0.28773369813041494</c:v>
                </c:pt>
                <c:pt idx="393">
                  <c:v>0</c:v>
                </c:pt>
                <c:pt idx="394">
                  <c:v>0.2188782489740082</c:v>
                </c:pt>
                <c:pt idx="395">
                  <c:v>0.213406292749658</c:v>
                </c:pt>
                <c:pt idx="396">
                  <c:v>0.31098951208390335</c:v>
                </c:pt>
                <c:pt idx="397">
                  <c:v>0.1855905152758778</c:v>
                </c:pt>
                <c:pt idx="398">
                  <c:v>0.32922936616507065</c:v>
                </c:pt>
                <c:pt idx="399">
                  <c:v>0.34108527131782951</c:v>
                </c:pt>
                <c:pt idx="400">
                  <c:v>9.7583219334245339E-2</c:v>
                </c:pt>
                <c:pt idx="401">
                  <c:v>0.24806201550387599</c:v>
                </c:pt>
                <c:pt idx="402">
                  <c:v>0.32740538075695391</c:v>
                </c:pt>
                <c:pt idx="403">
                  <c:v>0.26584587323301412</c:v>
                </c:pt>
                <c:pt idx="404">
                  <c:v>0.23438212494300045</c:v>
                </c:pt>
                <c:pt idx="405">
                  <c:v>0.15868673050615595</c:v>
                </c:pt>
                <c:pt idx="406">
                  <c:v>0.3844049247606019</c:v>
                </c:pt>
                <c:pt idx="407">
                  <c:v>0.18194254445964433</c:v>
                </c:pt>
                <c:pt idx="408">
                  <c:v>0.24304605563155496</c:v>
                </c:pt>
                <c:pt idx="409">
                  <c:v>0.32010943912448697</c:v>
                </c:pt>
                <c:pt idx="410">
                  <c:v>0.25444596443228457</c:v>
                </c:pt>
                <c:pt idx="411">
                  <c:v>0.18513451892384861</c:v>
                </c:pt>
                <c:pt idx="412">
                  <c:v>0.2745098039215686</c:v>
                </c:pt>
                <c:pt idx="413">
                  <c:v>0.26265389876880985</c:v>
                </c:pt>
                <c:pt idx="414">
                  <c:v>0.21842225262197904</c:v>
                </c:pt>
                <c:pt idx="415">
                  <c:v>0.27268581851345192</c:v>
                </c:pt>
                <c:pt idx="416">
                  <c:v>0.28545371637026901</c:v>
                </c:pt>
                <c:pt idx="417">
                  <c:v>0.36388508891928867</c:v>
                </c:pt>
                <c:pt idx="418">
                  <c:v>0.29913360693114455</c:v>
                </c:pt>
                <c:pt idx="419">
                  <c:v>0.17008663930688556</c:v>
                </c:pt>
                <c:pt idx="420">
                  <c:v>0.27952576379388966</c:v>
                </c:pt>
                <c:pt idx="421">
                  <c:v>0.44368445052439581</c:v>
                </c:pt>
                <c:pt idx="422">
                  <c:v>0.30323757409940721</c:v>
                </c:pt>
                <c:pt idx="423">
                  <c:v>0.22298221614227084</c:v>
                </c:pt>
                <c:pt idx="424">
                  <c:v>0.2558139534883721</c:v>
                </c:pt>
                <c:pt idx="425">
                  <c:v>0.35202918376652986</c:v>
                </c:pt>
                <c:pt idx="426">
                  <c:v>0.38303693570451436</c:v>
                </c:pt>
                <c:pt idx="427">
                  <c:v>0.31509347925216602</c:v>
                </c:pt>
                <c:pt idx="428">
                  <c:v>0.26447788417692658</c:v>
                </c:pt>
                <c:pt idx="429">
                  <c:v>0.23666210670314639</c:v>
                </c:pt>
                <c:pt idx="430">
                  <c:v>0.2745098039215686</c:v>
                </c:pt>
                <c:pt idx="431">
                  <c:v>0.31554947560419516</c:v>
                </c:pt>
                <c:pt idx="432">
                  <c:v>0.30551755585955315</c:v>
                </c:pt>
                <c:pt idx="433">
                  <c:v>0.11035111719106247</c:v>
                </c:pt>
                <c:pt idx="434">
                  <c:v>0.26219790241678065</c:v>
                </c:pt>
                <c:pt idx="435">
                  <c:v>2.2799817601459188E-2</c:v>
                </c:pt>
                <c:pt idx="436">
                  <c:v>0.20884632922936616</c:v>
                </c:pt>
                <c:pt idx="437">
                  <c:v>0.37710898312813496</c:v>
                </c:pt>
                <c:pt idx="438">
                  <c:v>0.2494300045599635</c:v>
                </c:pt>
                <c:pt idx="439">
                  <c:v>0.25991792065663477</c:v>
                </c:pt>
                <c:pt idx="440">
                  <c:v>0.3606931144550844</c:v>
                </c:pt>
                <c:pt idx="441">
                  <c:v>0.17783857729138167</c:v>
                </c:pt>
                <c:pt idx="442">
                  <c:v>0.37756497948016415</c:v>
                </c:pt>
                <c:pt idx="443">
                  <c:v>0.20200638394892839</c:v>
                </c:pt>
                <c:pt idx="444">
                  <c:v>0.37163702690378481</c:v>
                </c:pt>
                <c:pt idx="445">
                  <c:v>0.15549475604195168</c:v>
                </c:pt>
                <c:pt idx="446">
                  <c:v>0.27040583675330598</c:v>
                </c:pt>
                <c:pt idx="447">
                  <c:v>0.25490196078431371</c:v>
                </c:pt>
                <c:pt idx="448">
                  <c:v>0.30916552667578662</c:v>
                </c:pt>
                <c:pt idx="449">
                  <c:v>0.39945280437756497</c:v>
                </c:pt>
                <c:pt idx="450">
                  <c:v>0.2922936616507068</c:v>
                </c:pt>
                <c:pt idx="451">
                  <c:v>0.25809393524851804</c:v>
                </c:pt>
                <c:pt idx="452">
                  <c:v>0.23803009575923392</c:v>
                </c:pt>
                <c:pt idx="453">
                  <c:v>0.1801185590515276</c:v>
                </c:pt>
                <c:pt idx="454">
                  <c:v>0.14455084359325127</c:v>
                </c:pt>
                <c:pt idx="455">
                  <c:v>0.25763793889648884</c:v>
                </c:pt>
                <c:pt idx="456">
                  <c:v>0.10487916096671226</c:v>
                </c:pt>
                <c:pt idx="457">
                  <c:v>0.2106703146374829</c:v>
                </c:pt>
                <c:pt idx="458">
                  <c:v>0.15321477428180574</c:v>
                </c:pt>
                <c:pt idx="459">
                  <c:v>0.74464204286365698</c:v>
                </c:pt>
                <c:pt idx="460">
                  <c:v>0.26493388052895578</c:v>
                </c:pt>
                <c:pt idx="461">
                  <c:v>0.30050159598723208</c:v>
                </c:pt>
                <c:pt idx="462">
                  <c:v>0</c:v>
                </c:pt>
                <c:pt idx="463">
                  <c:v>0.20246238030095762</c:v>
                </c:pt>
                <c:pt idx="464">
                  <c:v>0.29685362517099861</c:v>
                </c:pt>
                <c:pt idx="465">
                  <c:v>0.21842225262197904</c:v>
                </c:pt>
                <c:pt idx="466">
                  <c:v>0.31235750113999089</c:v>
                </c:pt>
                <c:pt idx="467">
                  <c:v>0.25170998632010944</c:v>
                </c:pt>
                <c:pt idx="468">
                  <c:v>0.23803009575923392</c:v>
                </c:pt>
                <c:pt idx="469">
                  <c:v>0.26994984040127679</c:v>
                </c:pt>
                <c:pt idx="470">
                  <c:v>0.22663018695850431</c:v>
                </c:pt>
                <c:pt idx="471">
                  <c:v>0.18969448244414044</c:v>
                </c:pt>
                <c:pt idx="472">
                  <c:v>0.21933424532603737</c:v>
                </c:pt>
                <c:pt idx="473">
                  <c:v>0.37528499772001828</c:v>
                </c:pt>
                <c:pt idx="474">
                  <c:v>0.44322845417236667</c:v>
                </c:pt>
                <c:pt idx="475">
                  <c:v>0.25991792065663477</c:v>
                </c:pt>
                <c:pt idx="476">
                  <c:v>0.41860465116279066</c:v>
                </c:pt>
                <c:pt idx="477">
                  <c:v>0.29411764705882354</c:v>
                </c:pt>
                <c:pt idx="478">
                  <c:v>0.26128590971272231</c:v>
                </c:pt>
                <c:pt idx="479">
                  <c:v>0.15002279981760147</c:v>
                </c:pt>
                <c:pt idx="480">
                  <c:v>0.33196534427724578</c:v>
                </c:pt>
                <c:pt idx="481">
                  <c:v>0.27222982216142272</c:v>
                </c:pt>
                <c:pt idx="482">
                  <c:v>0.24806201550387599</c:v>
                </c:pt>
                <c:pt idx="483">
                  <c:v>0.28408572731418152</c:v>
                </c:pt>
                <c:pt idx="484">
                  <c:v>0.22982216142270862</c:v>
                </c:pt>
                <c:pt idx="485">
                  <c:v>0.21158230734154126</c:v>
                </c:pt>
                <c:pt idx="486">
                  <c:v>0.22024623803009577</c:v>
                </c:pt>
                <c:pt idx="487">
                  <c:v>0.2106703146374829</c:v>
                </c:pt>
                <c:pt idx="488">
                  <c:v>0.14683082535339717</c:v>
                </c:pt>
                <c:pt idx="489">
                  <c:v>0.27678978568171458</c:v>
                </c:pt>
                <c:pt idx="490">
                  <c:v>0.2868217054263566</c:v>
                </c:pt>
                <c:pt idx="491">
                  <c:v>0.29183766529867761</c:v>
                </c:pt>
                <c:pt idx="492">
                  <c:v>0.19334245326037394</c:v>
                </c:pt>
                <c:pt idx="493">
                  <c:v>0.25672594619243044</c:v>
                </c:pt>
                <c:pt idx="494">
                  <c:v>0.23939808481532149</c:v>
                </c:pt>
                <c:pt idx="495">
                  <c:v>0</c:v>
                </c:pt>
                <c:pt idx="496">
                  <c:v>0.19288645690834474</c:v>
                </c:pt>
                <c:pt idx="497">
                  <c:v>0.14819881440948474</c:v>
                </c:pt>
                <c:pt idx="498">
                  <c:v>0.18103055175558597</c:v>
                </c:pt>
                <c:pt idx="499">
                  <c:v>0.33287733698130417</c:v>
                </c:pt>
                <c:pt idx="500">
                  <c:v>0.21523027815777473</c:v>
                </c:pt>
                <c:pt idx="501">
                  <c:v>0.40355677154582764</c:v>
                </c:pt>
                <c:pt idx="502">
                  <c:v>0.36525307797537621</c:v>
                </c:pt>
                <c:pt idx="503">
                  <c:v>0.23027815777473779</c:v>
                </c:pt>
                <c:pt idx="504">
                  <c:v>0.21933424532603737</c:v>
                </c:pt>
                <c:pt idx="505">
                  <c:v>0.22115823073415411</c:v>
                </c:pt>
                <c:pt idx="506">
                  <c:v>0.3533971728226174</c:v>
                </c:pt>
                <c:pt idx="507">
                  <c:v>0.14455084359325127</c:v>
                </c:pt>
                <c:pt idx="508">
                  <c:v>0.33105335157318738</c:v>
                </c:pt>
                <c:pt idx="509">
                  <c:v>0.31463748290013682</c:v>
                </c:pt>
                <c:pt idx="510">
                  <c:v>0.30734154126766988</c:v>
                </c:pt>
                <c:pt idx="511">
                  <c:v>0.23438212494300045</c:v>
                </c:pt>
                <c:pt idx="512">
                  <c:v>0.28362973096215227</c:v>
                </c:pt>
                <c:pt idx="513">
                  <c:v>0.15595075239398085</c:v>
                </c:pt>
                <c:pt idx="514">
                  <c:v>0.19151846785225718</c:v>
                </c:pt>
                <c:pt idx="515">
                  <c:v>0.19607843137254902</c:v>
                </c:pt>
                <c:pt idx="516">
                  <c:v>0.25307797537619697</c:v>
                </c:pt>
                <c:pt idx="517">
                  <c:v>0.18513451892384861</c:v>
                </c:pt>
                <c:pt idx="518">
                  <c:v>0.29046967624259007</c:v>
                </c:pt>
                <c:pt idx="519">
                  <c:v>0.32649338805289557</c:v>
                </c:pt>
                <c:pt idx="520">
                  <c:v>0.26128590971272231</c:v>
                </c:pt>
                <c:pt idx="521">
                  <c:v>0.31463748290013682</c:v>
                </c:pt>
                <c:pt idx="522">
                  <c:v>0.19699042407660741</c:v>
                </c:pt>
                <c:pt idx="523">
                  <c:v>0.24532603739170086</c:v>
                </c:pt>
                <c:pt idx="524">
                  <c:v>0.24532603739170086</c:v>
                </c:pt>
                <c:pt idx="525">
                  <c:v>0.13132694938440492</c:v>
                </c:pt>
                <c:pt idx="526">
                  <c:v>0.29502963976288188</c:v>
                </c:pt>
                <c:pt idx="527">
                  <c:v>0.20246238030095762</c:v>
                </c:pt>
                <c:pt idx="528">
                  <c:v>0.22024623803009577</c:v>
                </c:pt>
                <c:pt idx="529">
                  <c:v>0.21933424532603737</c:v>
                </c:pt>
                <c:pt idx="530">
                  <c:v>0.16142270861833105</c:v>
                </c:pt>
                <c:pt idx="531">
                  <c:v>0.29092567259461927</c:v>
                </c:pt>
                <c:pt idx="532">
                  <c:v>0.24487004103967169</c:v>
                </c:pt>
                <c:pt idx="533">
                  <c:v>0.27496580027359785</c:v>
                </c:pt>
                <c:pt idx="534">
                  <c:v>0.19197446420428638</c:v>
                </c:pt>
                <c:pt idx="535">
                  <c:v>0.17145462836297309</c:v>
                </c:pt>
                <c:pt idx="536">
                  <c:v>0.20565435476516186</c:v>
                </c:pt>
                <c:pt idx="537">
                  <c:v>0.24122207022343822</c:v>
                </c:pt>
                <c:pt idx="538">
                  <c:v>0.20155038759689922</c:v>
                </c:pt>
                <c:pt idx="539">
                  <c:v>0.19972640218878249</c:v>
                </c:pt>
                <c:pt idx="540">
                  <c:v>0.30962152302781576</c:v>
                </c:pt>
                <c:pt idx="541">
                  <c:v>0.19972640218878249</c:v>
                </c:pt>
                <c:pt idx="542">
                  <c:v>0.3233014135886913</c:v>
                </c:pt>
                <c:pt idx="543">
                  <c:v>0.23894208846329232</c:v>
                </c:pt>
                <c:pt idx="544">
                  <c:v>8.7551299589603282E-2</c:v>
                </c:pt>
                <c:pt idx="545">
                  <c:v>0.40902872777017785</c:v>
                </c:pt>
                <c:pt idx="546">
                  <c:v>0.13862289101687186</c:v>
                </c:pt>
                <c:pt idx="547">
                  <c:v>0.28271773825809393</c:v>
                </c:pt>
                <c:pt idx="548">
                  <c:v>0.37209302325581395</c:v>
                </c:pt>
                <c:pt idx="549">
                  <c:v>0.31874145006839949</c:v>
                </c:pt>
                <c:pt idx="550">
                  <c:v>0.51436388508891928</c:v>
                </c:pt>
                <c:pt idx="551">
                  <c:v>0.3907888736890105</c:v>
                </c:pt>
                <c:pt idx="552">
                  <c:v>0</c:v>
                </c:pt>
                <c:pt idx="553">
                  <c:v>0.36479708162334701</c:v>
                </c:pt>
                <c:pt idx="554">
                  <c:v>0.50569995440036475</c:v>
                </c:pt>
                <c:pt idx="555">
                  <c:v>0.11947104423164616</c:v>
                </c:pt>
                <c:pt idx="556">
                  <c:v>0.30141358869129048</c:v>
                </c:pt>
                <c:pt idx="557">
                  <c:v>0.24122207022343822</c:v>
                </c:pt>
                <c:pt idx="558">
                  <c:v>0.18513451892384861</c:v>
                </c:pt>
                <c:pt idx="559">
                  <c:v>0.17829457364341086</c:v>
                </c:pt>
                <c:pt idx="560">
                  <c:v>0.30551755585955315</c:v>
                </c:pt>
                <c:pt idx="561">
                  <c:v>0.1773825809393525</c:v>
                </c:pt>
                <c:pt idx="562">
                  <c:v>0.19562243502051985</c:v>
                </c:pt>
                <c:pt idx="563">
                  <c:v>0.20975832193342453</c:v>
                </c:pt>
                <c:pt idx="564">
                  <c:v>0.31919744642042863</c:v>
                </c:pt>
                <c:pt idx="565">
                  <c:v>0.22571819425444598</c:v>
                </c:pt>
                <c:pt idx="566">
                  <c:v>0.27906976744186046</c:v>
                </c:pt>
                <c:pt idx="567">
                  <c:v>0.18650250797993614</c:v>
                </c:pt>
                <c:pt idx="568">
                  <c:v>0.18832649338805291</c:v>
                </c:pt>
                <c:pt idx="569">
                  <c:v>0.26766985864113085</c:v>
                </c:pt>
                <c:pt idx="570">
                  <c:v>0.29366165070679434</c:v>
                </c:pt>
                <c:pt idx="571">
                  <c:v>0.40446876424988598</c:v>
                </c:pt>
                <c:pt idx="572">
                  <c:v>0.26721386228910171</c:v>
                </c:pt>
                <c:pt idx="573">
                  <c:v>0.1773825809393525</c:v>
                </c:pt>
                <c:pt idx="574">
                  <c:v>0.34929320565435479</c:v>
                </c:pt>
                <c:pt idx="575">
                  <c:v>0.26858185134518925</c:v>
                </c:pt>
                <c:pt idx="576">
                  <c:v>0.24304605563155496</c:v>
                </c:pt>
                <c:pt idx="577">
                  <c:v>0.47925216598267212</c:v>
                </c:pt>
                <c:pt idx="578">
                  <c:v>0.27724578203374373</c:v>
                </c:pt>
                <c:pt idx="579">
                  <c:v>0.23392612859097128</c:v>
                </c:pt>
                <c:pt idx="580">
                  <c:v>0.31554947560419516</c:v>
                </c:pt>
                <c:pt idx="581">
                  <c:v>0.37665298677610581</c:v>
                </c:pt>
                <c:pt idx="582">
                  <c:v>0.20155038759689922</c:v>
                </c:pt>
                <c:pt idx="583">
                  <c:v>0.21158230734154126</c:v>
                </c:pt>
                <c:pt idx="584">
                  <c:v>0.23757409940720475</c:v>
                </c:pt>
                <c:pt idx="585">
                  <c:v>0.3233014135886913</c:v>
                </c:pt>
                <c:pt idx="586">
                  <c:v>0.13132694938440492</c:v>
                </c:pt>
                <c:pt idx="587">
                  <c:v>0.25718194254445964</c:v>
                </c:pt>
                <c:pt idx="588">
                  <c:v>0.12585499316005472</c:v>
                </c:pt>
                <c:pt idx="589">
                  <c:v>0.16324669402644779</c:v>
                </c:pt>
                <c:pt idx="590">
                  <c:v>0.23210214318285452</c:v>
                </c:pt>
                <c:pt idx="591">
                  <c:v>0.18376652986776107</c:v>
                </c:pt>
                <c:pt idx="592">
                  <c:v>0.26903784769721845</c:v>
                </c:pt>
                <c:pt idx="593">
                  <c:v>8.9375284997720017E-2</c:v>
                </c:pt>
                <c:pt idx="594">
                  <c:v>0.11126310989512084</c:v>
                </c:pt>
                <c:pt idx="595">
                  <c:v>0.11673506611947104</c:v>
                </c:pt>
                <c:pt idx="596">
                  <c:v>0.30460556315549475</c:v>
                </c:pt>
                <c:pt idx="597">
                  <c:v>0.32147742818057456</c:v>
                </c:pt>
                <c:pt idx="598">
                  <c:v>0.31463748290013682</c:v>
                </c:pt>
                <c:pt idx="599">
                  <c:v>0.16461468308253532</c:v>
                </c:pt>
                <c:pt idx="600">
                  <c:v>0.23027815777473779</c:v>
                </c:pt>
                <c:pt idx="601">
                  <c:v>0.29730962152302781</c:v>
                </c:pt>
                <c:pt idx="602">
                  <c:v>0.23073415412676698</c:v>
                </c:pt>
                <c:pt idx="603">
                  <c:v>0.16279069767441859</c:v>
                </c:pt>
                <c:pt idx="604">
                  <c:v>0.30734154126766988</c:v>
                </c:pt>
                <c:pt idx="605">
                  <c:v>0.26766985864113085</c:v>
                </c:pt>
                <c:pt idx="606">
                  <c:v>0.25535795713634291</c:v>
                </c:pt>
                <c:pt idx="607">
                  <c:v>0.10715914272685818</c:v>
                </c:pt>
                <c:pt idx="608">
                  <c:v>0.23027815777473779</c:v>
                </c:pt>
                <c:pt idx="609">
                  <c:v>0.25125398996808024</c:v>
                </c:pt>
                <c:pt idx="610">
                  <c:v>0.23392612859097128</c:v>
                </c:pt>
                <c:pt idx="611">
                  <c:v>0.3233014135886913</c:v>
                </c:pt>
                <c:pt idx="612">
                  <c:v>0.17373461012311903</c:v>
                </c:pt>
                <c:pt idx="613">
                  <c:v>0.23301413588691292</c:v>
                </c:pt>
                <c:pt idx="614">
                  <c:v>0.4696762425900593</c:v>
                </c:pt>
                <c:pt idx="615">
                  <c:v>0.25672594619243044</c:v>
                </c:pt>
                <c:pt idx="616">
                  <c:v>0.3962608299133607</c:v>
                </c:pt>
                <c:pt idx="617">
                  <c:v>0.11582307341541268</c:v>
                </c:pt>
                <c:pt idx="618">
                  <c:v>0.14774281805745554</c:v>
                </c:pt>
                <c:pt idx="619">
                  <c:v>0.29320565435476514</c:v>
                </c:pt>
                <c:pt idx="620">
                  <c:v>0.20246238030095762</c:v>
                </c:pt>
                <c:pt idx="621">
                  <c:v>0.21477428180574556</c:v>
                </c:pt>
                <c:pt idx="622">
                  <c:v>0.27587779297765619</c:v>
                </c:pt>
                <c:pt idx="623">
                  <c:v>0.29092567259461927</c:v>
                </c:pt>
                <c:pt idx="624">
                  <c:v>0.22845417236662105</c:v>
                </c:pt>
                <c:pt idx="625">
                  <c:v>0.2922936616507068</c:v>
                </c:pt>
                <c:pt idx="626">
                  <c:v>0.2165982672138623</c:v>
                </c:pt>
                <c:pt idx="627">
                  <c:v>0.22571819425444598</c:v>
                </c:pt>
                <c:pt idx="628">
                  <c:v>0.23894208846329232</c:v>
                </c:pt>
                <c:pt idx="629">
                  <c:v>0.23575011399908802</c:v>
                </c:pt>
                <c:pt idx="630">
                  <c:v>0.2138622891016872</c:v>
                </c:pt>
                <c:pt idx="631">
                  <c:v>0.39124487004103969</c:v>
                </c:pt>
                <c:pt idx="632">
                  <c:v>0.23757409940720475</c:v>
                </c:pt>
                <c:pt idx="633">
                  <c:v>0.21842225262197904</c:v>
                </c:pt>
                <c:pt idx="634">
                  <c:v>0.33926128590971272</c:v>
                </c:pt>
                <c:pt idx="635">
                  <c:v>0.18331053351573184</c:v>
                </c:pt>
                <c:pt idx="636">
                  <c:v>0.23529411764705882</c:v>
                </c:pt>
                <c:pt idx="637">
                  <c:v>0.16689466484268126</c:v>
                </c:pt>
                <c:pt idx="638">
                  <c:v>0.34746922024623805</c:v>
                </c:pt>
                <c:pt idx="639">
                  <c:v>0.25398996808025537</c:v>
                </c:pt>
                <c:pt idx="640">
                  <c:v>0.32831737346101231</c:v>
                </c:pt>
                <c:pt idx="641">
                  <c:v>0.23666210670314639</c:v>
                </c:pt>
                <c:pt idx="642">
                  <c:v>0.20839033287733699</c:v>
                </c:pt>
                <c:pt idx="643">
                  <c:v>0.15595075239398085</c:v>
                </c:pt>
                <c:pt idx="644">
                  <c:v>0.29913360693114455</c:v>
                </c:pt>
                <c:pt idx="645">
                  <c:v>0.31372549019607843</c:v>
                </c:pt>
                <c:pt idx="646">
                  <c:v>0.21614227086183313</c:v>
                </c:pt>
                <c:pt idx="647">
                  <c:v>0.18878248974008208</c:v>
                </c:pt>
                <c:pt idx="648">
                  <c:v>0.23620611035111719</c:v>
                </c:pt>
                <c:pt idx="649">
                  <c:v>0.18787049703602371</c:v>
                </c:pt>
                <c:pt idx="650">
                  <c:v>0.14683082535339717</c:v>
                </c:pt>
                <c:pt idx="651">
                  <c:v>0.22207022343821251</c:v>
                </c:pt>
                <c:pt idx="652">
                  <c:v>0.29730962152302781</c:v>
                </c:pt>
                <c:pt idx="653">
                  <c:v>0.27906976744186046</c:v>
                </c:pt>
                <c:pt idx="654">
                  <c:v>0.14227086183310533</c:v>
                </c:pt>
                <c:pt idx="655">
                  <c:v>0.29639762881896947</c:v>
                </c:pt>
                <c:pt idx="656">
                  <c:v>0.27678978568171458</c:v>
                </c:pt>
                <c:pt idx="657">
                  <c:v>0.14865481076151391</c:v>
                </c:pt>
                <c:pt idx="658">
                  <c:v>0.42407660738714092</c:v>
                </c:pt>
                <c:pt idx="659">
                  <c:v>0.12813497492020065</c:v>
                </c:pt>
                <c:pt idx="660">
                  <c:v>0.31326949384404923</c:v>
                </c:pt>
                <c:pt idx="661">
                  <c:v>0.33150934792521658</c:v>
                </c:pt>
                <c:pt idx="662">
                  <c:v>0.24578203374373003</c:v>
                </c:pt>
                <c:pt idx="663">
                  <c:v>0.22024623803009577</c:v>
                </c:pt>
                <c:pt idx="664">
                  <c:v>0.29730962152302781</c:v>
                </c:pt>
                <c:pt idx="665">
                  <c:v>0.12631098951208392</c:v>
                </c:pt>
                <c:pt idx="666">
                  <c:v>0.17099863201094392</c:v>
                </c:pt>
                <c:pt idx="667">
                  <c:v>0.26721386228910171</c:v>
                </c:pt>
                <c:pt idx="668">
                  <c:v>4.5599635202918376E-2</c:v>
                </c:pt>
                <c:pt idx="669">
                  <c:v>0.19927040583675332</c:v>
                </c:pt>
                <c:pt idx="670">
                  <c:v>0.3173734610123119</c:v>
                </c:pt>
                <c:pt idx="671">
                  <c:v>0.25353397172822617</c:v>
                </c:pt>
                <c:pt idx="672">
                  <c:v>0.44642042863657089</c:v>
                </c:pt>
                <c:pt idx="673">
                  <c:v>0.22252621979024167</c:v>
                </c:pt>
                <c:pt idx="674">
                  <c:v>0.22024623803009577</c:v>
                </c:pt>
                <c:pt idx="675">
                  <c:v>0.17647058823529413</c:v>
                </c:pt>
                <c:pt idx="676">
                  <c:v>0.18376652986776107</c:v>
                </c:pt>
                <c:pt idx="677">
                  <c:v>0.26174190606475151</c:v>
                </c:pt>
                <c:pt idx="678">
                  <c:v>0.2808937528499772</c:v>
                </c:pt>
                <c:pt idx="679">
                  <c:v>0.29001367989056087</c:v>
                </c:pt>
                <c:pt idx="680">
                  <c:v>0.26903784769721845</c:v>
                </c:pt>
                <c:pt idx="681">
                  <c:v>0.25900592795257638</c:v>
                </c:pt>
                <c:pt idx="682">
                  <c:v>0.31509347925216602</c:v>
                </c:pt>
                <c:pt idx="683">
                  <c:v>0.23255813953488372</c:v>
                </c:pt>
                <c:pt idx="684">
                  <c:v>0.14546283629730963</c:v>
                </c:pt>
                <c:pt idx="685">
                  <c:v>0.14865481076151391</c:v>
                </c:pt>
                <c:pt idx="686">
                  <c:v>0.30050159598723208</c:v>
                </c:pt>
                <c:pt idx="687">
                  <c:v>0.26356589147286824</c:v>
                </c:pt>
                <c:pt idx="688">
                  <c:v>0.42179662562699499</c:v>
                </c:pt>
                <c:pt idx="689">
                  <c:v>0.26903784769721845</c:v>
                </c:pt>
                <c:pt idx="690">
                  <c:v>0.29958960328317374</c:v>
                </c:pt>
                <c:pt idx="691">
                  <c:v>0.30095759233926128</c:v>
                </c:pt>
                <c:pt idx="692">
                  <c:v>0.26949384404924759</c:v>
                </c:pt>
                <c:pt idx="693">
                  <c:v>0.25125398996808024</c:v>
                </c:pt>
                <c:pt idx="694">
                  <c:v>0.24031007751937983</c:v>
                </c:pt>
                <c:pt idx="695">
                  <c:v>0.25718194254445964</c:v>
                </c:pt>
                <c:pt idx="696">
                  <c:v>0.20018239854081166</c:v>
                </c:pt>
                <c:pt idx="697">
                  <c:v>0.23483812129502965</c:v>
                </c:pt>
                <c:pt idx="698">
                  <c:v>0.16187870497036022</c:v>
                </c:pt>
                <c:pt idx="699">
                  <c:v>0.24076607387140905</c:v>
                </c:pt>
                <c:pt idx="700">
                  <c:v>0.26219790241678065</c:v>
                </c:pt>
                <c:pt idx="701">
                  <c:v>0.26402188782489738</c:v>
                </c:pt>
                <c:pt idx="702">
                  <c:v>0</c:v>
                </c:pt>
                <c:pt idx="703">
                  <c:v>0.22754217966256271</c:v>
                </c:pt>
                <c:pt idx="704">
                  <c:v>0.24031007751937983</c:v>
                </c:pt>
                <c:pt idx="705">
                  <c:v>0.40948472412220704</c:v>
                </c:pt>
                <c:pt idx="706">
                  <c:v>0.31144550843593249</c:v>
                </c:pt>
                <c:pt idx="707">
                  <c:v>0.15640674874601004</c:v>
                </c:pt>
                <c:pt idx="708">
                  <c:v>0.2197902416780666</c:v>
                </c:pt>
                <c:pt idx="709">
                  <c:v>0.23939808481532149</c:v>
                </c:pt>
                <c:pt idx="710">
                  <c:v>6.9767441860465115E-2</c:v>
                </c:pt>
                <c:pt idx="711">
                  <c:v>0.20793433652530779</c:v>
                </c:pt>
                <c:pt idx="712">
                  <c:v>0.2507979936160511</c:v>
                </c:pt>
                <c:pt idx="713">
                  <c:v>0.11673506611947104</c:v>
                </c:pt>
                <c:pt idx="714">
                  <c:v>0.23392612859097128</c:v>
                </c:pt>
                <c:pt idx="715">
                  <c:v>0.37300501595987229</c:v>
                </c:pt>
                <c:pt idx="716">
                  <c:v>0.40082079343365251</c:v>
                </c:pt>
                <c:pt idx="717">
                  <c:v>0.21431828545371637</c:v>
                </c:pt>
                <c:pt idx="718">
                  <c:v>0.17282261741906066</c:v>
                </c:pt>
                <c:pt idx="719">
                  <c:v>0.19562243502051985</c:v>
                </c:pt>
                <c:pt idx="720">
                  <c:v>0.21477428180574556</c:v>
                </c:pt>
                <c:pt idx="721">
                  <c:v>0.13315093479252166</c:v>
                </c:pt>
                <c:pt idx="722">
                  <c:v>0.20839033287733699</c:v>
                </c:pt>
                <c:pt idx="723">
                  <c:v>0.22115823073415411</c:v>
                </c:pt>
                <c:pt idx="724">
                  <c:v>0.3593251253989968</c:v>
                </c:pt>
                <c:pt idx="725">
                  <c:v>0.14728682170542637</c:v>
                </c:pt>
                <c:pt idx="726">
                  <c:v>0.29594163246694027</c:v>
                </c:pt>
                <c:pt idx="727">
                  <c:v>0.22343821249430007</c:v>
                </c:pt>
                <c:pt idx="728">
                  <c:v>0.26037391700866391</c:v>
                </c:pt>
                <c:pt idx="729">
                  <c:v>0.16917464660282719</c:v>
                </c:pt>
                <c:pt idx="730">
                  <c:v>0.28408572731418152</c:v>
                </c:pt>
                <c:pt idx="731">
                  <c:v>0.22435020519835841</c:v>
                </c:pt>
                <c:pt idx="732">
                  <c:v>0.19562243502051985</c:v>
                </c:pt>
                <c:pt idx="733">
                  <c:v>0.16051071591427268</c:v>
                </c:pt>
                <c:pt idx="734">
                  <c:v>0.33242134062927498</c:v>
                </c:pt>
                <c:pt idx="735">
                  <c:v>0.26538987688098498</c:v>
                </c:pt>
                <c:pt idx="736">
                  <c:v>0.2074783401732786</c:v>
                </c:pt>
                <c:pt idx="737">
                  <c:v>0.26721386228910171</c:v>
                </c:pt>
                <c:pt idx="738">
                  <c:v>0.28134974920200639</c:v>
                </c:pt>
                <c:pt idx="739">
                  <c:v>0.17008663930688556</c:v>
                </c:pt>
                <c:pt idx="740">
                  <c:v>0.16871865025079799</c:v>
                </c:pt>
                <c:pt idx="741">
                  <c:v>0.18969448244414044</c:v>
                </c:pt>
                <c:pt idx="742">
                  <c:v>0.18650250797993614</c:v>
                </c:pt>
                <c:pt idx="743">
                  <c:v>0.2863657090743274</c:v>
                </c:pt>
                <c:pt idx="744">
                  <c:v>0.23073415412676698</c:v>
                </c:pt>
                <c:pt idx="745">
                  <c:v>0.21021431828545373</c:v>
                </c:pt>
                <c:pt idx="746">
                  <c:v>0.30232558139534882</c:v>
                </c:pt>
                <c:pt idx="747">
                  <c:v>0.34336525307797539</c:v>
                </c:pt>
                <c:pt idx="748">
                  <c:v>9.3935248518011855E-2</c:v>
                </c:pt>
                <c:pt idx="749">
                  <c:v>0.24487004103967169</c:v>
                </c:pt>
                <c:pt idx="750">
                  <c:v>0.25535795713634291</c:v>
                </c:pt>
                <c:pt idx="751">
                  <c:v>0.26447788417692658</c:v>
                </c:pt>
                <c:pt idx="752">
                  <c:v>0.26584587323301412</c:v>
                </c:pt>
                <c:pt idx="753">
                  <c:v>0.25398996808025537</c:v>
                </c:pt>
                <c:pt idx="754">
                  <c:v>0.23483812129502965</c:v>
                </c:pt>
                <c:pt idx="755">
                  <c:v>0.34290925672594619</c:v>
                </c:pt>
                <c:pt idx="756">
                  <c:v>0.24122207022343822</c:v>
                </c:pt>
                <c:pt idx="757">
                  <c:v>0.2106703146374829</c:v>
                </c:pt>
                <c:pt idx="758">
                  <c:v>0.30825353397172822</c:v>
                </c:pt>
                <c:pt idx="759">
                  <c:v>0.23210214318285452</c:v>
                </c:pt>
                <c:pt idx="760">
                  <c:v>0.29138166894664841</c:v>
                </c:pt>
                <c:pt idx="761">
                  <c:v>0.21523027815777473</c:v>
                </c:pt>
                <c:pt idx="762">
                  <c:v>4.9247606019151853E-2</c:v>
                </c:pt>
                <c:pt idx="763">
                  <c:v>0.29685362517099861</c:v>
                </c:pt>
                <c:pt idx="764">
                  <c:v>0.19334245326037394</c:v>
                </c:pt>
                <c:pt idx="765">
                  <c:v>0.24532603739170086</c:v>
                </c:pt>
                <c:pt idx="766">
                  <c:v>0</c:v>
                </c:pt>
                <c:pt idx="767">
                  <c:v>0.24304605563155496</c:v>
                </c:pt>
                <c:pt idx="768">
                  <c:v>0.29548563611491108</c:v>
                </c:pt>
                <c:pt idx="769">
                  <c:v>0.22617419060647515</c:v>
                </c:pt>
                <c:pt idx="770">
                  <c:v>0</c:v>
                </c:pt>
                <c:pt idx="771">
                  <c:v>0</c:v>
                </c:pt>
                <c:pt idx="772">
                  <c:v>0.20611035111719103</c:v>
                </c:pt>
                <c:pt idx="773">
                  <c:v>0.15503875968992248</c:v>
                </c:pt>
                <c:pt idx="774">
                  <c:v>0.22024623803009577</c:v>
                </c:pt>
                <c:pt idx="775">
                  <c:v>0.18923848609211127</c:v>
                </c:pt>
                <c:pt idx="776">
                  <c:v>0.32147742818057456</c:v>
                </c:pt>
                <c:pt idx="777">
                  <c:v>0.34062927496580025</c:v>
                </c:pt>
                <c:pt idx="778">
                  <c:v>0.17191062471500229</c:v>
                </c:pt>
                <c:pt idx="779">
                  <c:v>0.24122207022343822</c:v>
                </c:pt>
                <c:pt idx="780">
                  <c:v>0.22754217966256271</c:v>
                </c:pt>
                <c:pt idx="781">
                  <c:v>0.15367077063383494</c:v>
                </c:pt>
                <c:pt idx="782">
                  <c:v>0.23711810305517558</c:v>
                </c:pt>
                <c:pt idx="783">
                  <c:v>0.27861377108983132</c:v>
                </c:pt>
                <c:pt idx="784">
                  <c:v>0.2868217054263566</c:v>
                </c:pt>
                <c:pt idx="785">
                  <c:v>0.2868217054263566</c:v>
                </c:pt>
                <c:pt idx="786">
                  <c:v>0.22799817601459188</c:v>
                </c:pt>
                <c:pt idx="787">
                  <c:v>0.28910168718650253</c:v>
                </c:pt>
                <c:pt idx="788">
                  <c:v>0.11947104423164616</c:v>
                </c:pt>
                <c:pt idx="789">
                  <c:v>0.13087095303237575</c:v>
                </c:pt>
                <c:pt idx="790">
                  <c:v>0.24669402644778843</c:v>
                </c:pt>
                <c:pt idx="791">
                  <c:v>0.3296853625170999</c:v>
                </c:pt>
                <c:pt idx="792">
                  <c:v>0.13087095303237575</c:v>
                </c:pt>
                <c:pt idx="793">
                  <c:v>0.29685362517099861</c:v>
                </c:pt>
                <c:pt idx="794">
                  <c:v>0.23985408116735066</c:v>
                </c:pt>
                <c:pt idx="795">
                  <c:v>0.28499772001823986</c:v>
                </c:pt>
                <c:pt idx="796">
                  <c:v>0.32694938440492477</c:v>
                </c:pt>
                <c:pt idx="797">
                  <c:v>0.23392612859097128</c:v>
                </c:pt>
                <c:pt idx="798">
                  <c:v>0.22708618331053354</c:v>
                </c:pt>
                <c:pt idx="799">
                  <c:v>0.1404468764249886</c:v>
                </c:pt>
                <c:pt idx="800">
                  <c:v>0.18422252621979024</c:v>
                </c:pt>
                <c:pt idx="801">
                  <c:v>0.24304605563155496</c:v>
                </c:pt>
                <c:pt idx="802">
                  <c:v>0.27405380756953945</c:v>
                </c:pt>
                <c:pt idx="803">
                  <c:v>0.22663018695850431</c:v>
                </c:pt>
                <c:pt idx="804">
                  <c:v>0.1855905152758778</c:v>
                </c:pt>
                <c:pt idx="805">
                  <c:v>0.30460556315549475</c:v>
                </c:pt>
                <c:pt idx="806">
                  <c:v>0.35294117647058826</c:v>
                </c:pt>
                <c:pt idx="807">
                  <c:v>0</c:v>
                </c:pt>
                <c:pt idx="808">
                  <c:v>9.7127222982216141E-2</c:v>
                </c:pt>
                <c:pt idx="809">
                  <c:v>0.26493388052895578</c:v>
                </c:pt>
                <c:pt idx="810">
                  <c:v>0.19516643866849068</c:v>
                </c:pt>
                <c:pt idx="811">
                  <c:v>0.26949384404924759</c:v>
                </c:pt>
                <c:pt idx="812">
                  <c:v>0.25353397172822617</c:v>
                </c:pt>
                <c:pt idx="813">
                  <c:v>0.19744642042863658</c:v>
                </c:pt>
                <c:pt idx="814">
                  <c:v>5.1527587779297758E-2</c:v>
                </c:pt>
                <c:pt idx="815">
                  <c:v>0.34336525307797539</c:v>
                </c:pt>
                <c:pt idx="816">
                  <c:v>0.25854993160054718</c:v>
                </c:pt>
                <c:pt idx="817">
                  <c:v>0.21021431828545373</c:v>
                </c:pt>
                <c:pt idx="818">
                  <c:v>0.16507067943456452</c:v>
                </c:pt>
                <c:pt idx="819">
                  <c:v>0.32056543547651623</c:v>
                </c:pt>
                <c:pt idx="820">
                  <c:v>0.12767897856817145</c:v>
                </c:pt>
                <c:pt idx="821">
                  <c:v>0.19790241678066575</c:v>
                </c:pt>
                <c:pt idx="822">
                  <c:v>0.34974920200638393</c:v>
                </c:pt>
                <c:pt idx="823">
                  <c:v>0.26903784769721845</c:v>
                </c:pt>
                <c:pt idx="824">
                  <c:v>0.14774281805745554</c:v>
                </c:pt>
                <c:pt idx="825">
                  <c:v>0.29685362517099861</c:v>
                </c:pt>
                <c:pt idx="826">
                  <c:v>0.19471044231646145</c:v>
                </c:pt>
                <c:pt idx="827">
                  <c:v>0.14500683994528044</c:v>
                </c:pt>
                <c:pt idx="828">
                  <c:v>0.22845417236662105</c:v>
                </c:pt>
                <c:pt idx="829">
                  <c:v>0.22343821249430007</c:v>
                </c:pt>
                <c:pt idx="830">
                  <c:v>0</c:v>
                </c:pt>
                <c:pt idx="831">
                  <c:v>7.0679434564523483E-2</c:v>
                </c:pt>
                <c:pt idx="832">
                  <c:v>0.17054263565891475</c:v>
                </c:pt>
                <c:pt idx="833">
                  <c:v>0.34974920200638393</c:v>
                </c:pt>
                <c:pt idx="834">
                  <c:v>0.39671682626538984</c:v>
                </c:pt>
                <c:pt idx="835">
                  <c:v>0.31235750113999089</c:v>
                </c:pt>
                <c:pt idx="836">
                  <c:v>0.16005471956224349</c:v>
                </c:pt>
                <c:pt idx="837">
                  <c:v>0.2074783401732786</c:v>
                </c:pt>
                <c:pt idx="838">
                  <c:v>0.10442316461468308</c:v>
                </c:pt>
                <c:pt idx="839">
                  <c:v>0.22754217966256271</c:v>
                </c:pt>
                <c:pt idx="840">
                  <c:v>0.29366165070679434</c:v>
                </c:pt>
                <c:pt idx="841">
                  <c:v>0.16689466484268126</c:v>
                </c:pt>
                <c:pt idx="842">
                  <c:v>9.3935248518011855E-2</c:v>
                </c:pt>
                <c:pt idx="843">
                  <c:v>0.24988600091199273</c:v>
                </c:pt>
                <c:pt idx="844">
                  <c:v>0</c:v>
                </c:pt>
                <c:pt idx="845">
                  <c:v>0.28818969448244414</c:v>
                </c:pt>
                <c:pt idx="846">
                  <c:v>0.24259005927952579</c:v>
                </c:pt>
                <c:pt idx="847">
                  <c:v>0.12904696762425902</c:v>
                </c:pt>
                <c:pt idx="848">
                  <c:v>0.21842225262197904</c:v>
                </c:pt>
                <c:pt idx="849">
                  <c:v>0.25307797537619697</c:v>
                </c:pt>
                <c:pt idx="850">
                  <c:v>0.33834929320565438</c:v>
                </c:pt>
                <c:pt idx="851">
                  <c:v>0.33059735522115824</c:v>
                </c:pt>
                <c:pt idx="852">
                  <c:v>0.21614227086183313</c:v>
                </c:pt>
                <c:pt idx="853">
                  <c:v>0.41039671682626538</c:v>
                </c:pt>
                <c:pt idx="854">
                  <c:v>0.21523027815777473</c:v>
                </c:pt>
                <c:pt idx="855">
                  <c:v>0.13588691290469676</c:v>
                </c:pt>
                <c:pt idx="856">
                  <c:v>0.2074783401732786</c:v>
                </c:pt>
                <c:pt idx="857">
                  <c:v>0</c:v>
                </c:pt>
                <c:pt idx="858">
                  <c:v>0.23301413588691292</c:v>
                </c:pt>
                <c:pt idx="859">
                  <c:v>0.43182854537163706</c:v>
                </c:pt>
                <c:pt idx="860">
                  <c:v>0.18467852257181941</c:v>
                </c:pt>
                <c:pt idx="861">
                  <c:v>0.25672594619243044</c:v>
                </c:pt>
                <c:pt idx="862">
                  <c:v>0.22891016871865025</c:v>
                </c:pt>
                <c:pt idx="863">
                  <c:v>0.26538987688098498</c:v>
                </c:pt>
                <c:pt idx="864">
                  <c:v>0.21705426356589147</c:v>
                </c:pt>
                <c:pt idx="865">
                  <c:v>0.26265389876880985</c:v>
                </c:pt>
                <c:pt idx="866">
                  <c:v>0.31554947560419516</c:v>
                </c:pt>
                <c:pt idx="867">
                  <c:v>0.30414956680346555</c:v>
                </c:pt>
                <c:pt idx="868">
                  <c:v>0.26903784769721845</c:v>
                </c:pt>
                <c:pt idx="869">
                  <c:v>0.18923848609211127</c:v>
                </c:pt>
                <c:pt idx="870">
                  <c:v>0.35795713634290927</c:v>
                </c:pt>
                <c:pt idx="871">
                  <c:v>0.24669402644778843</c:v>
                </c:pt>
                <c:pt idx="872">
                  <c:v>0.29092567259461927</c:v>
                </c:pt>
                <c:pt idx="873">
                  <c:v>0.18969448244414044</c:v>
                </c:pt>
                <c:pt idx="874">
                  <c:v>0.21568627450980393</c:v>
                </c:pt>
                <c:pt idx="875">
                  <c:v>0.25672594619243044</c:v>
                </c:pt>
                <c:pt idx="876">
                  <c:v>0.14135886912904697</c:v>
                </c:pt>
                <c:pt idx="877">
                  <c:v>0.13907888736890103</c:v>
                </c:pt>
                <c:pt idx="878">
                  <c:v>0.27815777473780207</c:v>
                </c:pt>
                <c:pt idx="879">
                  <c:v>0.27861377108983132</c:v>
                </c:pt>
                <c:pt idx="880">
                  <c:v>0.24623803009575926</c:v>
                </c:pt>
                <c:pt idx="881">
                  <c:v>0.32786137710898317</c:v>
                </c:pt>
                <c:pt idx="882">
                  <c:v>0.21431828545371637</c:v>
                </c:pt>
                <c:pt idx="883">
                  <c:v>0.2106703146374829</c:v>
                </c:pt>
                <c:pt idx="884">
                  <c:v>0.24669402644778843</c:v>
                </c:pt>
                <c:pt idx="885">
                  <c:v>0.31828545371637029</c:v>
                </c:pt>
                <c:pt idx="886">
                  <c:v>0.28317373461012313</c:v>
                </c:pt>
                <c:pt idx="887">
                  <c:v>0.27861377108983132</c:v>
                </c:pt>
                <c:pt idx="888">
                  <c:v>0.25490196078431371</c:v>
                </c:pt>
                <c:pt idx="889">
                  <c:v>0.35522115823073414</c:v>
                </c:pt>
                <c:pt idx="890">
                  <c:v>0.18695850433196534</c:v>
                </c:pt>
                <c:pt idx="891">
                  <c:v>0.20975832193342453</c:v>
                </c:pt>
                <c:pt idx="892">
                  <c:v>0.17008663930688556</c:v>
                </c:pt>
                <c:pt idx="893">
                  <c:v>0.22161422708618334</c:v>
                </c:pt>
                <c:pt idx="894">
                  <c:v>0.2507979936160511</c:v>
                </c:pt>
                <c:pt idx="895">
                  <c:v>0.26310989512083904</c:v>
                </c:pt>
                <c:pt idx="896">
                  <c:v>0.22936616507067945</c:v>
                </c:pt>
                <c:pt idx="897">
                  <c:v>0.31828545371637029</c:v>
                </c:pt>
                <c:pt idx="898">
                  <c:v>0.13360693114455086</c:v>
                </c:pt>
                <c:pt idx="899">
                  <c:v>0.20337437300501596</c:v>
                </c:pt>
                <c:pt idx="900">
                  <c:v>0.19197446420428638</c:v>
                </c:pt>
                <c:pt idx="901">
                  <c:v>9.9863201094391243E-2</c:v>
                </c:pt>
                <c:pt idx="902">
                  <c:v>0.23575011399908802</c:v>
                </c:pt>
                <c:pt idx="903">
                  <c:v>0.23803009575923392</c:v>
                </c:pt>
                <c:pt idx="904">
                  <c:v>0.27633378932968533</c:v>
                </c:pt>
                <c:pt idx="905">
                  <c:v>0.1823985408116735</c:v>
                </c:pt>
                <c:pt idx="906">
                  <c:v>0.48928408572731419</c:v>
                </c:pt>
                <c:pt idx="907">
                  <c:v>0.25444596443228457</c:v>
                </c:pt>
                <c:pt idx="908">
                  <c:v>0.20930232558139533</c:v>
                </c:pt>
                <c:pt idx="909">
                  <c:v>0.1855905152758778</c:v>
                </c:pt>
                <c:pt idx="910">
                  <c:v>0.25672594619243044</c:v>
                </c:pt>
                <c:pt idx="911">
                  <c:v>0.20793433652530779</c:v>
                </c:pt>
                <c:pt idx="912">
                  <c:v>0.23255813953488372</c:v>
                </c:pt>
                <c:pt idx="913">
                  <c:v>0.30186958504331968</c:v>
                </c:pt>
                <c:pt idx="914">
                  <c:v>0.30141358869129048</c:v>
                </c:pt>
                <c:pt idx="915">
                  <c:v>0.29183766529867761</c:v>
                </c:pt>
                <c:pt idx="916">
                  <c:v>0.12995896032831739</c:v>
                </c:pt>
                <c:pt idx="917">
                  <c:v>0.37391700866393068</c:v>
                </c:pt>
                <c:pt idx="918">
                  <c:v>0.24076607387140905</c:v>
                </c:pt>
                <c:pt idx="919">
                  <c:v>0.2507979936160511</c:v>
                </c:pt>
                <c:pt idx="920">
                  <c:v>0.16051071591427268</c:v>
                </c:pt>
                <c:pt idx="921">
                  <c:v>0.2439580483356133</c:v>
                </c:pt>
                <c:pt idx="922">
                  <c:v>0.19653442772457819</c:v>
                </c:pt>
                <c:pt idx="923">
                  <c:v>0.25353397172822617</c:v>
                </c:pt>
                <c:pt idx="924">
                  <c:v>0.17327861377108983</c:v>
                </c:pt>
                <c:pt idx="925">
                  <c:v>0.33242134062927498</c:v>
                </c:pt>
                <c:pt idx="926">
                  <c:v>0.26082991336069311</c:v>
                </c:pt>
                <c:pt idx="927">
                  <c:v>0.23483812129502965</c:v>
                </c:pt>
                <c:pt idx="928">
                  <c:v>0.25353397172822617</c:v>
                </c:pt>
                <c:pt idx="929">
                  <c:v>0.30278157774737802</c:v>
                </c:pt>
                <c:pt idx="930">
                  <c:v>0.25125398996808024</c:v>
                </c:pt>
                <c:pt idx="931">
                  <c:v>0.22343821249430007</c:v>
                </c:pt>
                <c:pt idx="932">
                  <c:v>0.33242134062927498</c:v>
                </c:pt>
                <c:pt idx="933">
                  <c:v>8.0255357957136342E-2</c:v>
                </c:pt>
                <c:pt idx="934">
                  <c:v>0.31509347925216602</c:v>
                </c:pt>
                <c:pt idx="935">
                  <c:v>0.24350205198358413</c:v>
                </c:pt>
                <c:pt idx="936">
                  <c:v>0.29502963976288188</c:v>
                </c:pt>
                <c:pt idx="937">
                  <c:v>0.20656634746922026</c:v>
                </c:pt>
                <c:pt idx="938">
                  <c:v>0.20246238030095762</c:v>
                </c:pt>
                <c:pt idx="939">
                  <c:v>0.2188782489740082</c:v>
                </c:pt>
                <c:pt idx="940">
                  <c:v>0.32466940264477884</c:v>
                </c:pt>
                <c:pt idx="941">
                  <c:v>0.25125398996808024</c:v>
                </c:pt>
                <c:pt idx="942">
                  <c:v>0.19562243502051985</c:v>
                </c:pt>
                <c:pt idx="943">
                  <c:v>0.28818969448244414</c:v>
                </c:pt>
                <c:pt idx="944">
                  <c:v>0.2745098039215686</c:v>
                </c:pt>
                <c:pt idx="945">
                  <c:v>0.32147742818057456</c:v>
                </c:pt>
                <c:pt idx="946">
                  <c:v>0.22891016871865025</c:v>
                </c:pt>
                <c:pt idx="947">
                  <c:v>0.23210214318285452</c:v>
                </c:pt>
                <c:pt idx="948">
                  <c:v>0.37847697218422255</c:v>
                </c:pt>
                <c:pt idx="949">
                  <c:v>0.21431828545371637</c:v>
                </c:pt>
                <c:pt idx="950">
                  <c:v>0.1801185590515276</c:v>
                </c:pt>
                <c:pt idx="951">
                  <c:v>0.17373461012311903</c:v>
                </c:pt>
                <c:pt idx="952">
                  <c:v>0.36479708162334701</c:v>
                </c:pt>
                <c:pt idx="953">
                  <c:v>0.16279069767441859</c:v>
                </c:pt>
                <c:pt idx="954">
                  <c:v>1</c:v>
                </c:pt>
                <c:pt idx="955">
                  <c:v>0.16279069767441859</c:v>
                </c:pt>
                <c:pt idx="956">
                  <c:v>0.18695850433196534</c:v>
                </c:pt>
                <c:pt idx="957">
                  <c:v>0.11445508435932512</c:v>
                </c:pt>
                <c:pt idx="958">
                  <c:v>0.20109439124487005</c:v>
                </c:pt>
                <c:pt idx="959">
                  <c:v>0.35658914728682173</c:v>
                </c:pt>
                <c:pt idx="960">
                  <c:v>0.38075695394436843</c:v>
                </c:pt>
                <c:pt idx="961">
                  <c:v>0.24487004103967169</c:v>
                </c:pt>
                <c:pt idx="962">
                  <c:v>0.25170998632010944</c:v>
                </c:pt>
                <c:pt idx="963">
                  <c:v>0.21203830369357046</c:v>
                </c:pt>
                <c:pt idx="964">
                  <c:v>0.19653442772457819</c:v>
                </c:pt>
                <c:pt idx="965">
                  <c:v>0.28271773825809393</c:v>
                </c:pt>
                <c:pt idx="966">
                  <c:v>0.29411764705882354</c:v>
                </c:pt>
                <c:pt idx="967">
                  <c:v>0.19197446420428638</c:v>
                </c:pt>
                <c:pt idx="968">
                  <c:v>0.20018239854081166</c:v>
                </c:pt>
                <c:pt idx="969">
                  <c:v>0.21112631098951209</c:v>
                </c:pt>
                <c:pt idx="970">
                  <c:v>0.16005471956224349</c:v>
                </c:pt>
                <c:pt idx="971">
                  <c:v>0.22298221614227084</c:v>
                </c:pt>
                <c:pt idx="972">
                  <c:v>0.23666210670314639</c:v>
                </c:pt>
                <c:pt idx="973">
                  <c:v>0.16461468308253532</c:v>
                </c:pt>
                <c:pt idx="974">
                  <c:v>0.22343821249430007</c:v>
                </c:pt>
                <c:pt idx="975">
                  <c:v>0.22617419060647515</c:v>
                </c:pt>
                <c:pt idx="976">
                  <c:v>6.4751481988144094E-2</c:v>
                </c:pt>
                <c:pt idx="977">
                  <c:v>0.29457364341085274</c:v>
                </c:pt>
                <c:pt idx="978">
                  <c:v>0.25763793889648884</c:v>
                </c:pt>
                <c:pt idx="979">
                  <c:v>0.30734154126766988</c:v>
                </c:pt>
                <c:pt idx="980">
                  <c:v>0.21021431828545373</c:v>
                </c:pt>
                <c:pt idx="981">
                  <c:v>0.20519835841313269</c:v>
                </c:pt>
                <c:pt idx="982">
                  <c:v>0.27405380756953945</c:v>
                </c:pt>
                <c:pt idx="983">
                  <c:v>0.16552667578659369</c:v>
                </c:pt>
                <c:pt idx="984">
                  <c:v>0.14546283629730963</c:v>
                </c:pt>
                <c:pt idx="985">
                  <c:v>0.23529411764705882</c:v>
                </c:pt>
                <c:pt idx="986">
                  <c:v>0.3533971728226174</c:v>
                </c:pt>
                <c:pt idx="987">
                  <c:v>6.1103511171910631E-2</c:v>
                </c:pt>
                <c:pt idx="988">
                  <c:v>0.15595075239398085</c:v>
                </c:pt>
                <c:pt idx="989">
                  <c:v>0.24532603739170086</c:v>
                </c:pt>
                <c:pt idx="990">
                  <c:v>0.22435020519835841</c:v>
                </c:pt>
                <c:pt idx="991">
                  <c:v>0.28226174190606479</c:v>
                </c:pt>
                <c:pt idx="992">
                  <c:v>0.22343821249430007</c:v>
                </c:pt>
                <c:pt idx="993">
                  <c:v>0.20656634746922026</c:v>
                </c:pt>
                <c:pt idx="994">
                  <c:v>0.22845417236662105</c:v>
                </c:pt>
                <c:pt idx="995">
                  <c:v>0.23666210670314639</c:v>
                </c:pt>
                <c:pt idx="996">
                  <c:v>0.33150934792521658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3-47B9-BBA5-9AF6E43F7B0B}"/>
            </c:ext>
          </c:extLst>
        </c:ser>
        <c:ser>
          <c:idx val="2"/>
          <c:order val="2"/>
          <c:tx>
            <c:strRef>
              <c:f>ck_summary!$AE$1</c:f>
              <c:strCache>
                <c:ptCount val="1"/>
                <c:pt idx="0">
                  <c:v>dit_normalized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ck_summary!$AB$2:$AB$998</c:f>
              <c:numCache>
                <c:formatCode>General</c:formatCode>
                <c:ptCount val="997"/>
                <c:pt idx="0">
                  <c:v>0</c:v>
                </c:pt>
                <c:pt idx="1">
                  <c:v>4.6517746613368494E-7</c:v>
                </c:pt>
                <c:pt idx="2">
                  <c:v>1.1613620619493577E-3</c:v>
                </c:pt>
                <c:pt idx="3">
                  <c:v>4.4416074821376503E-3</c:v>
                </c:pt>
                <c:pt idx="4">
                  <c:v>6.1188513540292649E-3</c:v>
                </c:pt>
                <c:pt idx="5">
                  <c:v>4.6517746613368494E-7</c:v>
                </c:pt>
                <c:pt idx="6">
                  <c:v>4.2550341040207523E-2</c:v>
                </c:pt>
                <c:pt idx="7">
                  <c:v>2.4654405705085302E-5</c:v>
                </c:pt>
                <c:pt idx="8">
                  <c:v>4.6964316980856831E-3</c:v>
                </c:pt>
                <c:pt idx="9">
                  <c:v>1.0754903017010796E-3</c:v>
                </c:pt>
                <c:pt idx="10">
                  <c:v>6.1984897362313517E-3</c:v>
                </c:pt>
                <c:pt idx="11">
                  <c:v>0.18135027249165611</c:v>
                </c:pt>
                <c:pt idx="12">
                  <c:v>0.34131131294851247</c:v>
                </c:pt>
                <c:pt idx="13">
                  <c:v>7.7040738195703132E-2</c:v>
                </c:pt>
                <c:pt idx="14">
                  <c:v>2.936525790462113E-2</c:v>
                </c:pt>
                <c:pt idx="15">
                  <c:v>4.7930583613509721E-2</c:v>
                </c:pt>
                <c:pt idx="16">
                  <c:v>1.2826617380183775E-2</c:v>
                </c:pt>
                <c:pt idx="17">
                  <c:v>2.5008870934279171E-3</c:v>
                </c:pt>
                <c:pt idx="18">
                  <c:v>5.4581132811329786E-3</c:v>
                </c:pt>
                <c:pt idx="19">
                  <c:v>5.5360025960624032E-2</c:v>
                </c:pt>
                <c:pt idx="20">
                  <c:v>2.8240830933482786E-2</c:v>
                </c:pt>
                <c:pt idx="21">
                  <c:v>2.3474715650970276E-3</c:v>
                </c:pt>
                <c:pt idx="22">
                  <c:v>7.6523553888855709E-3</c:v>
                </c:pt>
                <c:pt idx="23">
                  <c:v>4.9733053259284525E-3</c:v>
                </c:pt>
                <c:pt idx="24">
                  <c:v>1.7165048500332973E-4</c:v>
                </c:pt>
                <c:pt idx="25">
                  <c:v>1.8364276008025614E-3</c:v>
                </c:pt>
                <c:pt idx="26">
                  <c:v>4.6833136935407133E-3</c:v>
                </c:pt>
                <c:pt idx="27">
                  <c:v>7.4875895303810197E-3</c:v>
                </c:pt>
                <c:pt idx="28">
                  <c:v>9.1280843824480731E-3</c:v>
                </c:pt>
                <c:pt idx="29">
                  <c:v>7.208278372615709E-2</c:v>
                </c:pt>
                <c:pt idx="30">
                  <c:v>3.7102554698822711E-2</c:v>
                </c:pt>
                <c:pt idx="31">
                  <c:v>1.1127044989917743E-3</c:v>
                </c:pt>
                <c:pt idx="32">
                  <c:v>3.6485729378729443E-3</c:v>
                </c:pt>
                <c:pt idx="33">
                  <c:v>2.5697333584157023E-3</c:v>
                </c:pt>
                <c:pt idx="34">
                  <c:v>4.4310014359098026E-3</c:v>
                </c:pt>
                <c:pt idx="35">
                  <c:v>1.569136628762146E-2</c:v>
                </c:pt>
                <c:pt idx="36">
                  <c:v>1.099484155404255E-2</c:v>
                </c:pt>
                <c:pt idx="37">
                  <c:v>2.1421515350949417E-2</c:v>
                </c:pt>
                <c:pt idx="38">
                  <c:v>1.5395141277187529E-2</c:v>
                </c:pt>
                <c:pt idx="39">
                  <c:v>1.3565505267390521E-3</c:v>
                </c:pt>
                <c:pt idx="40">
                  <c:v>1.3788697415641461E-2</c:v>
                </c:pt>
                <c:pt idx="41">
                  <c:v>4.2602813058387401E-3</c:v>
                </c:pt>
                <c:pt idx="42">
                  <c:v>8.677680952638793E-2</c:v>
                </c:pt>
                <c:pt idx="43">
                  <c:v>8.4001746834420823E-3</c:v>
                </c:pt>
                <c:pt idx="44">
                  <c:v>8.8179040480301318E-4</c:v>
                </c:pt>
                <c:pt idx="45">
                  <c:v>8.2133594130427943E-3</c:v>
                </c:pt>
                <c:pt idx="46">
                  <c:v>5.8856392831578036E-2</c:v>
                </c:pt>
                <c:pt idx="47">
                  <c:v>1.6769647654119341E-3</c:v>
                </c:pt>
                <c:pt idx="48">
                  <c:v>2.3602174276690906E-3</c:v>
                </c:pt>
                <c:pt idx="49">
                  <c:v>3.4720846072218241E-4</c:v>
                </c:pt>
                <c:pt idx="50">
                  <c:v>3.8323738582916857E-2</c:v>
                </c:pt>
                <c:pt idx="51">
                  <c:v>3.9019085859293492E-4</c:v>
                </c:pt>
                <c:pt idx="52">
                  <c:v>9.8524587327114468E-4</c:v>
                </c:pt>
                <c:pt idx="53">
                  <c:v>3.4423132493892687E-5</c:v>
                </c:pt>
                <c:pt idx="54">
                  <c:v>2.2587901329533019E-2</c:v>
                </c:pt>
                <c:pt idx="55">
                  <c:v>1.7384054051388712E-2</c:v>
                </c:pt>
                <c:pt idx="56">
                  <c:v>1.2388606278072296E-3</c:v>
                </c:pt>
                <c:pt idx="57">
                  <c:v>0</c:v>
                </c:pt>
                <c:pt idx="58">
                  <c:v>0.12391369432221132</c:v>
                </c:pt>
                <c:pt idx="59">
                  <c:v>1.7248780444237036E-3</c:v>
                </c:pt>
                <c:pt idx="60">
                  <c:v>3.6376877851654164E-4</c:v>
                </c:pt>
                <c:pt idx="61">
                  <c:v>0.15095976345167633</c:v>
                </c:pt>
                <c:pt idx="62">
                  <c:v>1.2056469567252846E-2</c:v>
                </c:pt>
                <c:pt idx="63">
                  <c:v>4.6871281487630097E-4</c:v>
                </c:pt>
                <c:pt idx="64">
                  <c:v>0.1090669972775954</c:v>
                </c:pt>
                <c:pt idx="65">
                  <c:v>1.3606813026383191E-2</c:v>
                </c:pt>
                <c:pt idx="66">
                  <c:v>1.2003625407100059E-2</c:v>
                </c:pt>
                <c:pt idx="67">
                  <c:v>2.4219557809743532E-2</c:v>
                </c:pt>
                <c:pt idx="68">
                  <c:v>1.8345203731914134E-2</c:v>
                </c:pt>
                <c:pt idx="69">
                  <c:v>4.699036691896032E-3</c:v>
                </c:pt>
                <c:pt idx="70">
                  <c:v>4.8927365887940985E-3</c:v>
                </c:pt>
                <c:pt idx="71">
                  <c:v>3.3393229583872706E-3</c:v>
                </c:pt>
                <c:pt idx="72">
                  <c:v>2.7720297348879191E-2</c:v>
                </c:pt>
                <c:pt idx="73">
                  <c:v>4.6517746613368494E-7</c:v>
                </c:pt>
                <c:pt idx="74">
                  <c:v>1.2891928296428945E-3</c:v>
                </c:pt>
                <c:pt idx="75">
                  <c:v>3.0926393480965774E-2</c:v>
                </c:pt>
                <c:pt idx="76">
                  <c:v>6.105826384977522E-3</c:v>
                </c:pt>
                <c:pt idx="77">
                  <c:v>1.2894719361225746E-4</c:v>
                </c:pt>
                <c:pt idx="78">
                  <c:v>2.3085827289282514E-2</c:v>
                </c:pt>
                <c:pt idx="79">
                  <c:v>3.0592582131268243E-2</c:v>
                </c:pt>
                <c:pt idx="80">
                  <c:v>5.0868086276650718E-3</c:v>
                </c:pt>
                <c:pt idx="81">
                  <c:v>1.1823880834186003E-3</c:v>
                </c:pt>
                <c:pt idx="82">
                  <c:v>2.0216612678169948E-3</c:v>
                </c:pt>
                <c:pt idx="83">
                  <c:v>1.1613341513013898E-2</c:v>
                </c:pt>
                <c:pt idx="84">
                  <c:v>3.0796608967914476E-3</c:v>
                </c:pt>
                <c:pt idx="85">
                  <c:v>0.17034910452407415</c:v>
                </c:pt>
                <c:pt idx="86">
                  <c:v>1.341385741343094E-3</c:v>
                </c:pt>
                <c:pt idx="87">
                  <c:v>7.0120851244991663E-4</c:v>
                </c:pt>
                <c:pt idx="88">
                  <c:v>2.9367397720965343E-2</c:v>
                </c:pt>
                <c:pt idx="89">
                  <c:v>7.2242990845493536E-3</c:v>
                </c:pt>
                <c:pt idx="90">
                  <c:v>6.577888477609985E-3</c:v>
                </c:pt>
                <c:pt idx="91">
                  <c:v>1.2410934796446715E-4</c:v>
                </c:pt>
                <c:pt idx="92">
                  <c:v>5.6385091024996215E-3</c:v>
                </c:pt>
                <c:pt idx="93">
                  <c:v>3.9566134559466705E-3</c:v>
                </c:pt>
                <c:pt idx="94">
                  <c:v>6.9051873427816461E-3</c:v>
                </c:pt>
                <c:pt idx="95">
                  <c:v>3.275612252625601E-2</c:v>
                </c:pt>
                <c:pt idx="96">
                  <c:v>9.309875736213117E-3</c:v>
                </c:pt>
                <c:pt idx="97">
                  <c:v>0.51789798211597315</c:v>
                </c:pt>
                <c:pt idx="98">
                  <c:v>1.4978714409504654E-4</c:v>
                </c:pt>
                <c:pt idx="99">
                  <c:v>4.5717641371618555E-3</c:v>
                </c:pt>
                <c:pt idx="100">
                  <c:v>2.8582364229118138E-3</c:v>
                </c:pt>
                <c:pt idx="101">
                  <c:v>1.3828795713222185E-3</c:v>
                </c:pt>
                <c:pt idx="102">
                  <c:v>3.8120362994723215E-3</c:v>
                </c:pt>
                <c:pt idx="103">
                  <c:v>1.5226188821487775E-3</c:v>
                </c:pt>
                <c:pt idx="104">
                  <c:v>1.6566830278885055E-3</c:v>
                </c:pt>
                <c:pt idx="105">
                  <c:v>6.3450206380634628E-4</c:v>
                </c:pt>
                <c:pt idx="106">
                  <c:v>1.5553487686659435E-2</c:v>
                </c:pt>
                <c:pt idx="107">
                  <c:v>2.8288372070521648E-3</c:v>
                </c:pt>
                <c:pt idx="108">
                  <c:v>4.1107732682233739E-3</c:v>
                </c:pt>
                <c:pt idx="109">
                  <c:v>2.5128886720541659E-4</c:v>
                </c:pt>
                <c:pt idx="110">
                  <c:v>8.9769947414478513E-4</c:v>
                </c:pt>
                <c:pt idx="111">
                  <c:v>5.6808402519177873E-3</c:v>
                </c:pt>
                <c:pt idx="112">
                  <c:v>5.2320370325920082E-3</c:v>
                </c:pt>
                <c:pt idx="113">
                  <c:v>8.5849431729903818E-3</c:v>
                </c:pt>
                <c:pt idx="114">
                  <c:v>1.2793496744595057E-2</c:v>
                </c:pt>
                <c:pt idx="115">
                  <c:v>6.7329786448189557E-4</c:v>
                </c:pt>
                <c:pt idx="116">
                  <c:v>7.2098785830992098E-3</c:v>
                </c:pt>
                <c:pt idx="117">
                  <c:v>2.3565890434332478E-4</c:v>
                </c:pt>
                <c:pt idx="118">
                  <c:v>2.8246506098569615E-3</c:v>
                </c:pt>
                <c:pt idx="119">
                  <c:v>0.23595912987996748</c:v>
                </c:pt>
                <c:pt idx="120">
                  <c:v>2.6636061710814799E-4</c:v>
                </c:pt>
                <c:pt idx="121">
                  <c:v>4.4108127338796007E-4</c:v>
                </c:pt>
                <c:pt idx="122">
                  <c:v>5.0890414795025133E-5</c:v>
                </c:pt>
                <c:pt idx="123">
                  <c:v>0.10888511288833713</c:v>
                </c:pt>
                <c:pt idx="124">
                  <c:v>7.6163599565561457E-2</c:v>
                </c:pt>
                <c:pt idx="125">
                  <c:v>4.1505924593244169E-3</c:v>
                </c:pt>
                <c:pt idx="126">
                  <c:v>7.0688367753674757E-4</c:v>
                </c:pt>
                <c:pt idx="127">
                  <c:v>2.5835956469064862E-4</c:v>
                </c:pt>
                <c:pt idx="128">
                  <c:v>5.8590032214469881E-3</c:v>
                </c:pt>
                <c:pt idx="129">
                  <c:v>0.4529341812960328</c:v>
                </c:pt>
                <c:pt idx="130">
                  <c:v>0.18466494104433831</c:v>
                </c:pt>
                <c:pt idx="131">
                  <c:v>2.7797144666284477E-3</c:v>
                </c:pt>
                <c:pt idx="132">
                  <c:v>9.1880643649313504E-2</c:v>
                </c:pt>
                <c:pt idx="133">
                  <c:v>1.7441363915216383E-3</c:v>
                </c:pt>
                <c:pt idx="134">
                  <c:v>6.0748176550850505E-2</c:v>
                </c:pt>
                <c:pt idx="135">
                  <c:v>1.4763802420150892E-3</c:v>
                </c:pt>
                <c:pt idx="136">
                  <c:v>4.2025062645449363E-3</c:v>
                </c:pt>
                <c:pt idx="137">
                  <c:v>1.4224196559435819E-2</c:v>
                </c:pt>
                <c:pt idx="138">
                  <c:v>3.6935090811014583E-5</c:v>
                </c:pt>
                <c:pt idx="139">
                  <c:v>1.3182385106282817E-2</c:v>
                </c:pt>
                <c:pt idx="140">
                  <c:v>0.10931298312168689</c:v>
                </c:pt>
                <c:pt idx="141">
                  <c:v>5.2910215352977592E-3</c:v>
                </c:pt>
                <c:pt idx="142">
                  <c:v>3.6134985569264647E-4</c:v>
                </c:pt>
                <c:pt idx="143">
                  <c:v>2.5081438618996025E-3</c:v>
                </c:pt>
                <c:pt idx="144">
                  <c:v>3.0439445709417035E-2</c:v>
                </c:pt>
                <c:pt idx="145">
                  <c:v>7.060426366779779E-2</c:v>
                </c:pt>
                <c:pt idx="146">
                  <c:v>1.9620627308559471E-2</c:v>
                </c:pt>
                <c:pt idx="147">
                  <c:v>5.2490625278525009E-3</c:v>
                </c:pt>
                <c:pt idx="148">
                  <c:v>2.612343614313548E-3</c:v>
                </c:pt>
                <c:pt idx="149">
                  <c:v>7.5730891486563913E-5</c:v>
                </c:pt>
                <c:pt idx="150">
                  <c:v>1.3986025696775371E-2</c:v>
                </c:pt>
                <c:pt idx="151">
                  <c:v>6.5430466853965724E-2</c:v>
                </c:pt>
                <c:pt idx="152">
                  <c:v>5.1169521274705344E-5</c:v>
                </c:pt>
                <c:pt idx="153">
                  <c:v>0.1207102962194283</c:v>
                </c:pt>
                <c:pt idx="154">
                  <c:v>1.3611092659071621E-3</c:v>
                </c:pt>
                <c:pt idx="155">
                  <c:v>3.0617980820919142E-4</c:v>
                </c:pt>
                <c:pt idx="156">
                  <c:v>1.9267650647257229E-4</c:v>
                </c:pt>
                <c:pt idx="157">
                  <c:v>9.4617096611591522E-5</c:v>
                </c:pt>
                <c:pt idx="158">
                  <c:v>9.2291209280923091E-5</c:v>
                </c:pt>
                <c:pt idx="159">
                  <c:v>2.1748907251614305E-3</c:v>
                </c:pt>
                <c:pt idx="160">
                  <c:v>1.8607098645347397E-7</c:v>
                </c:pt>
                <c:pt idx="161">
                  <c:v>3.1670584391286442E-2</c:v>
                </c:pt>
                <c:pt idx="162">
                  <c:v>1.9859170313192825E-2</c:v>
                </c:pt>
                <c:pt idx="163">
                  <c:v>1.3492007227741397E-2</c:v>
                </c:pt>
                <c:pt idx="164">
                  <c:v>3.4470580595438319E-3</c:v>
                </c:pt>
                <c:pt idx="165">
                  <c:v>3.9884315946302147E-4</c:v>
                </c:pt>
                <c:pt idx="166">
                  <c:v>9.2006520671649283E-3</c:v>
                </c:pt>
                <c:pt idx="167">
                  <c:v>9.5091577627047876E-4</c:v>
                </c:pt>
                <c:pt idx="168">
                  <c:v>3.484644398807434E-3</c:v>
                </c:pt>
                <c:pt idx="169">
                  <c:v>3.451616798711942E-5</c:v>
                </c:pt>
                <c:pt idx="170">
                  <c:v>2.9641108142038406E-4</c:v>
                </c:pt>
                <c:pt idx="171">
                  <c:v>3.414216530434794E-3</c:v>
                </c:pt>
                <c:pt idx="172">
                  <c:v>1.7170630629926578E-3</c:v>
                </c:pt>
                <c:pt idx="173">
                  <c:v>5.9957653964902921E-3</c:v>
                </c:pt>
                <c:pt idx="174">
                  <c:v>1.9847261770059802E-3</c:v>
                </c:pt>
                <c:pt idx="175">
                  <c:v>7.3114733417028064E-3</c:v>
                </c:pt>
                <c:pt idx="176">
                  <c:v>1.3052879699711199E-3</c:v>
                </c:pt>
                <c:pt idx="177">
                  <c:v>1.7597663543837301E-3</c:v>
                </c:pt>
                <c:pt idx="178">
                  <c:v>3.331135834983318E-3</c:v>
                </c:pt>
                <c:pt idx="179">
                  <c:v>6.1633223197916451E-3</c:v>
                </c:pt>
                <c:pt idx="180">
                  <c:v>3.8730675830290606E-4</c:v>
                </c:pt>
                <c:pt idx="181">
                  <c:v>1.4150698519786696E-4</c:v>
                </c:pt>
                <c:pt idx="182">
                  <c:v>1.1658370691735639E-2</c:v>
                </c:pt>
                <c:pt idx="183">
                  <c:v>2.4812566043570756E-4</c:v>
                </c:pt>
                <c:pt idx="184">
                  <c:v>7.9917488681767066E-4</c:v>
                </c:pt>
                <c:pt idx="185">
                  <c:v>1.1887982289019225E-2</c:v>
                </c:pt>
                <c:pt idx="186">
                  <c:v>4.6517746613368494E-7</c:v>
                </c:pt>
                <c:pt idx="187">
                  <c:v>2.6748076444659791E-2</c:v>
                </c:pt>
                <c:pt idx="188">
                  <c:v>4.5112910665644765E-4</c:v>
                </c:pt>
                <c:pt idx="189">
                  <c:v>2.1770584521536136E-2</c:v>
                </c:pt>
                <c:pt idx="190">
                  <c:v>6.1949543874887355E-3</c:v>
                </c:pt>
                <c:pt idx="191">
                  <c:v>6.5571415626204232E-4</c:v>
                </c:pt>
                <c:pt idx="192">
                  <c:v>1.0256232773315486E-3</c:v>
                </c:pt>
                <c:pt idx="193">
                  <c:v>2.5264067292200109E-2</c:v>
                </c:pt>
                <c:pt idx="194">
                  <c:v>2.6162511050290709E-2</c:v>
                </c:pt>
                <c:pt idx="195">
                  <c:v>0</c:v>
                </c:pt>
                <c:pt idx="196">
                  <c:v>0.13564798197641997</c:v>
                </c:pt>
                <c:pt idx="197">
                  <c:v>6.9571011480021655E-3</c:v>
                </c:pt>
                <c:pt idx="198">
                  <c:v>1.2736559022740294E-3</c:v>
                </c:pt>
                <c:pt idx="199">
                  <c:v>9.0619361467638628E-3</c:v>
                </c:pt>
                <c:pt idx="200">
                  <c:v>1.0093420660168696E-2</c:v>
                </c:pt>
                <c:pt idx="201">
                  <c:v>2.1320013627839046E-3</c:v>
                </c:pt>
                <c:pt idx="202">
                  <c:v>8.0624558430290275E-4</c:v>
                </c:pt>
                <c:pt idx="203">
                  <c:v>1.9764460181088007E-2</c:v>
                </c:pt>
                <c:pt idx="204">
                  <c:v>4.593162300604005E-4</c:v>
                </c:pt>
                <c:pt idx="205">
                  <c:v>3.1159447391498753E-3</c:v>
                </c:pt>
                <c:pt idx="206">
                  <c:v>3.3250885279235798E-3</c:v>
                </c:pt>
                <c:pt idx="207">
                  <c:v>6.4101454833221782E-4</c:v>
                </c:pt>
                <c:pt idx="208">
                  <c:v>2.5395898586102394E-3</c:v>
                </c:pt>
                <c:pt idx="209">
                  <c:v>0.14702389691071924</c:v>
                </c:pt>
                <c:pt idx="210">
                  <c:v>2.2924875886000261E-3</c:v>
                </c:pt>
                <c:pt idx="211">
                  <c:v>3.7642067524044559E-2</c:v>
                </c:pt>
                <c:pt idx="212">
                  <c:v>2.5845260018387536E-4</c:v>
                </c:pt>
                <c:pt idx="213">
                  <c:v>9.4486846921074087E-4</c:v>
                </c:pt>
                <c:pt idx="214">
                  <c:v>1.3888338428887296E-3</c:v>
                </c:pt>
                <c:pt idx="215">
                  <c:v>2.9883000424427923E-4</c:v>
                </c:pt>
                <c:pt idx="216">
                  <c:v>3.5600031483210906E-3</c:v>
                </c:pt>
                <c:pt idx="217">
                  <c:v>3.3774023857649743E-2</c:v>
                </c:pt>
                <c:pt idx="218">
                  <c:v>4.6517746613368494E-7</c:v>
                </c:pt>
                <c:pt idx="219">
                  <c:v>2.6808363444270716E-2</c:v>
                </c:pt>
                <c:pt idx="220">
                  <c:v>8.3759854552031311E-4</c:v>
                </c:pt>
                <c:pt idx="221">
                  <c:v>9.0104875190094775E-4</c:v>
                </c:pt>
                <c:pt idx="222">
                  <c:v>5.9529690696059926E-3</c:v>
                </c:pt>
                <c:pt idx="223">
                  <c:v>6.0246994348838075E-3</c:v>
                </c:pt>
                <c:pt idx="224">
                  <c:v>1.7635808096060264E-3</c:v>
                </c:pt>
                <c:pt idx="225">
                  <c:v>1.1777363087572634E-3</c:v>
                </c:pt>
                <c:pt idx="226">
                  <c:v>4.0436946776068964E-3</c:v>
                </c:pt>
                <c:pt idx="227">
                  <c:v>1.2800753513066742E-3</c:v>
                </c:pt>
                <c:pt idx="228">
                  <c:v>4.0235059755766942E-3</c:v>
                </c:pt>
                <c:pt idx="229">
                  <c:v>8.1375727002602941E-2</c:v>
                </c:pt>
                <c:pt idx="230">
                  <c:v>6.886487208643072E-4</c:v>
                </c:pt>
                <c:pt idx="231">
                  <c:v>1.3092884961798696E-3</c:v>
                </c:pt>
                <c:pt idx="232">
                  <c:v>3.7987322239408979E-3</c:v>
                </c:pt>
                <c:pt idx="233">
                  <c:v>4.6759638895758009E-4</c:v>
                </c:pt>
                <c:pt idx="234">
                  <c:v>9.1453889841882464E-5</c:v>
                </c:pt>
                <c:pt idx="235">
                  <c:v>2.0501208251950537E-2</c:v>
                </c:pt>
                <c:pt idx="236">
                  <c:v>1.7526956568984981E-3</c:v>
                </c:pt>
                <c:pt idx="237">
                  <c:v>7.832472103772534E-3</c:v>
                </c:pt>
                <c:pt idx="238">
                  <c:v>6.5729575964689683E-4</c:v>
                </c:pt>
                <c:pt idx="239">
                  <c:v>0.41579962238754009</c:v>
                </c:pt>
                <c:pt idx="240">
                  <c:v>1.0911202645631713E-2</c:v>
                </c:pt>
                <c:pt idx="241">
                  <c:v>2.8580503519253604E-4</c:v>
                </c:pt>
                <c:pt idx="242">
                  <c:v>9.8336655630796455E-3</c:v>
                </c:pt>
                <c:pt idx="243">
                  <c:v>1.2541184486964145E-4</c:v>
                </c:pt>
                <c:pt idx="244">
                  <c:v>2.1872644457605864E-4</c:v>
                </c:pt>
                <c:pt idx="245">
                  <c:v>2.3713816868562989E-3</c:v>
                </c:pt>
                <c:pt idx="246">
                  <c:v>1.0661867523784059E-4</c:v>
                </c:pt>
                <c:pt idx="247">
                  <c:v>5.5462458038666666E-2</c:v>
                </c:pt>
                <c:pt idx="248">
                  <c:v>5.6797517366470346E-2</c:v>
                </c:pt>
                <c:pt idx="249">
                  <c:v>4.0312279215145138E-4</c:v>
                </c:pt>
                <c:pt idx="250">
                  <c:v>2.0421290763268768E-4</c:v>
                </c:pt>
                <c:pt idx="251">
                  <c:v>8.4234335567487666E-4</c:v>
                </c:pt>
                <c:pt idx="252">
                  <c:v>4.3095901172489105E-3</c:v>
                </c:pt>
                <c:pt idx="253">
                  <c:v>5.5002583595646908E-4</c:v>
                </c:pt>
                <c:pt idx="254">
                  <c:v>5.2472018179879662E-5</c:v>
                </c:pt>
                <c:pt idx="255">
                  <c:v>1.0517662509282617E-3</c:v>
                </c:pt>
                <c:pt idx="256">
                  <c:v>0</c:v>
                </c:pt>
                <c:pt idx="257">
                  <c:v>1.0935391873870665E-3</c:v>
                </c:pt>
                <c:pt idx="258">
                  <c:v>2.9241055521163437E-4</c:v>
                </c:pt>
                <c:pt idx="259">
                  <c:v>9.6580145518675663E-4</c:v>
                </c:pt>
                <c:pt idx="260">
                  <c:v>4.8555223915034031E-4</c:v>
                </c:pt>
                <c:pt idx="261">
                  <c:v>9.4825496116419401E-3</c:v>
                </c:pt>
                <c:pt idx="262">
                  <c:v>1.7890725347501521E-4</c:v>
                </c:pt>
                <c:pt idx="263">
                  <c:v>7.0679064204352089E-4</c:v>
                </c:pt>
                <c:pt idx="264">
                  <c:v>9.048632071232439E-4</c:v>
                </c:pt>
                <c:pt idx="265">
                  <c:v>3.5752795763089207E-2</c:v>
                </c:pt>
                <c:pt idx="266">
                  <c:v>1.0569762385489589E-3</c:v>
                </c:pt>
                <c:pt idx="267">
                  <c:v>4.0362518381487572E-3</c:v>
                </c:pt>
                <c:pt idx="268">
                  <c:v>1.2109499798392087E-3</c:v>
                </c:pt>
                <c:pt idx="269">
                  <c:v>1.6503566143490874E-3</c:v>
                </c:pt>
                <c:pt idx="270">
                  <c:v>8.5882924507465444E-2</c:v>
                </c:pt>
                <c:pt idx="271">
                  <c:v>3.4237061507439208E-5</c:v>
                </c:pt>
                <c:pt idx="272">
                  <c:v>2.6105759399422401E-4</c:v>
                </c:pt>
                <c:pt idx="273">
                  <c:v>7.5358749513656956E-4</c:v>
                </c:pt>
                <c:pt idx="274">
                  <c:v>3.2809245792888478E-2</c:v>
                </c:pt>
                <c:pt idx="275">
                  <c:v>6.7562375181256401E-4</c:v>
                </c:pt>
                <c:pt idx="276">
                  <c:v>3.966289147242251E-3</c:v>
                </c:pt>
                <c:pt idx="277">
                  <c:v>1.57189978291098E-2</c:v>
                </c:pt>
                <c:pt idx="278">
                  <c:v>1.3790558125505998E-2</c:v>
                </c:pt>
                <c:pt idx="279">
                  <c:v>2.6812829147945599E-4</c:v>
                </c:pt>
                <c:pt idx="280">
                  <c:v>1.2187649612702545E-5</c:v>
                </c:pt>
                <c:pt idx="281">
                  <c:v>4.2954487222784466E-4</c:v>
                </c:pt>
                <c:pt idx="282">
                  <c:v>4.3080085138640558E-3</c:v>
                </c:pt>
                <c:pt idx="283">
                  <c:v>9.3314599706417197E-5</c:v>
                </c:pt>
                <c:pt idx="284">
                  <c:v>8.4058498485289138E-3</c:v>
                </c:pt>
                <c:pt idx="285">
                  <c:v>3.5533604141047018E-2</c:v>
                </c:pt>
                <c:pt idx="286">
                  <c:v>1.7797689854274785E-4</c:v>
                </c:pt>
                <c:pt idx="287">
                  <c:v>3.3334617223139862E-4</c:v>
                </c:pt>
                <c:pt idx="288">
                  <c:v>6.315053905695131E-2</c:v>
                </c:pt>
                <c:pt idx="289">
                  <c:v>3.4173146123592443E-2</c:v>
                </c:pt>
                <c:pt idx="290">
                  <c:v>1.9537453577614768E-4</c:v>
                </c:pt>
                <c:pt idx="291">
                  <c:v>4.319265808544491E-3</c:v>
                </c:pt>
                <c:pt idx="292">
                  <c:v>6.0119535723117444E-4</c:v>
                </c:pt>
                <c:pt idx="293">
                  <c:v>8.6802115180545603E-5</c:v>
                </c:pt>
                <c:pt idx="294">
                  <c:v>9.5826558023539093E-5</c:v>
                </c:pt>
                <c:pt idx="295">
                  <c:v>2.6059241652809031E-4</c:v>
                </c:pt>
                <c:pt idx="296">
                  <c:v>6.2802679347776537E-3</c:v>
                </c:pt>
                <c:pt idx="297">
                  <c:v>1.7519234623047161E-2</c:v>
                </c:pt>
                <c:pt idx="298">
                  <c:v>5.2737169335575857E-3</c:v>
                </c:pt>
                <c:pt idx="299">
                  <c:v>2.9041959565658218E-3</c:v>
                </c:pt>
                <c:pt idx="300">
                  <c:v>4.1391490936575287E-4</c:v>
                </c:pt>
                <c:pt idx="301">
                  <c:v>3.5102291594447867E-4</c:v>
                </c:pt>
                <c:pt idx="302">
                  <c:v>1.3997189955962579E-3</c:v>
                </c:pt>
                <c:pt idx="303">
                  <c:v>2.8682842561803012E-4</c:v>
                </c:pt>
                <c:pt idx="304">
                  <c:v>3.0570532719373508E-3</c:v>
                </c:pt>
                <c:pt idx="305">
                  <c:v>1.2066703471507787E-4</c:v>
                </c:pt>
                <c:pt idx="306">
                  <c:v>3.2144693264769897E-3</c:v>
                </c:pt>
                <c:pt idx="307">
                  <c:v>3.1018033441794111E-4</c:v>
                </c:pt>
                <c:pt idx="308">
                  <c:v>4.3771338853315217E-3</c:v>
                </c:pt>
                <c:pt idx="309">
                  <c:v>8.8003203398102775E-3</c:v>
                </c:pt>
                <c:pt idx="310">
                  <c:v>8.2623612073253166E-2</c:v>
                </c:pt>
                <c:pt idx="311">
                  <c:v>2.0583172521483292E-3</c:v>
                </c:pt>
                <c:pt idx="312">
                  <c:v>7.8936708512170814E-2</c:v>
                </c:pt>
                <c:pt idx="313">
                  <c:v>2.4340876092911199E-3</c:v>
                </c:pt>
                <c:pt idx="314">
                  <c:v>1.2768656267903519E-2</c:v>
                </c:pt>
                <c:pt idx="315">
                  <c:v>6.8118448324272607E-2</c:v>
                </c:pt>
                <c:pt idx="316">
                  <c:v>6.7757749717032548E-4</c:v>
                </c:pt>
                <c:pt idx="317">
                  <c:v>7.1975978979932805E-3</c:v>
                </c:pt>
                <c:pt idx="318">
                  <c:v>2.2350846892791295E-3</c:v>
                </c:pt>
                <c:pt idx="319">
                  <c:v>1.5062446353408717E-4</c:v>
                </c:pt>
                <c:pt idx="320">
                  <c:v>5.7738757451445237E-3</c:v>
                </c:pt>
                <c:pt idx="321">
                  <c:v>1.1604317070170905E-3</c:v>
                </c:pt>
                <c:pt idx="322">
                  <c:v>2.2328518374416878E-6</c:v>
                </c:pt>
                <c:pt idx="323">
                  <c:v>1.7939103803979427E-3</c:v>
                </c:pt>
                <c:pt idx="324">
                  <c:v>1.6626279959056939E-2</c:v>
                </c:pt>
                <c:pt idx="325">
                  <c:v>3.7195590192049449E-4</c:v>
                </c:pt>
                <c:pt idx="326">
                  <c:v>1.0826540346795383E-3</c:v>
                </c:pt>
                <c:pt idx="327">
                  <c:v>3.3853383133372147E-2</c:v>
                </c:pt>
                <c:pt idx="328">
                  <c:v>3.7679374756828478E-5</c:v>
                </c:pt>
                <c:pt idx="329">
                  <c:v>7.0961799068268147E-2</c:v>
                </c:pt>
                <c:pt idx="330">
                  <c:v>3.1230154366351072E-3</c:v>
                </c:pt>
                <c:pt idx="331">
                  <c:v>1.3862288490783812E-4</c:v>
                </c:pt>
                <c:pt idx="332">
                  <c:v>1.2987754854452483E-3</c:v>
                </c:pt>
                <c:pt idx="333">
                  <c:v>1.8227513832982311E-3</c:v>
                </c:pt>
                <c:pt idx="334">
                  <c:v>3.3111332039395693E-4</c:v>
                </c:pt>
                <c:pt idx="335">
                  <c:v>8.5918277994891611E-4</c:v>
                </c:pt>
                <c:pt idx="336">
                  <c:v>3.3957955027759E-4</c:v>
                </c:pt>
                <c:pt idx="337">
                  <c:v>1.7216218021607679E-3</c:v>
                </c:pt>
                <c:pt idx="338">
                  <c:v>9.1621353729690589E-4</c:v>
                </c:pt>
                <c:pt idx="339">
                  <c:v>2.1892181911183479E-3</c:v>
                </c:pt>
                <c:pt idx="340">
                  <c:v>4.6610782106595227E-3</c:v>
                </c:pt>
                <c:pt idx="341">
                  <c:v>2.9433638992142782E-3</c:v>
                </c:pt>
                <c:pt idx="342">
                  <c:v>3.413360603897108E-2</c:v>
                </c:pt>
                <c:pt idx="343">
                  <c:v>8.6327634165089253E-4</c:v>
                </c:pt>
                <c:pt idx="344">
                  <c:v>1.5547161273120017E-3</c:v>
                </c:pt>
                <c:pt idx="345">
                  <c:v>4.7448101545635863E-5</c:v>
                </c:pt>
                <c:pt idx="346">
                  <c:v>3.1018033441794111E-4</c:v>
                </c:pt>
                <c:pt idx="347">
                  <c:v>2.1253028072715798E-3</c:v>
                </c:pt>
                <c:pt idx="348">
                  <c:v>4.1165228617047862E-2</c:v>
                </c:pt>
                <c:pt idx="349">
                  <c:v>3.2860136207683502E-4</c:v>
                </c:pt>
                <c:pt idx="350">
                  <c:v>6.5964025407621056E-3</c:v>
                </c:pt>
                <c:pt idx="351">
                  <c:v>1.1757174385542433E-2</c:v>
                </c:pt>
                <c:pt idx="352">
                  <c:v>3.9270281691005686E-3</c:v>
                </c:pt>
                <c:pt idx="353">
                  <c:v>9.8059409860980784E-5</c:v>
                </c:pt>
                <c:pt idx="354">
                  <c:v>1.6873847406533287E-3</c:v>
                </c:pt>
                <c:pt idx="355">
                  <c:v>2.0024959562122868E-3</c:v>
                </c:pt>
                <c:pt idx="356">
                  <c:v>1.4963921766081604E-2</c:v>
                </c:pt>
                <c:pt idx="357">
                  <c:v>1.0950277552786943E-4</c:v>
                </c:pt>
                <c:pt idx="358">
                  <c:v>2.8069738661438818E-3</c:v>
                </c:pt>
                <c:pt idx="359">
                  <c:v>8.2699249929246504E-4</c:v>
                </c:pt>
                <c:pt idx="360">
                  <c:v>6.9420293980994334E-3</c:v>
                </c:pt>
                <c:pt idx="361">
                  <c:v>1.1369867627239528E-3</c:v>
                </c:pt>
                <c:pt idx="362">
                  <c:v>8.5592653768598031E-5</c:v>
                </c:pt>
                <c:pt idx="363">
                  <c:v>5.5826878065635792E-3</c:v>
                </c:pt>
                <c:pt idx="364">
                  <c:v>2.354728333568713E-4</c:v>
                </c:pt>
                <c:pt idx="365">
                  <c:v>3.3357876096446549E-3</c:v>
                </c:pt>
                <c:pt idx="366">
                  <c:v>9.4989238584498466E-5</c:v>
                </c:pt>
                <c:pt idx="367">
                  <c:v>1.5222467401758706E-3</c:v>
                </c:pt>
                <c:pt idx="368">
                  <c:v>3.0355806801006198E-2</c:v>
                </c:pt>
                <c:pt idx="369">
                  <c:v>4.681173877196498E-3</c:v>
                </c:pt>
                <c:pt idx="370">
                  <c:v>1.3027760116539979E-3</c:v>
                </c:pt>
                <c:pt idx="371">
                  <c:v>6.9739405722762048E-4</c:v>
                </c:pt>
                <c:pt idx="372">
                  <c:v>1.7862814699533502E-4</c:v>
                </c:pt>
                <c:pt idx="373">
                  <c:v>4.1270544795380526E-4</c:v>
                </c:pt>
                <c:pt idx="374">
                  <c:v>4.407463456123438E-3</c:v>
                </c:pt>
                <c:pt idx="375">
                  <c:v>2.3567751144197013E-3</c:v>
                </c:pt>
                <c:pt idx="376">
                  <c:v>1.9133679537010728E-3</c:v>
                </c:pt>
                <c:pt idx="377">
                  <c:v>3.0182388641631561E-2</c:v>
                </c:pt>
                <c:pt idx="378">
                  <c:v>2.4115916270288949E-2</c:v>
                </c:pt>
                <c:pt idx="379">
                  <c:v>3.3747694813066574E-3</c:v>
                </c:pt>
                <c:pt idx="380">
                  <c:v>1.8607098645347398E-6</c:v>
                </c:pt>
                <c:pt idx="381">
                  <c:v>3.9157708744201334E-3</c:v>
                </c:pt>
                <c:pt idx="382">
                  <c:v>8.0979116694977371E-2</c:v>
                </c:pt>
                <c:pt idx="383">
                  <c:v>6.4957381370907763E-4</c:v>
                </c:pt>
                <c:pt idx="384">
                  <c:v>7.2624436367723158E-3</c:v>
                </c:pt>
                <c:pt idx="385">
                  <c:v>1.6909200893959447E-3</c:v>
                </c:pt>
                <c:pt idx="386">
                  <c:v>1.5417841937534853E-3</c:v>
                </c:pt>
                <c:pt idx="387">
                  <c:v>2.4291567281501026E-4</c:v>
                </c:pt>
                <c:pt idx="388">
                  <c:v>4.2777719785653666E-4</c:v>
                </c:pt>
                <c:pt idx="389">
                  <c:v>1.4801946972373854E-3</c:v>
                </c:pt>
                <c:pt idx="390">
                  <c:v>1.0560458836166916E-3</c:v>
                </c:pt>
                <c:pt idx="391">
                  <c:v>2.6822132697268273E-4</c:v>
                </c:pt>
                <c:pt idx="392">
                  <c:v>1.9137400956739797E-4</c:v>
                </c:pt>
                <c:pt idx="393">
                  <c:v>0</c:v>
                </c:pt>
                <c:pt idx="394">
                  <c:v>2.7214742478685102E-3</c:v>
                </c:pt>
                <c:pt idx="395">
                  <c:v>1.1743126026065196E-2</c:v>
                </c:pt>
                <c:pt idx="396">
                  <c:v>4.9113436874394451E-4</c:v>
                </c:pt>
                <c:pt idx="397">
                  <c:v>2.1463288287408222E-4</c:v>
                </c:pt>
                <c:pt idx="398">
                  <c:v>1.708503797615798E-3</c:v>
                </c:pt>
                <c:pt idx="399">
                  <c:v>1.9854983715997622E-2</c:v>
                </c:pt>
                <c:pt idx="400">
                  <c:v>5.1848680375260524E-4</c:v>
                </c:pt>
                <c:pt idx="401">
                  <c:v>1.4061384446289028E-3</c:v>
                </c:pt>
                <c:pt idx="402">
                  <c:v>3.2422869389517838E-4</c:v>
                </c:pt>
                <c:pt idx="403">
                  <c:v>2.9250359070486111E-4</c:v>
                </c:pt>
                <c:pt idx="404">
                  <c:v>9.6747609406483794E-4</c:v>
                </c:pt>
                <c:pt idx="405">
                  <c:v>1.3425021672618147E-4</c:v>
                </c:pt>
                <c:pt idx="406">
                  <c:v>8.7388238787874054E-3</c:v>
                </c:pt>
                <c:pt idx="407">
                  <c:v>4.3121951110592591E-4</c:v>
                </c:pt>
                <c:pt idx="408">
                  <c:v>2.6484785998828125E-2</c:v>
                </c:pt>
                <c:pt idx="409">
                  <c:v>7.6416563071644962E-3</c:v>
                </c:pt>
                <c:pt idx="410">
                  <c:v>3.6780651892258202E-3</c:v>
                </c:pt>
                <c:pt idx="411">
                  <c:v>5.1448627754385555E-5</c:v>
                </c:pt>
                <c:pt idx="412">
                  <c:v>1.6697173004895715E-2</c:v>
                </c:pt>
                <c:pt idx="413">
                  <c:v>1.3968069846582611E-2</c:v>
                </c:pt>
                <c:pt idx="414">
                  <c:v>5.3681479591827241E-4</c:v>
                </c:pt>
                <c:pt idx="415">
                  <c:v>4.4389094528340754E-3</c:v>
                </c:pt>
                <c:pt idx="416">
                  <c:v>1.3889268783819565E-3</c:v>
                </c:pt>
                <c:pt idx="417">
                  <c:v>1.2700740357848E-2</c:v>
                </c:pt>
                <c:pt idx="418">
                  <c:v>3.2062822030730367E-3</c:v>
                </c:pt>
                <c:pt idx="419">
                  <c:v>8.7951103521895814E-3</c:v>
                </c:pt>
                <c:pt idx="420">
                  <c:v>2.2154542002082878E-3</c:v>
                </c:pt>
                <c:pt idx="421">
                  <c:v>3.0247234380410597E-2</c:v>
                </c:pt>
                <c:pt idx="422">
                  <c:v>9.8450158932533076E-4</c:v>
                </c:pt>
                <c:pt idx="423">
                  <c:v>7.1553597840683417E-4</c:v>
                </c:pt>
                <c:pt idx="424">
                  <c:v>8.3277930697116809E-3</c:v>
                </c:pt>
                <c:pt idx="425">
                  <c:v>4.9020401381167722E-4</c:v>
                </c:pt>
                <c:pt idx="426">
                  <c:v>1.2438845444414734E-4</c:v>
                </c:pt>
                <c:pt idx="427">
                  <c:v>1.2609100397019664E-3</c:v>
                </c:pt>
                <c:pt idx="428">
                  <c:v>2.8568408905134128E-3</c:v>
                </c:pt>
                <c:pt idx="429">
                  <c:v>3.8101755896077865E-3</c:v>
                </c:pt>
                <c:pt idx="430">
                  <c:v>6.3507795350941976E-2</c:v>
                </c:pt>
                <c:pt idx="431">
                  <c:v>2.3411451515576095E-3</c:v>
                </c:pt>
                <c:pt idx="432">
                  <c:v>1.724785008930477E-3</c:v>
                </c:pt>
                <c:pt idx="433">
                  <c:v>6.3822348353541569E-5</c:v>
                </c:pt>
                <c:pt idx="434">
                  <c:v>2.12210238630458E-2</c:v>
                </c:pt>
                <c:pt idx="435">
                  <c:v>4.0005262087496905E-6</c:v>
                </c:pt>
                <c:pt idx="436">
                  <c:v>9.0244428429934879E-4</c:v>
                </c:pt>
                <c:pt idx="437">
                  <c:v>5.9200345050037283E-3</c:v>
                </c:pt>
                <c:pt idx="438">
                  <c:v>1.128427497347093E-3</c:v>
                </c:pt>
                <c:pt idx="439">
                  <c:v>1.1470252924431176E-2</c:v>
                </c:pt>
                <c:pt idx="440">
                  <c:v>0.12602243681168854</c:v>
                </c:pt>
                <c:pt idx="441">
                  <c:v>1.6197479370774911E-4</c:v>
                </c:pt>
                <c:pt idx="442">
                  <c:v>1.8887879763905688E-2</c:v>
                </c:pt>
                <c:pt idx="443">
                  <c:v>1.2228678265215537E-2</c:v>
                </c:pt>
                <c:pt idx="444">
                  <c:v>6.9850117959701866E-3</c:v>
                </c:pt>
                <c:pt idx="445">
                  <c:v>2.9510858451520971E-4</c:v>
                </c:pt>
                <c:pt idx="446">
                  <c:v>1.526824086442626E-2</c:v>
                </c:pt>
                <c:pt idx="447">
                  <c:v>1.9147634860994739E-3</c:v>
                </c:pt>
                <c:pt idx="448">
                  <c:v>0.12822756407214866</c:v>
                </c:pt>
                <c:pt idx="449">
                  <c:v>8.7605011487092346E-3</c:v>
                </c:pt>
                <c:pt idx="450">
                  <c:v>7.834518884623522E-4</c:v>
                </c:pt>
                <c:pt idx="451">
                  <c:v>9.6031236108637917E-4</c:v>
                </c:pt>
                <c:pt idx="452">
                  <c:v>1.4829857620341877E-4</c:v>
                </c:pt>
                <c:pt idx="453">
                  <c:v>2.1416770540794855E-4</c:v>
                </c:pt>
                <c:pt idx="454">
                  <c:v>3.7028126304241322E-5</c:v>
                </c:pt>
                <c:pt idx="455">
                  <c:v>3.1222711526892932E-4</c:v>
                </c:pt>
                <c:pt idx="456">
                  <c:v>6.5134148808038562E-4</c:v>
                </c:pt>
                <c:pt idx="457">
                  <c:v>4.5080348243015404E-3</c:v>
                </c:pt>
                <c:pt idx="458">
                  <c:v>4.2703291391072276E-5</c:v>
                </c:pt>
                <c:pt idx="459">
                  <c:v>1.1750382794536882E-4</c:v>
                </c:pt>
                <c:pt idx="460">
                  <c:v>2.6375562329779934E-4</c:v>
                </c:pt>
                <c:pt idx="461">
                  <c:v>7.8646716879783071E-2</c:v>
                </c:pt>
                <c:pt idx="462">
                  <c:v>9.0697046104482953E-2</c:v>
                </c:pt>
                <c:pt idx="463">
                  <c:v>2.0691093693626307E-4</c:v>
                </c:pt>
                <c:pt idx="464">
                  <c:v>2.2915572336677588E-3</c:v>
                </c:pt>
                <c:pt idx="465">
                  <c:v>6.7143715461736079E-4</c:v>
                </c:pt>
                <c:pt idx="466">
                  <c:v>9.4901785220865339E-3</c:v>
                </c:pt>
                <c:pt idx="467">
                  <c:v>4.5131517764290113E-4</c:v>
                </c:pt>
                <c:pt idx="468">
                  <c:v>1.1601526005374102E-3</c:v>
                </c:pt>
                <c:pt idx="469">
                  <c:v>2.6790686700557637E-2</c:v>
                </c:pt>
                <c:pt idx="470">
                  <c:v>4.0481603812817799E-3</c:v>
                </c:pt>
                <c:pt idx="471">
                  <c:v>4.7727208025316075E-5</c:v>
                </c:pt>
                <c:pt idx="472">
                  <c:v>0.17442657108572235</c:v>
                </c:pt>
                <c:pt idx="473">
                  <c:v>0.10091439004162966</c:v>
                </c:pt>
                <c:pt idx="474">
                  <c:v>2.0202099141226577E-2</c:v>
                </c:pt>
                <c:pt idx="475">
                  <c:v>4.7346692858018721E-3</c:v>
                </c:pt>
                <c:pt idx="476">
                  <c:v>3.90476477557141E-2</c:v>
                </c:pt>
                <c:pt idx="477">
                  <c:v>3.9316799437619053E-4</c:v>
                </c:pt>
                <c:pt idx="478">
                  <c:v>1.6410530650264137E-3</c:v>
                </c:pt>
                <c:pt idx="479">
                  <c:v>3.302760009549163E-5</c:v>
                </c:pt>
                <c:pt idx="480">
                  <c:v>6.2663312178922889E-2</c:v>
                </c:pt>
                <c:pt idx="481">
                  <c:v>4.328011144907805E-3</c:v>
                </c:pt>
                <c:pt idx="482">
                  <c:v>4.86017416616474E-4</c:v>
                </c:pt>
                <c:pt idx="483">
                  <c:v>9.8654837017631892E-4</c:v>
                </c:pt>
                <c:pt idx="484">
                  <c:v>1.5183392494603476E-3</c:v>
                </c:pt>
                <c:pt idx="485">
                  <c:v>3.7114649312942186E-3</c:v>
                </c:pt>
                <c:pt idx="486">
                  <c:v>3.2934564602264895E-3</c:v>
                </c:pt>
                <c:pt idx="487">
                  <c:v>1.6984559643473105E-3</c:v>
                </c:pt>
                <c:pt idx="488">
                  <c:v>1.5354577802140672E-3</c:v>
                </c:pt>
                <c:pt idx="489">
                  <c:v>1.7365074810770459E-2</c:v>
                </c:pt>
                <c:pt idx="490">
                  <c:v>5.7367545833470557E-3</c:v>
                </c:pt>
                <c:pt idx="491">
                  <c:v>2.8310700588896065E-4</c:v>
                </c:pt>
                <c:pt idx="492">
                  <c:v>2.4607887958471935E-4</c:v>
                </c:pt>
                <c:pt idx="493">
                  <c:v>7.5386660161624983E-4</c:v>
                </c:pt>
                <c:pt idx="494">
                  <c:v>2.1669827082371577E-3</c:v>
                </c:pt>
                <c:pt idx="495">
                  <c:v>6.5178805844787399E-3</c:v>
                </c:pt>
                <c:pt idx="496">
                  <c:v>3.4171936662180495E-4</c:v>
                </c:pt>
                <c:pt idx="497">
                  <c:v>1.6188175821452237E-4</c:v>
                </c:pt>
                <c:pt idx="498">
                  <c:v>1.1610829554696777E-4</c:v>
                </c:pt>
                <c:pt idx="499">
                  <c:v>3.4784110207612424E-3</c:v>
                </c:pt>
                <c:pt idx="500">
                  <c:v>3.0767767965014189E-3</c:v>
                </c:pt>
                <c:pt idx="501">
                  <c:v>2.4376229580337356E-3</c:v>
                </c:pt>
                <c:pt idx="502">
                  <c:v>4.4376069559289005E-3</c:v>
                </c:pt>
                <c:pt idx="503">
                  <c:v>3.4367311197956642E-4</c:v>
                </c:pt>
                <c:pt idx="504">
                  <c:v>1.5313642185120907E-3</c:v>
                </c:pt>
                <c:pt idx="505">
                  <c:v>1.0520453574079419E-3</c:v>
                </c:pt>
                <c:pt idx="506">
                  <c:v>3.3676987838214254E-3</c:v>
                </c:pt>
                <c:pt idx="507">
                  <c:v>1.2314177883490907E-3</c:v>
                </c:pt>
                <c:pt idx="508">
                  <c:v>7.4994143415701375E-2</c:v>
                </c:pt>
                <c:pt idx="509">
                  <c:v>0.15616398287179356</c:v>
                </c:pt>
                <c:pt idx="510">
                  <c:v>4.851800971774334E-4</c:v>
                </c:pt>
                <c:pt idx="511">
                  <c:v>4.5215249708194179E-5</c:v>
                </c:pt>
                <c:pt idx="512">
                  <c:v>5.1727734234065768E-4</c:v>
                </c:pt>
                <c:pt idx="513">
                  <c:v>2.3351908799910984E-5</c:v>
                </c:pt>
                <c:pt idx="514">
                  <c:v>2.965041169136108E-4</c:v>
                </c:pt>
                <c:pt idx="515">
                  <c:v>3.8153855772284838E-4</c:v>
                </c:pt>
                <c:pt idx="516">
                  <c:v>3.9975490729664345E-3</c:v>
                </c:pt>
                <c:pt idx="517">
                  <c:v>3.6618770134043676E-4</c:v>
                </c:pt>
                <c:pt idx="518">
                  <c:v>1.1481324148125157E-2</c:v>
                </c:pt>
                <c:pt idx="519">
                  <c:v>2.8580503519253604E-4</c:v>
                </c:pt>
                <c:pt idx="520">
                  <c:v>6.787683514836277E-3</c:v>
                </c:pt>
                <c:pt idx="521">
                  <c:v>1.145443689058263E-2</c:v>
                </c:pt>
                <c:pt idx="522">
                  <c:v>8.8941931524760554E-5</c:v>
                </c:pt>
                <c:pt idx="523">
                  <c:v>1.4304207083610811E-3</c:v>
                </c:pt>
                <c:pt idx="524">
                  <c:v>2.0421290763268768E-4</c:v>
                </c:pt>
                <c:pt idx="525">
                  <c:v>9.5547451543858889E-5</c:v>
                </c:pt>
                <c:pt idx="526">
                  <c:v>5.662140117779213E-4</c:v>
                </c:pt>
                <c:pt idx="527">
                  <c:v>1.5866273014887725E-3</c:v>
                </c:pt>
                <c:pt idx="528">
                  <c:v>3.5372094524805401E-4</c:v>
                </c:pt>
                <c:pt idx="529">
                  <c:v>1.9807256507972304E-4</c:v>
                </c:pt>
                <c:pt idx="530">
                  <c:v>1.3619465853462027E-3</c:v>
                </c:pt>
                <c:pt idx="531">
                  <c:v>1.4154885116981899E-2</c:v>
                </c:pt>
                <c:pt idx="532">
                  <c:v>1.8356833168567475E-3</c:v>
                </c:pt>
                <c:pt idx="533">
                  <c:v>1.8353111748838405E-3</c:v>
                </c:pt>
                <c:pt idx="534">
                  <c:v>1.4677279411450027E-3</c:v>
                </c:pt>
                <c:pt idx="535">
                  <c:v>4.9048312029135739E-4</c:v>
                </c:pt>
                <c:pt idx="536">
                  <c:v>1.6895245569975437E-4</c:v>
                </c:pt>
                <c:pt idx="537">
                  <c:v>2.7398952755274041E-4</c:v>
                </c:pt>
                <c:pt idx="538">
                  <c:v>6.7376304194802922E-4</c:v>
                </c:pt>
                <c:pt idx="539">
                  <c:v>3.7195590192049449E-4</c:v>
                </c:pt>
                <c:pt idx="540">
                  <c:v>3.0580766623628447E-4</c:v>
                </c:pt>
                <c:pt idx="541">
                  <c:v>3.9363317184232417E-4</c:v>
                </c:pt>
                <c:pt idx="542">
                  <c:v>3.2218191304419016E-4</c:v>
                </c:pt>
                <c:pt idx="543">
                  <c:v>3.0805912517237149E-3</c:v>
                </c:pt>
                <c:pt idx="544">
                  <c:v>3.7735196052764521E-4</c:v>
                </c:pt>
                <c:pt idx="545">
                  <c:v>2.8775412877563616E-2</c:v>
                </c:pt>
                <c:pt idx="546">
                  <c:v>5.2788338856850565E-4</c:v>
                </c:pt>
                <c:pt idx="547">
                  <c:v>6.45573287500328E-4</c:v>
                </c:pt>
                <c:pt idx="548">
                  <c:v>8.3111397164240958E-2</c:v>
                </c:pt>
                <c:pt idx="549">
                  <c:v>1.0632096165951502E-3</c:v>
                </c:pt>
                <c:pt idx="550">
                  <c:v>1.8076610262968543E-2</c:v>
                </c:pt>
                <c:pt idx="551">
                  <c:v>6.8660194001331896E-5</c:v>
                </c:pt>
                <c:pt idx="552">
                  <c:v>1.9630209964361826E-2</c:v>
                </c:pt>
                <c:pt idx="553">
                  <c:v>6.754376808261105E-5</c:v>
                </c:pt>
                <c:pt idx="554">
                  <c:v>7.3832967424738473E-4</c:v>
                </c:pt>
                <c:pt idx="555">
                  <c:v>7.8255874772737554E-3</c:v>
                </c:pt>
                <c:pt idx="556">
                  <c:v>2.003519346637781E-3</c:v>
                </c:pt>
                <c:pt idx="557">
                  <c:v>9.1442725582695245E-3</c:v>
                </c:pt>
                <c:pt idx="558">
                  <c:v>1.6427277039044949E-3</c:v>
                </c:pt>
                <c:pt idx="559">
                  <c:v>4.4219769930668089E-4</c:v>
                </c:pt>
                <c:pt idx="560">
                  <c:v>7.3117524481824863E-3</c:v>
                </c:pt>
                <c:pt idx="561">
                  <c:v>3.0924997948567377E-4</c:v>
                </c:pt>
                <c:pt idx="562">
                  <c:v>6.0030221649619775E-3</c:v>
                </c:pt>
                <c:pt idx="563">
                  <c:v>1.7909332446146869E-4</c:v>
                </c:pt>
                <c:pt idx="564">
                  <c:v>5.8426289746390827E-5</c:v>
                </c:pt>
                <c:pt idx="565">
                  <c:v>5.3988496719475476E-4</c:v>
                </c:pt>
                <c:pt idx="566">
                  <c:v>2.8954506202025086E-3</c:v>
                </c:pt>
                <c:pt idx="567">
                  <c:v>3.3799794689273548E-4</c:v>
                </c:pt>
                <c:pt idx="568">
                  <c:v>1.6839424274039393E-4</c:v>
                </c:pt>
                <c:pt idx="569">
                  <c:v>1.428373927510093E-3</c:v>
                </c:pt>
                <c:pt idx="570">
                  <c:v>2.0331046334838834E-3</c:v>
                </c:pt>
                <c:pt idx="571">
                  <c:v>5.4358312805051753E-2</c:v>
                </c:pt>
                <c:pt idx="572">
                  <c:v>6.9316094228580394E-3</c:v>
                </c:pt>
                <c:pt idx="573">
                  <c:v>4.363364632333965E-5</c:v>
                </c:pt>
                <c:pt idx="574">
                  <c:v>4.0422061097152686E-3</c:v>
                </c:pt>
                <c:pt idx="575">
                  <c:v>2.5786647657654689E-3</c:v>
                </c:pt>
                <c:pt idx="576">
                  <c:v>1.9241600709153743E-3</c:v>
                </c:pt>
                <c:pt idx="577">
                  <c:v>3.5785172114732116E-3</c:v>
                </c:pt>
                <c:pt idx="578">
                  <c:v>3.1250622174860954E-4</c:v>
                </c:pt>
                <c:pt idx="579">
                  <c:v>1.2553279101083622E-3</c:v>
                </c:pt>
                <c:pt idx="580">
                  <c:v>1.0901713025322586E-2</c:v>
                </c:pt>
                <c:pt idx="581">
                  <c:v>7.3752026545631216E-3</c:v>
                </c:pt>
                <c:pt idx="582">
                  <c:v>2.0216612678169947E-4</c:v>
                </c:pt>
                <c:pt idx="583">
                  <c:v>2.4514852465245195E-4</c:v>
                </c:pt>
                <c:pt idx="584">
                  <c:v>1.1808995155269725E-3</c:v>
                </c:pt>
                <c:pt idx="585">
                  <c:v>6.2445423053785864E-4</c:v>
                </c:pt>
                <c:pt idx="586">
                  <c:v>6.9275158611560627E-3</c:v>
                </c:pt>
                <c:pt idx="587">
                  <c:v>1.4723238945104035E-2</c:v>
                </c:pt>
                <c:pt idx="588">
                  <c:v>1.9604439132738017E-3</c:v>
                </c:pt>
                <c:pt idx="589">
                  <c:v>3.972615560781669E-5</c:v>
                </c:pt>
                <c:pt idx="590">
                  <c:v>5.5049101342260272E-4</c:v>
                </c:pt>
                <c:pt idx="591">
                  <c:v>7.4605162018520394E-4</c:v>
                </c:pt>
                <c:pt idx="592">
                  <c:v>3.528836258090134E-4</c:v>
                </c:pt>
                <c:pt idx="593">
                  <c:v>1.1777363087572634E-3</c:v>
                </c:pt>
                <c:pt idx="594">
                  <c:v>1.6150961624161541E-4</c:v>
                </c:pt>
                <c:pt idx="595">
                  <c:v>4.6796853093048701E-5</c:v>
                </c:pt>
                <c:pt idx="596">
                  <c:v>5.0670851031010032E-3</c:v>
                </c:pt>
                <c:pt idx="597">
                  <c:v>2.3786384553279847E-3</c:v>
                </c:pt>
                <c:pt idx="598">
                  <c:v>1.9118328680628318E-2</c:v>
                </c:pt>
                <c:pt idx="599">
                  <c:v>4.5621628742608562E-2</c:v>
                </c:pt>
                <c:pt idx="600">
                  <c:v>7.5963480219630748E-3</c:v>
                </c:pt>
                <c:pt idx="601">
                  <c:v>2.9222448422518087E-3</c:v>
                </c:pt>
                <c:pt idx="602">
                  <c:v>1.0474866182398318E-3</c:v>
                </c:pt>
                <c:pt idx="603">
                  <c:v>6.0314910258893592E-4</c:v>
                </c:pt>
                <c:pt idx="604">
                  <c:v>7.9979357284762853E-2</c:v>
                </c:pt>
                <c:pt idx="605">
                  <c:v>3.4444809763814511E-2</c:v>
                </c:pt>
                <c:pt idx="606">
                  <c:v>2.1970331725493938E-3</c:v>
                </c:pt>
                <c:pt idx="607">
                  <c:v>5.2183608150876775E-4</c:v>
                </c:pt>
                <c:pt idx="608">
                  <c:v>3.77500817316808E-3</c:v>
                </c:pt>
                <c:pt idx="609">
                  <c:v>3.9901992690015223E-3</c:v>
                </c:pt>
                <c:pt idx="610">
                  <c:v>4.036530944628438E-3</c:v>
                </c:pt>
                <c:pt idx="611">
                  <c:v>1.0643167389645485E-2</c:v>
                </c:pt>
                <c:pt idx="612">
                  <c:v>5.9198484340172741E-4</c:v>
                </c:pt>
                <c:pt idx="613">
                  <c:v>6.1905817193070786E-4</c:v>
                </c:pt>
                <c:pt idx="614">
                  <c:v>5.0907161183805947E-3</c:v>
                </c:pt>
                <c:pt idx="615">
                  <c:v>8.8874015614705034E-3</c:v>
                </c:pt>
                <c:pt idx="616">
                  <c:v>1.8143037605132434E-2</c:v>
                </c:pt>
                <c:pt idx="617">
                  <c:v>2.9417822958294237E-4</c:v>
                </c:pt>
                <c:pt idx="618">
                  <c:v>1.7150162821416696E-3</c:v>
                </c:pt>
                <c:pt idx="619">
                  <c:v>1.6206782920097582E-4</c:v>
                </c:pt>
                <c:pt idx="620">
                  <c:v>6.187790654510277E-4</c:v>
                </c:pt>
                <c:pt idx="621">
                  <c:v>2.0188702030201925E-4</c:v>
                </c:pt>
                <c:pt idx="622">
                  <c:v>6.6632020248989028E-4</c:v>
                </c:pt>
                <c:pt idx="623">
                  <c:v>6.0473070597379039E-5</c:v>
                </c:pt>
                <c:pt idx="624">
                  <c:v>1.1894587809038323E-3</c:v>
                </c:pt>
                <c:pt idx="625">
                  <c:v>3.445941633625111E-2</c:v>
                </c:pt>
                <c:pt idx="626">
                  <c:v>1.6174220497468224E-3</c:v>
                </c:pt>
                <c:pt idx="627">
                  <c:v>2.0942289525338495E-4</c:v>
                </c:pt>
                <c:pt idx="628">
                  <c:v>9.7222090421940157E-5</c:v>
                </c:pt>
                <c:pt idx="629">
                  <c:v>2.1091146314501275E-4</c:v>
                </c:pt>
                <c:pt idx="630">
                  <c:v>3.9046066152329246E-3</c:v>
                </c:pt>
                <c:pt idx="631">
                  <c:v>8.2191276136228519E-3</c:v>
                </c:pt>
                <c:pt idx="632">
                  <c:v>1.5778819651254594E-4</c:v>
                </c:pt>
                <c:pt idx="633">
                  <c:v>2.2272697078480836E-4</c:v>
                </c:pt>
                <c:pt idx="634">
                  <c:v>2.1818311729561453E-2</c:v>
                </c:pt>
                <c:pt idx="635">
                  <c:v>2.4645102155762625E-4</c:v>
                </c:pt>
                <c:pt idx="636">
                  <c:v>5.5728260442815452E-5</c:v>
                </c:pt>
                <c:pt idx="637">
                  <c:v>3.4637114128314181E-4</c:v>
                </c:pt>
                <c:pt idx="638">
                  <c:v>4.2647842237109143E-2</c:v>
                </c:pt>
                <c:pt idx="639">
                  <c:v>0.1173468770682953</c:v>
                </c:pt>
                <c:pt idx="640">
                  <c:v>1.1527097610792712E-3</c:v>
                </c:pt>
                <c:pt idx="641">
                  <c:v>2.2233622171325606E-3</c:v>
                </c:pt>
                <c:pt idx="642">
                  <c:v>4.4843107735287228E-5</c:v>
                </c:pt>
                <c:pt idx="643">
                  <c:v>5.3867550578280719E-5</c:v>
                </c:pt>
                <c:pt idx="644">
                  <c:v>2.703890539648657E-3</c:v>
                </c:pt>
                <c:pt idx="645">
                  <c:v>8.7455224342997302E-3</c:v>
                </c:pt>
                <c:pt idx="646">
                  <c:v>3.3967258577081674E-4</c:v>
                </c:pt>
                <c:pt idx="647">
                  <c:v>8.2615517985342438E-5</c:v>
                </c:pt>
                <c:pt idx="648">
                  <c:v>1.106359478353711E-2</c:v>
                </c:pt>
                <c:pt idx="649">
                  <c:v>7.8419617240816611E-4</c:v>
                </c:pt>
                <c:pt idx="650">
                  <c:v>1.4126509291547745E-3</c:v>
                </c:pt>
                <c:pt idx="651">
                  <c:v>2.7796865559804797E-2</c:v>
                </c:pt>
                <c:pt idx="652">
                  <c:v>5.0777190599768193E-2</c:v>
                </c:pt>
                <c:pt idx="653">
                  <c:v>3.8414355153319703E-4</c:v>
                </c:pt>
                <c:pt idx="654">
                  <c:v>8.2206161815144801E-4</c:v>
                </c:pt>
                <c:pt idx="655">
                  <c:v>2.3234684078445294E-3</c:v>
                </c:pt>
                <c:pt idx="656">
                  <c:v>1.3191502584619036E-3</c:v>
                </c:pt>
                <c:pt idx="657">
                  <c:v>2.8725638888687311E-3</c:v>
                </c:pt>
                <c:pt idx="658">
                  <c:v>5.0114498781514147E-3</c:v>
                </c:pt>
                <c:pt idx="659">
                  <c:v>1.6960370415234152E-4</c:v>
                </c:pt>
                <c:pt idx="660">
                  <c:v>8.782550560603972E-4</c:v>
                </c:pt>
                <c:pt idx="661">
                  <c:v>1.4251083816978346E-2</c:v>
                </c:pt>
                <c:pt idx="662">
                  <c:v>4.3140558209237939E-4</c:v>
                </c:pt>
                <c:pt idx="663">
                  <c:v>8.5220511795691074E-5</c:v>
                </c:pt>
                <c:pt idx="664">
                  <c:v>2.0963687688780644E-3</c:v>
                </c:pt>
                <c:pt idx="665">
                  <c:v>4.2749809137685645E-4</c:v>
                </c:pt>
                <c:pt idx="666">
                  <c:v>4.0430434291543089E-3</c:v>
                </c:pt>
                <c:pt idx="667">
                  <c:v>3.3455563364334618E-4</c:v>
                </c:pt>
                <c:pt idx="668">
                  <c:v>2.2328518374416878E-6</c:v>
                </c:pt>
                <c:pt idx="669">
                  <c:v>1.3741342349589053E-4</c:v>
                </c:pt>
                <c:pt idx="670">
                  <c:v>4.8342172635544804E-3</c:v>
                </c:pt>
                <c:pt idx="671">
                  <c:v>1.8772515752304535E-2</c:v>
                </c:pt>
                <c:pt idx="672">
                  <c:v>1.6061647550663874E-3</c:v>
                </c:pt>
                <c:pt idx="673">
                  <c:v>1.8625705743992744E-4</c:v>
                </c:pt>
                <c:pt idx="674">
                  <c:v>2.5994116807550314E-4</c:v>
                </c:pt>
                <c:pt idx="675">
                  <c:v>3.4553382184410116E-4</c:v>
                </c:pt>
                <c:pt idx="676">
                  <c:v>6.5754695547860899E-3</c:v>
                </c:pt>
                <c:pt idx="677">
                  <c:v>8.774084330720338E-3</c:v>
                </c:pt>
                <c:pt idx="678">
                  <c:v>4.3515491246941687E-3</c:v>
                </c:pt>
                <c:pt idx="679">
                  <c:v>1.1335444494745635E-3</c:v>
                </c:pt>
                <c:pt idx="680">
                  <c:v>1.7648833065112007E-4</c:v>
                </c:pt>
                <c:pt idx="681">
                  <c:v>3.1957691923384157E-4</c:v>
                </c:pt>
                <c:pt idx="682">
                  <c:v>2.6044355973892752E-3</c:v>
                </c:pt>
                <c:pt idx="683">
                  <c:v>3.1864656430157418E-4</c:v>
                </c:pt>
                <c:pt idx="684">
                  <c:v>1.4329326666782031E-3</c:v>
                </c:pt>
                <c:pt idx="685">
                  <c:v>3.5055773847834497E-4</c:v>
                </c:pt>
                <c:pt idx="686">
                  <c:v>7.6735674813412666E-4</c:v>
                </c:pt>
                <c:pt idx="687">
                  <c:v>8.8383718565400132E-5</c:v>
                </c:pt>
                <c:pt idx="688">
                  <c:v>3.7475254884689016E-2</c:v>
                </c:pt>
                <c:pt idx="689">
                  <c:v>2.7791562536690871E-3</c:v>
                </c:pt>
                <c:pt idx="690">
                  <c:v>1.071545596788266E-2</c:v>
                </c:pt>
                <c:pt idx="691">
                  <c:v>3.9054346311226423E-2</c:v>
                </c:pt>
                <c:pt idx="692">
                  <c:v>2.4605096893675132E-3</c:v>
                </c:pt>
                <c:pt idx="693">
                  <c:v>3.6479216894203572E-4</c:v>
                </c:pt>
                <c:pt idx="694">
                  <c:v>8.0551990745573419E-3</c:v>
                </c:pt>
                <c:pt idx="695">
                  <c:v>2.5389386101576524E-4</c:v>
                </c:pt>
                <c:pt idx="696">
                  <c:v>2.1748907251614305E-3</c:v>
                </c:pt>
                <c:pt idx="697">
                  <c:v>1.0418858815475822E-2</c:v>
                </c:pt>
                <c:pt idx="698">
                  <c:v>2.2268882623258539E-2</c:v>
                </c:pt>
                <c:pt idx="699">
                  <c:v>4.9411150452720017E-4</c:v>
                </c:pt>
                <c:pt idx="700">
                  <c:v>1.3292911272236182E-3</c:v>
                </c:pt>
                <c:pt idx="701">
                  <c:v>5.6546972783210738E-4</c:v>
                </c:pt>
                <c:pt idx="702">
                  <c:v>0</c:v>
                </c:pt>
                <c:pt idx="703">
                  <c:v>1.2173694288718534E-3</c:v>
                </c:pt>
                <c:pt idx="704">
                  <c:v>2.170518056979774E-3</c:v>
                </c:pt>
                <c:pt idx="705">
                  <c:v>1.957559812983773E-3</c:v>
                </c:pt>
                <c:pt idx="706">
                  <c:v>2.3313764247688022E-3</c:v>
                </c:pt>
                <c:pt idx="707">
                  <c:v>4.6995018693621656E-3</c:v>
                </c:pt>
                <c:pt idx="708">
                  <c:v>2.3676602671272298E-3</c:v>
                </c:pt>
                <c:pt idx="709">
                  <c:v>2.1161853289353594E-3</c:v>
                </c:pt>
                <c:pt idx="710">
                  <c:v>3.3492777561625314E-5</c:v>
                </c:pt>
                <c:pt idx="711">
                  <c:v>3.1429250321856287E-3</c:v>
                </c:pt>
                <c:pt idx="712">
                  <c:v>4.7093636316441999E-3</c:v>
                </c:pt>
                <c:pt idx="713">
                  <c:v>5.6379508895402614E-5</c:v>
                </c:pt>
                <c:pt idx="714">
                  <c:v>2.3283062534923196E-3</c:v>
                </c:pt>
                <c:pt idx="715">
                  <c:v>5.1192780148012025E-3</c:v>
                </c:pt>
                <c:pt idx="716">
                  <c:v>9.281592946272189E-3</c:v>
                </c:pt>
                <c:pt idx="717">
                  <c:v>3.3250885279235797E-4</c:v>
                </c:pt>
                <c:pt idx="718">
                  <c:v>3.5204630636997275E-4</c:v>
                </c:pt>
                <c:pt idx="719">
                  <c:v>1.4950803761536633E-4</c:v>
                </c:pt>
                <c:pt idx="720">
                  <c:v>1.5308990410459571E-3</c:v>
                </c:pt>
                <c:pt idx="721">
                  <c:v>2.0495719157850159E-4</c:v>
                </c:pt>
                <c:pt idx="722">
                  <c:v>4.3503396632822217E-4</c:v>
                </c:pt>
                <c:pt idx="723">
                  <c:v>1.9909595550521715E-4</c:v>
                </c:pt>
                <c:pt idx="724">
                  <c:v>3.0475636516282233E-3</c:v>
                </c:pt>
                <c:pt idx="725">
                  <c:v>4.8145867744836388E-4</c:v>
                </c:pt>
                <c:pt idx="726">
                  <c:v>1.0672008392545774E-2</c:v>
                </c:pt>
                <c:pt idx="727">
                  <c:v>2.0384076565978075E-4</c:v>
                </c:pt>
                <c:pt idx="728">
                  <c:v>1.095037058828017E-2</c:v>
                </c:pt>
                <c:pt idx="729">
                  <c:v>2.3553795820213004E-3</c:v>
                </c:pt>
                <c:pt idx="730">
                  <c:v>1.4216753719977679E-3</c:v>
                </c:pt>
                <c:pt idx="731">
                  <c:v>2.4134337297947841E-3</c:v>
                </c:pt>
                <c:pt idx="732">
                  <c:v>5.9877643440727922E-4</c:v>
                </c:pt>
                <c:pt idx="733">
                  <c:v>2.8292093490250717E-4</c:v>
                </c:pt>
                <c:pt idx="734">
                  <c:v>9.1835335364112084E-4</c:v>
                </c:pt>
                <c:pt idx="735">
                  <c:v>4.6768942445080683E-4</c:v>
                </c:pt>
                <c:pt idx="736">
                  <c:v>2.1816823161669824E-4</c:v>
                </c:pt>
                <c:pt idx="737">
                  <c:v>2.1275356591090215E-3</c:v>
                </c:pt>
                <c:pt idx="738">
                  <c:v>2.2246368033897668E-2</c:v>
                </c:pt>
                <c:pt idx="739">
                  <c:v>2.1295824399600096E-4</c:v>
                </c:pt>
                <c:pt idx="740">
                  <c:v>5.0734115166404213E-3</c:v>
                </c:pt>
                <c:pt idx="741">
                  <c:v>3.9948510436628596E-3</c:v>
                </c:pt>
                <c:pt idx="742">
                  <c:v>6.8622979804041197E-4</c:v>
                </c:pt>
                <c:pt idx="743">
                  <c:v>9.806871341030345E-4</c:v>
                </c:pt>
                <c:pt idx="744">
                  <c:v>4.0341120218045428E-3</c:v>
                </c:pt>
                <c:pt idx="745">
                  <c:v>1.5788123200577265E-4</c:v>
                </c:pt>
                <c:pt idx="746">
                  <c:v>8.1657252405107055E-4</c:v>
                </c:pt>
                <c:pt idx="747">
                  <c:v>2.163075217521635E-4</c:v>
                </c:pt>
                <c:pt idx="748">
                  <c:v>5.1282094221509695E-3</c:v>
                </c:pt>
                <c:pt idx="749">
                  <c:v>2.4537739196578975E-2</c:v>
                </c:pt>
                <c:pt idx="750">
                  <c:v>4.2293935220874632E-4</c:v>
                </c:pt>
                <c:pt idx="751">
                  <c:v>2.2272697078480836E-3</c:v>
                </c:pt>
                <c:pt idx="752">
                  <c:v>3.3902133731822956E-4</c:v>
                </c:pt>
                <c:pt idx="753">
                  <c:v>2.1391650957623635E-3</c:v>
                </c:pt>
                <c:pt idx="754">
                  <c:v>4.8908758789295635E-4</c:v>
                </c:pt>
                <c:pt idx="755">
                  <c:v>5.1598600969467057E-2</c:v>
                </c:pt>
                <c:pt idx="756">
                  <c:v>6.7736351553590399E-3</c:v>
                </c:pt>
                <c:pt idx="757">
                  <c:v>2.6701186556073517E-4</c:v>
                </c:pt>
                <c:pt idx="758">
                  <c:v>2.6528140538671784E-3</c:v>
                </c:pt>
                <c:pt idx="759">
                  <c:v>4.9066919127781087E-4</c:v>
                </c:pt>
                <c:pt idx="760">
                  <c:v>1.0774440470588411E-3</c:v>
                </c:pt>
                <c:pt idx="761">
                  <c:v>6.2410999921291973E-3</c:v>
                </c:pt>
                <c:pt idx="762">
                  <c:v>1.0534408898063429E-3</c:v>
                </c:pt>
                <c:pt idx="763">
                  <c:v>1.4811250521696529E-4</c:v>
                </c:pt>
                <c:pt idx="764">
                  <c:v>1.8949469260421789E-3</c:v>
                </c:pt>
                <c:pt idx="765">
                  <c:v>4.8471491971129969E-5</c:v>
                </c:pt>
                <c:pt idx="766">
                  <c:v>0.3599563700750964</c:v>
                </c:pt>
                <c:pt idx="767">
                  <c:v>2.6216192529882536E-2</c:v>
                </c:pt>
                <c:pt idx="768">
                  <c:v>2.3149091424676696E-3</c:v>
                </c:pt>
                <c:pt idx="769">
                  <c:v>2.7352435008660676E-4</c:v>
                </c:pt>
                <c:pt idx="770">
                  <c:v>0</c:v>
                </c:pt>
                <c:pt idx="771">
                  <c:v>4.6517746613368494E-7</c:v>
                </c:pt>
                <c:pt idx="772">
                  <c:v>5.0397326680923422E-4</c:v>
                </c:pt>
                <c:pt idx="773">
                  <c:v>7.8566613320114852E-3</c:v>
                </c:pt>
                <c:pt idx="774">
                  <c:v>9.2756386747056775E-5</c:v>
                </c:pt>
                <c:pt idx="775">
                  <c:v>6.2622190490916664E-4</c:v>
                </c:pt>
                <c:pt idx="776">
                  <c:v>1.9086231435465092E-3</c:v>
                </c:pt>
                <c:pt idx="777">
                  <c:v>3.3069466067443664E-3</c:v>
                </c:pt>
                <c:pt idx="778">
                  <c:v>1.3006361953097831E-4</c:v>
                </c:pt>
                <c:pt idx="779">
                  <c:v>5.3402373112147028E-5</c:v>
                </c:pt>
                <c:pt idx="780">
                  <c:v>9.2486583816699238E-4</c:v>
                </c:pt>
                <c:pt idx="781">
                  <c:v>3.5122759402957749E-3</c:v>
                </c:pt>
                <c:pt idx="782">
                  <c:v>1.7202262697623669E-4</c:v>
                </c:pt>
                <c:pt idx="783">
                  <c:v>2.0017516722664729E-3</c:v>
                </c:pt>
                <c:pt idx="784">
                  <c:v>5.6899577302540073E-3</c:v>
                </c:pt>
                <c:pt idx="785">
                  <c:v>7.0368883869934146E-2</c:v>
                </c:pt>
                <c:pt idx="786">
                  <c:v>2.0393380115300749E-4</c:v>
                </c:pt>
                <c:pt idx="787">
                  <c:v>9.8692051214922588E-4</c:v>
                </c:pt>
                <c:pt idx="788">
                  <c:v>3.995427863720865E-2</c:v>
                </c:pt>
                <c:pt idx="789">
                  <c:v>1.1359633722984586E-4</c:v>
                </c:pt>
                <c:pt idx="790">
                  <c:v>3.3391368874008173E-3</c:v>
                </c:pt>
                <c:pt idx="791">
                  <c:v>8.5764955502053944E-2</c:v>
                </c:pt>
                <c:pt idx="792">
                  <c:v>1.5043839254763372E-4</c:v>
                </c:pt>
                <c:pt idx="793">
                  <c:v>4.1270544795380526E-4</c:v>
                </c:pt>
                <c:pt idx="794">
                  <c:v>2.2315493405365133E-3</c:v>
                </c:pt>
                <c:pt idx="795">
                  <c:v>1.0215297156295721E-4</c:v>
                </c:pt>
                <c:pt idx="796">
                  <c:v>1.3371712334999227E-2</c:v>
                </c:pt>
                <c:pt idx="797">
                  <c:v>4.5866498160781334E-5</c:v>
                </c:pt>
                <c:pt idx="798">
                  <c:v>7.1578717423854635E-3</c:v>
                </c:pt>
                <c:pt idx="799">
                  <c:v>1.805818923530965E-4</c:v>
                </c:pt>
                <c:pt idx="800">
                  <c:v>2.9458758575313998E-3</c:v>
                </c:pt>
                <c:pt idx="801">
                  <c:v>2.9120109379968677E-5</c:v>
                </c:pt>
                <c:pt idx="802">
                  <c:v>3.723280438934014E-4</c:v>
                </c:pt>
                <c:pt idx="803">
                  <c:v>4.0405314708371871E-4</c:v>
                </c:pt>
                <c:pt idx="804">
                  <c:v>8.997462549957734E-4</c:v>
                </c:pt>
                <c:pt idx="805">
                  <c:v>1.989638451048352E-2</c:v>
                </c:pt>
                <c:pt idx="806">
                  <c:v>2.6156928920697104E-3</c:v>
                </c:pt>
                <c:pt idx="807">
                  <c:v>2.0383983530484848E-2</c:v>
                </c:pt>
                <c:pt idx="808">
                  <c:v>3.7251411487985487E-4</c:v>
                </c:pt>
                <c:pt idx="809">
                  <c:v>1.5389559147593926E-2</c:v>
                </c:pt>
                <c:pt idx="810">
                  <c:v>5.2630178518365113E-4</c:v>
                </c:pt>
                <c:pt idx="811">
                  <c:v>2.317774635659053E-2</c:v>
                </c:pt>
                <c:pt idx="812">
                  <c:v>8.3239507038414165E-2</c:v>
                </c:pt>
                <c:pt idx="813">
                  <c:v>8.866282504508035E-5</c:v>
                </c:pt>
                <c:pt idx="814">
                  <c:v>3.0608677271596468E-4</c:v>
                </c:pt>
                <c:pt idx="815">
                  <c:v>1.7253432218898375E-3</c:v>
                </c:pt>
                <c:pt idx="816">
                  <c:v>8.8290683072173406E-5</c:v>
                </c:pt>
                <c:pt idx="817">
                  <c:v>2.4524156014567869E-4</c:v>
                </c:pt>
                <c:pt idx="818">
                  <c:v>7.8987133749499697E-5</c:v>
                </c:pt>
                <c:pt idx="819">
                  <c:v>2.6830505891658678E-3</c:v>
                </c:pt>
                <c:pt idx="820">
                  <c:v>1.6439371653164425E-4</c:v>
                </c:pt>
                <c:pt idx="821">
                  <c:v>1.441119790082156E-4</c:v>
                </c:pt>
                <c:pt idx="822">
                  <c:v>6.6395710096193118E-3</c:v>
                </c:pt>
                <c:pt idx="823">
                  <c:v>1.3625047983055632E-3</c:v>
                </c:pt>
                <c:pt idx="824">
                  <c:v>7.7535780055162603E-4</c:v>
                </c:pt>
                <c:pt idx="825">
                  <c:v>8.3815675847967355E-4</c:v>
                </c:pt>
                <c:pt idx="826">
                  <c:v>4.6917799234243461E-4</c:v>
                </c:pt>
                <c:pt idx="827">
                  <c:v>5.6546972783210738E-4</c:v>
                </c:pt>
                <c:pt idx="828">
                  <c:v>2.2318284470161935E-3</c:v>
                </c:pt>
                <c:pt idx="829">
                  <c:v>7.3488736099799543E-4</c:v>
                </c:pt>
                <c:pt idx="830">
                  <c:v>0</c:v>
                </c:pt>
                <c:pt idx="831">
                  <c:v>9.5989370136685889E-3</c:v>
                </c:pt>
                <c:pt idx="832">
                  <c:v>1.104331304601368E-4</c:v>
                </c:pt>
                <c:pt idx="833">
                  <c:v>1.1696422208465375E-3</c:v>
                </c:pt>
                <c:pt idx="834">
                  <c:v>1.7724191814625662E-2</c:v>
                </c:pt>
                <c:pt idx="835">
                  <c:v>3.1175263425347296E-3</c:v>
                </c:pt>
                <c:pt idx="836">
                  <c:v>5.8156486816033292E-4</c:v>
                </c:pt>
                <c:pt idx="837">
                  <c:v>1.0261814902909089E-4</c:v>
                </c:pt>
                <c:pt idx="838">
                  <c:v>1.1643391977326134E-3</c:v>
                </c:pt>
                <c:pt idx="839">
                  <c:v>5.3895461226248736E-4</c:v>
                </c:pt>
                <c:pt idx="840">
                  <c:v>3.4199568203668838E-2</c:v>
                </c:pt>
                <c:pt idx="841">
                  <c:v>7.2741661089188846E-3</c:v>
                </c:pt>
                <c:pt idx="842">
                  <c:v>2.6877953993204316E-4</c:v>
                </c:pt>
                <c:pt idx="843">
                  <c:v>5.1327681613190794E-4</c:v>
                </c:pt>
                <c:pt idx="844">
                  <c:v>4.3835533343641667E-3</c:v>
                </c:pt>
                <c:pt idx="845">
                  <c:v>1.2363486694901078E-3</c:v>
                </c:pt>
                <c:pt idx="846">
                  <c:v>7.7080836493283863E-3</c:v>
                </c:pt>
                <c:pt idx="847">
                  <c:v>1.9639792620164179E-4</c:v>
                </c:pt>
                <c:pt idx="848">
                  <c:v>6.6501770558471593E-4</c:v>
                </c:pt>
                <c:pt idx="849">
                  <c:v>1.9409250667948325E-2</c:v>
                </c:pt>
                <c:pt idx="850">
                  <c:v>1.4339560571036971E-3</c:v>
                </c:pt>
                <c:pt idx="851">
                  <c:v>5.7710846803477218E-3</c:v>
                </c:pt>
                <c:pt idx="852">
                  <c:v>3.3444399105147411E-3</c:v>
                </c:pt>
                <c:pt idx="853">
                  <c:v>4.0749546033310803E-5</c:v>
                </c:pt>
                <c:pt idx="854">
                  <c:v>1.944897682355614E-2</c:v>
                </c:pt>
                <c:pt idx="855">
                  <c:v>1.1955060879635703E-4</c:v>
                </c:pt>
                <c:pt idx="856">
                  <c:v>4.4221630640532625E-3</c:v>
                </c:pt>
                <c:pt idx="857">
                  <c:v>1</c:v>
                </c:pt>
                <c:pt idx="858">
                  <c:v>2.1965679950832604E-4</c:v>
                </c:pt>
                <c:pt idx="859">
                  <c:v>1.4420501450144233E-5</c:v>
                </c:pt>
                <c:pt idx="860">
                  <c:v>1.2001578626249071E-4</c:v>
                </c:pt>
                <c:pt idx="861">
                  <c:v>1.9751435212036263E-4</c:v>
                </c:pt>
                <c:pt idx="862">
                  <c:v>1.2726325118485352E-3</c:v>
                </c:pt>
                <c:pt idx="863">
                  <c:v>4.8848285718698257E-3</c:v>
                </c:pt>
                <c:pt idx="864">
                  <c:v>2.8236272194314673E-4</c:v>
                </c:pt>
                <c:pt idx="865">
                  <c:v>1.5862551595158657E-4</c:v>
                </c:pt>
                <c:pt idx="866">
                  <c:v>0.11351567545721827</c:v>
                </c:pt>
                <c:pt idx="867">
                  <c:v>2.3411451515576095E-3</c:v>
                </c:pt>
                <c:pt idx="868">
                  <c:v>1.0066440367132942E-4</c:v>
                </c:pt>
                <c:pt idx="869">
                  <c:v>3.5130202242415884E-4</c:v>
                </c:pt>
                <c:pt idx="870">
                  <c:v>7.0581376936464015E-3</c:v>
                </c:pt>
                <c:pt idx="871">
                  <c:v>7.3498039649122222E-5</c:v>
                </c:pt>
                <c:pt idx="872">
                  <c:v>3.3726296649624426E-3</c:v>
                </c:pt>
                <c:pt idx="873">
                  <c:v>5.2348280973888101E-3</c:v>
                </c:pt>
                <c:pt idx="874">
                  <c:v>1.5686714512960123E-3</c:v>
                </c:pt>
                <c:pt idx="875">
                  <c:v>3.7926849168811601E-3</c:v>
                </c:pt>
                <c:pt idx="876">
                  <c:v>8.5685689261824771E-5</c:v>
                </c:pt>
                <c:pt idx="877">
                  <c:v>3.6460609795558224E-4</c:v>
                </c:pt>
                <c:pt idx="878">
                  <c:v>5.5077011990228297E-5</c:v>
                </c:pt>
                <c:pt idx="879">
                  <c:v>1.2450474881068077E-2</c:v>
                </c:pt>
                <c:pt idx="880">
                  <c:v>8.1219985586941388E-5</c:v>
                </c:pt>
                <c:pt idx="881">
                  <c:v>0.10093318321126146</c:v>
                </c:pt>
                <c:pt idx="882">
                  <c:v>5.6920975465982225E-3</c:v>
                </c:pt>
                <c:pt idx="883">
                  <c:v>7.9359275722406655E-5</c:v>
                </c:pt>
                <c:pt idx="884">
                  <c:v>3.5213934186319949E-4</c:v>
                </c:pt>
                <c:pt idx="885">
                  <c:v>3.663644687775676E-3</c:v>
                </c:pt>
                <c:pt idx="886">
                  <c:v>9.6714116628922164E-3</c:v>
                </c:pt>
                <c:pt idx="887">
                  <c:v>8.3276069987252277E-4</c:v>
                </c:pt>
                <c:pt idx="888">
                  <c:v>8.2677851765804358E-3</c:v>
                </c:pt>
                <c:pt idx="889">
                  <c:v>3.7246015429378339E-2</c:v>
                </c:pt>
                <c:pt idx="890">
                  <c:v>2.0781803299522374E-2</c:v>
                </c:pt>
                <c:pt idx="891">
                  <c:v>3.7643090914470053E-3</c:v>
                </c:pt>
                <c:pt idx="892">
                  <c:v>6.7357697096157585E-5</c:v>
                </c:pt>
                <c:pt idx="893">
                  <c:v>4.3308022097046065E-4</c:v>
                </c:pt>
                <c:pt idx="894">
                  <c:v>3.3843521371090114E-3</c:v>
                </c:pt>
                <c:pt idx="895">
                  <c:v>4.3689467619275691E-4</c:v>
                </c:pt>
                <c:pt idx="896">
                  <c:v>5.5737563992138133E-4</c:v>
                </c:pt>
                <c:pt idx="897">
                  <c:v>6.5650495795446951E-3</c:v>
                </c:pt>
                <c:pt idx="898">
                  <c:v>1.5668107414314775E-3</c:v>
                </c:pt>
                <c:pt idx="899">
                  <c:v>8.5574046669952681E-4</c:v>
                </c:pt>
                <c:pt idx="900">
                  <c:v>1.9565364225582788E-3</c:v>
                </c:pt>
                <c:pt idx="901">
                  <c:v>1.3678078214194871E-3</c:v>
                </c:pt>
                <c:pt idx="902">
                  <c:v>1.1749452439604614E-3</c:v>
                </c:pt>
                <c:pt idx="903">
                  <c:v>1.4566846280989891E-2</c:v>
                </c:pt>
                <c:pt idx="904">
                  <c:v>5.3152107635367112E-3</c:v>
                </c:pt>
                <c:pt idx="905">
                  <c:v>2.8627021265866968E-4</c:v>
                </c:pt>
                <c:pt idx="906">
                  <c:v>2.0732215381632522E-2</c:v>
                </c:pt>
                <c:pt idx="907">
                  <c:v>1.5181531784738942E-2</c:v>
                </c:pt>
                <c:pt idx="908">
                  <c:v>1.4764732775083159E-4</c:v>
                </c:pt>
                <c:pt idx="909">
                  <c:v>8.118277138965069E-4</c:v>
                </c:pt>
                <c:pt idx="910">
                  <c:v>4.6857047057166402E-2</c:v>
                </c:pt>
                <c:pt idx="911">
                  <c:v>7.2138791093079588E-3</c:v>
                </c:pt>
                <c:pt idx="912">
                  <c:v>3.9847101749011451E-4</c:v>
                </c:pt>
                <c:pt idx="913">
                  <c:v>5.0294987638374014E-4</c:v>
                </c:pt>
                <c:pt idx="914">
                  <c:v>1.3788790451134689E-3</c:v>
                </c:pt>
                <c:pt idx="915">
                  <c:v>2.2812302939195908E-4</c:v>
                </c:pt>
                <c:pt idx="916">
                  <c:v>6.523648785058797E-4</c:v>
                </c:pt>
                <c:pt idx="917">
                  <c:v>1.8581979062176179E-3</c:v>
                </c:pt>
                <c:pt idx="918">
                  <c:v>2.6673275908105495E-4</c:v>
                </c:pt>
                <c:pt idx="919">
                  <c:v>1.3834749984788697E-2</c:v>
                </c:pt>
                <c:pt idx="920">
                  <c:v>6.0073017976504069E-4</c:v>
                </c:pt>
                <c:pt idx="921">
                  <c:v>9.7947767269108694E-4</c:v>
                </c:pt>
                <c:pt idx="922">
                  <c:v>1.8607098645347399E-4</c:v>
                </c:pt>
                <c:pt idx="923">
                  <c:v>8.698353439233775E-3</c:v>
                </c:pt>
                <c:pt idx="924">
                  <c:v>1.5168878957660106E-2</c:v>
                </c:pt>
                <c:pt idx="925">
                  <c:v>1.8792239276868605E-3</c:v>
                </c:pt>
                <c:pt idx="926">
                  <c:v>1.6941763316588806E-3</c:v>
                </c:pt>
                <c:pt idx="927">
                  <c:v>3.5725629399067005E-4</c:v>
                </c:pt>
                <c:pt idx="928">
                  <c:v>2.850328405987541E-3</c:v>
                </c:pt>
                <c:pt idx="929">
                  <c:v>5.27418211102372E-4</c:v>
                </c:pt>
                <c:pt idx="930">
                  <c:v>3.2707557998791657E-3</c:v>
                </c:pt>
                <c:pt idx="931">
                  <c:v>3.2004209669997524E-5</c:v>
                </c:pt>
                <c:pt idx="932">
                  <c:v>2.9334091014390171E-4</c:v>
                </c:pt>
                <c:pt idx="933">
                  <c:v>7.5451785006883695E-5</c:v>
                </c:pt>
                <c:pt idx="934">
                  <c:v>5.119836227760563E-3</c:v>
                </c:pt>
                <c:pt idx="935">
                  <c:v>1.272353405368855E-3</c:v>
                </c:pt>
                <c:pt idx="936">
                  <c:v>4.1689669692366975E-2</c:v>
                </c:pt>
                <c:pt idx="937">
                  <c:v>5.0518272822118182E-5</c:v>
                </c:pt>
                <c:pt idx="938">
                  <c:v>2.495211928341086E-4</c:v>
                </c:pt>
                <c:pt idx="939">
                  <c:v>2.2421553867643613E-4</c:v>
                </c:pt>
                <c:pt idx="940">
                  <c:v>1.3528291070099825E-3</c:v>
                </c:pt>
                <c:pt idx="941">
                  <c:v>3.2660109897246019E-3</c:v>
                </c:pt>
                <c:pt idx="942">
                  <c:v>1.5443891875638339E-5</c:v>
                </c:pt>
                <c:pt idx="943">
                  <c:v>4.220741221217377E-3</c:v>
                </c:pt>
                <c:pt idx="944">
                  <c:v>1.5737884034234828E-3</c:v>
                </c:pt>
                <c:pt idx="945">
                  <c:v>1.1805645877513564E-2</c:v>
                </c:pt>
                <c:pt idx="946">
                  <c:v>6.4732235477299059E-3</c:v>
                </c:pt>
                <c:pt idx="947">
                  <c:v>8.0247764682721996E-3</c:v>
                </c:pt>
                <c:pt idx="948">
                  <c:v>5.5132833286164343E-4</c:v>
                </c:pt>
                <c:pt idx="949">
                  <c:v>9.1081747868975512E-4</c:v>
                </c:pt>
                <c:pt idx="950">
                  <c:v>1.0847845474744306E-2</c:v>
                </c:pt>
                <c:pt idx="951">
                  <c:v>3.6321056555718121E-4</c:v>
                </c:pt>
                <c:pt idx="952">
                  <c:v>4.1028652512991008E-5</c:v>
                </c:pt>
                <c:pt idx="953">
                  <c:v>3.317645688465441E-4</c:v>
                </c:pt>
                <c:pt idx="954">
                  <c:v>7.5533470169936764E-2</c:v>
                </c:pt>
                <c:pt idx="955">
                  <c:v>5.5914331429268932E-4</c:v>
                </c:pt>
                <c:pt idx="956">
                  <c:v>1.1381031886426736E-3</c:v>
                </c:pt>
                <c:pt idx="957">
                  <c:v>4.6164211739106893E-4</c:v>
                </c:pt>
                <c:pt idx="958">
                  <c:v>8.3638908410836545E-5</c:v>
                </c:pt>
                <c:pt idx="959">
                  <c:v>5.1956601547403537E-3</c:v>
                </c:pt>
                <c:pt idx="960">
                  <c:v>8.1177189260057091E-3</c:v>
                </c:pt>
                <c:pt idx="961">
                  <c:v>1.6959440060301885E-3</c:v>
                </c:pt>
                <c:pt idx="962">
                  <c:v>1.9547501410883256E-2</c:v>
                </c:pt>
                <c:pt idx="963">
                  <c:v>6.837550539205808E-3</c:v>
                </c:pt>
                <c:pt idx="964">
                  <c:v>2.2616928403419761E-4</c:v>
                </c:pt>
                <c:pt idx="965">
                  <c:v>1.0668380008309931E-3</c:v>
                </c:pt>
                <c:pt idx="966">
                  <c:v>3.9279585240328358E-3</c:v>
                </c:pt>
                <c:pt idx="967">
                  <c:v>1.8569884448056703E-3</c:v>
                </c:pt>
                <c:pt idx="968">
                  <c:v>1.1852721837086292E-4</c:v>
                </c:pt>
                <c:pt idx="969">
                  <c:v>1.131962846089709E-3</c:v>
                </c:pt>
                <c:pt idx="970">
                  <c:v>4.804352870228698E-4</c:v>
                </c:pt>
                <c:pt idx="971">
                  <c:v>8.1491649227163464E-3</c:v>
                </c:pt>
                <c:pt idx="972">
                  <c:v>9.0337463923161618E-5</c:v>
                </c:pt>
                <c:pt idx="973">
                  <c:v>8.646067492040348E-3</c:v>
                </c:pt>
                <c:pt idx="974">
                  <c:v>1.2848201614612377E-4</c:v>
                </c:pt>
                <c:pt idx="975">
                  <c:v>4.6313068528269671E-4</c:v>
                </c:pt>
                <c:pt idx="976">
                  <c:v>1.3769252997557074E-5</c:v>
                </c:pt>
                <c:pt idx="977">
                  <c:v>1.6856728875779568E-2</c:v>
                </c:pt>
                <c:pt idx="978">
                  <c:v>1.2634219980190884E-4</c:v>
                </c:pt>
                <c:pt idx="979">
                  <c:v>6.3040850210436985E-4</c:v>
                </c:pt>
                <c:pt idx="980">
                  <c:v>4.8890151690650287E-4</c:v>
                </c:pt>
                <c:pt idx="981">
                  <c:v>1.6228925367485547E-2</c:v>
                </c:pt>
                <c:pt idx="982">
                  <c:v>3.3314149414629978E-3</c:v>
                </c:pt>
                <c:pt idx="983">
                  <c:v>1.8262867320408471E-4</c:v>
                </c:pt>
                <c:pt idx="984">
                  <c:v>9.1909763758693465E-4</c:v>
                </c:pt>
                <c:pt idx="985">
                  <c:v>7.7154334532932986E-3</c:v>
                </c:pt>
                <c:pt idx="986">
                  <c:v>1.9816560057294979E-5</c:v>
                </c:pt>
                <c:pt idx="987">
                  <c:v>2.0745054279697815E-3</c:v>
                </c:pt>
                <c:pt idx="988">
                  <c:v>5.5603406810905177E-2</c:v>
                </c:pt>
                <c:pt idx="989">
                  <c:v>2.1602841527248329E-3</c:v>
                </c:pt>
                <c:pt idx="990">
                  <c:v>3.3967258577081674E-4</c:v>
                </c:pt>
                <c:pt idx="991">
                  <c:v>4.4256984127958785E-4</c:v>
                </c:pt>
                <c:pt idx="992">
                  <c:v>1.8104706981923017E-4</c:v>
                </c:pt>
                <c:pt idx="993">
                  <c:v>1.4457715647434927E-4</c:v>
                </c:pt>
                <c:pt idx="994">
                  <c:v>1.6295166638662982E-3</c:v>
                </c:pt>
                <c:pt idx="995">
                  <c:v>9.3649527482033454E-4</c:v>
                </c:pt>
                <c:pt idx="996">
                  <c:v>1.9276861161086678E-2</c:v>
                </c:pt>
              </c:numCache>
            </c:numRef>
          </c:xVal>
          <c:yVal>
            <c:numRef>
              <c:f>ck_summary!$AE$2:$AE$998</c:f>
              <c:numCache>
                <c:formatCode>General</c:formatCode>
                <c:ptCount val="997"/>
                <c:pt idx="0">
                  <c:v>-0.21231422505307856</c:v>
                </c:pt>
                <c:pt idx="1">
                  <c:v>0</c:v>
                </c:pt>
                <c:pt idx="2">
                  <c:v>0</c:v>
                </c:pt>
                <c:pt idx="3">
                  <c:v>4.2462845010615702E-2</c:v>
                </c:pt>
                <c:pt idx="4">
                  <c:v>5.0955414012738849E-2</c:v>
                </c:pt>
                <c:pt idx="5">
                  <c:v>0</c:v>
                </c:pt>
                <c:pt idx="6">
                  <c:v>6.369426751592358E-2</c:v>
                </c:pt>
                <c:pt idx="7">
                  <c:v>0</c:v>
                </c:pt>
                <c:pt idx="8">
                  <c:v>4.8832271762208064E-2</c:v>
                </c:pt>
                <c:pt idx="9">
                  <c:v>2.1231422505307873E-3</c:v>
                </c:pt>
                <c:pt idx="10">
                  <c:v>8.492569002123149E-3</c:v>
                </c:pt>
                <c:pt idx="11">
                  <c:v>-0.21231422505307856</c:v>
                </c:pt>
                <c:pt idx="12">
                  <c:v>-0.21231422505307856</c:v>
                </c:pt>
                <c:pt idx="13">
                  <c:v>9.7664543524416128E-2</c:v>
                </c:pt>
                <c:pt idx="14">
                  <c:v>6.7940552016985151E-2</c:v>
                </c:pt>
                <c:pt idx="15">
                  <c:v>0.17197452229299365</c:v>
                </c:pt>
                <c:pt idx="16">
                  <c:v>0.13800424628450103</c:v>
                </c:pt>
                <c:pt idx="17">
                  <c:v>9.1295116772823773E-2</c:v>
                </c:pt>
                <c:pt idx="18">
                  <c:v>3.8216560509554125E-2</c:v>
                </c:pt>
                <c:pt idx="19">
                  <c:v>-0.21231422505307856</c:v>
                </c:pt>
                <c:pt idx="20">
                  <c:v>6.1571125265392788E-2</c:v>
                </c:pt>
                <c:pt idx="21">
                  <c:v>0.20806794055201699</c:v>
                </c:pt>
                <c:pt idx="22">
                  <c:v>5.3078556263269641E-2</c:v>
                </c:pt>
                <c:pt idx="23">
                  <c:v>7.6433121019108305E-2</c:v>
                </c:pt>
                <c:pt idx="24">
                  <c:v>0</c:v>
                </c:pt>
                <c:pt idx="25">
                  <c:v>6.1571125265392788E-2</c:v>
                </c:pt>
                <c:pt idx="26">
                  <c:v>0.13800424628450103</c:v>
                </c:pt>
                <c:pt idx="27">
                  <c:v>4.8832271762208064E-2</c:v>
                </c:pt>
                <c:pt idx="28">
                  <c:v>2.1231422505307873E-3</c:v>
                </c:pt>
                <c:pt idx="29">
                  <c:v>2.3354564755838664E-2</c:v>
                </c:pt>
                <c:pt idx="30">
                  <c:v>0.11252653927813164</c:v>
                </c:pt>
                <c:pt idx="31">
                  <c:v>2.7600849256900189E-2</c:v>
                </c:pt>
                <c:pt idx="32">
                  <c:v>7.6433121019108305E-2</c:v>
                </c:pt>
                <c:pt idx="33">
                  <c:v>8.0679405520169833E-2</c:v>
                </c:pt>
                <c:pt idx="34">
                  <c:v>0.15074309978768577</c:v>
                </c:pt>
                <c:pt idx="35">
                  <c:v>4.6709129511677279E-2</c:v>
                </c:pt>
                <c:pt idx="36">
                  <c:v>8.0679405520169833E-2</c:v>
                </c:pt>
                <c:pt idx="37">
                  <c:v>6.1571125265392788E-2</c:v>
                </c:pt>
                <c:pt idx="38">
                  <c:v>4.4585987261146487E-2</c:v>
                </c:pt>
                <c:pt idx="39">
                  <c:v>6.3694267515923622E-3</c:v>
                </c:pt>
                <c:pt idx="40">
                  <c:v>5.9447983014862003E-2</c:v>
                </c:pt>
                <c:pt idx="41">
                  <c:v>5.5201698513800426E-2</c:v>
                </c:pt>
                <c:pt idx="42">
                  <c:v>9.1295116772823773E-2</c:v>
                </c:pt>
                <c:pt idx="43">
                  <c:v>8.0679405520169833E-2</c:v>
                </c:pt>
                <c:pt idx="44">
                  <c:v>2.7600849256900189E-2</c:v>
                </c:pt>
                <c:pt idx="45">
                  <c:v>5.7324840764331211E-2</c:v>
                </c:pt>
                <c:pt idx="46">
                  <c:v>0.11677282377919322</c:v>
                </c:pt>
                <c:pt idx="47">
                  <c:v>2.3354564755838664E-2</c:v>
                </c:pt>
                <c:pt idx="48">
                  <c:v>2.3354564755838664E-2</c:v>
                </c:pt>
                <c:pt idx="49">
                  <c:v>4.2462845010615745E-3</c:v>
                </c:pt>
                <c:pt idx="50">
                  <c:v>0.19957537154989383</c:v>
                </c:pt>
                <c:pt idx="51">
                  <c:v>1.9108280254777087E-2</c:v>
                </c:pt>
                <c:pt idx="52">
                  <c:v>2.7600849256900189E-2</c:v>
                </c:pt>
                <c:pt idx="53">
                  <c:v>0</c:v>
                </c:pt>
                <c:pt idx="54">
                  <c:v>0.17409766454352443</c:v>
                </c:pt>
                <c:pt idx="55">
                  <c:v>0.10615711252653928</c:v>
                </c:pt>
                <c:pt idx="56">
                  <c:v>5.0955414012738849E-2</c:v>
                </c:pt>
                <c:pt idx="57">
                  <c:v>-0.21231422505307856</c:v>
                </c:pt>
                <c:pt idx="58">
                  <c:v>0.13800424628450103</c:v>
                </c:pt>
                <c:pt idx="59">
                  <c:v>0.10828025477707007</c:v>
                </c:pt>
                <c:pt idx="60">
                  <c:v>9.9787685774946913E-2</c:v>
                </c:pt>
                <c:pt idx="61">
                  <c:v>0.13163481953290873</c:v>
                </c:pt>
                <c:pt idx="62">
                  <c:v>-0.21231422505307856</c:v>
                </c:pt>
                <c:pt idx="63">
                  <c:v>0.178343949044586</c:v>
                </c:pt>
                <c:pt idx="64">
                  <c:v>5.3078556263269641E-2</c:v>
                </c:pt>
                <c:pt idx="65">
                  <c:v>0.13163481953290873</c:v>
                </c:pt>
                <c:pt idx="66">
                  <c:v>8.4925690021231404E-2</c:v>
                </c:pt>
                <c:pt idx="67">
                  <c:v>0.11464968152866242</c:v>
                </c:pt>
                <c:pt idx="68">
                  <c:v>0.19745222929936304</c:v>
                </c:pt>
                <c:pt idx="69">
                  <c:v>0.12101910828025479</c:v>
                </c:pt>
                <c:pt idx="70">
                  <c:v>5.5201698513800426E-2</c:v>
                </c:pt>
                <c:pt idx="71">
                  <c:v>5.9447983014862003E-2</c:v>
                </c:pt>
                <c:pt idx="72">
                  <c:v>0.17409766454352443</c:v>
                </c:pt>
                <c:pt idx="73">
                  <c:v>0</c:v>
                </c:pt>
                <c:pt idx="74">
                  <c:v>0.19532908704883226</c:v>
                </c:pt>
                <c:pt idx="75">
                  <c:v>7.2186836518046721E-2</c:v>
                </c:pt>
                <c:pt idx="76">
                  <c:v>3.8216560509554125E-2</c:v>
                </c:pt>
                <c:pt idx="77">
                  <c:v>0</c:v>
                </c:pt>
                <c:pt idx="78">
                  <c:v>7.0063694267515936E-2</c:v>
                </c:pt>
                <c:pt idx="79">
                  <c:v>6.1571125265392788E-2</c:v>
                </c:pt>
                <c:pt idx="80">
                  <c:v>4.4585987261146487E-2</c:v>
                </c:pt>
                <c:pt idx="81">
                  <c:v>3.3970276008492555E-2</c:v>
                </c:pt>
                <c:pt idx="82">
                  <c:v>0.13800424628450103</c:v>
                </c:pt>
                <c:pt idx="83">
                  <c:v>9.1295116772823773E-2</c:v>
                </c:pt>
                <c:pt idx="84">
                  <c:v>0.12314225053078558</c:v>
                </c:pt>
                <c:pt idx="85">
                  <c:v>-0.21231422505307856</c:v>
                </c:pt>
                <c:pt idx="86">
                  <c:v>6.1571125265392788E-2</c:v>
                </c:pt>
                <c:pt idx="87">
                  <c:v>1.6985138004246298E-2</c:v>
                </c:pt>
                <c:pt idx="88">
                  <c:v>8.4925690021231404E-2</c:v>
                </c:pt>
                <c:pt idx="89">
                  <c:v>6.7940552016985151E-2</c:v>
                </c:pt>
                <c:pt idx="90">
                  <c:v>4.6709129511677279E-2</c:v>
                </c:pt>
                <c:pt idx="91">
                  <c:v>2.7600849256900189E-2</c:v>
                </c:pt>
                <c:pt idx="92">
                  <c:v>2.7600849256900189E-2</c:v>
                </c:pt>
                <c:pt idx="93">
                  <c:v>1.0615711252653938E-2</c:v>
                </c:pt>
                <c:pt idx="94">
                  <c:v>0.15711252653927812</c:v>
                </c:pt>
                <c:pt idx="95">
                  <c:v>-0.21231422505307856</c:v>
                </c:pt>
                <c:pt idx="96">
                  <c:v>8.9171974522292974E-2</c:v>
                </c:pt>
                <c:pt idx="97">
                  <c:v>-0.21231422505307856</c:v>
                </c:pt>
                <c:pt idx="98">
                  <c:v>7.6433121019108305E-2</c:v>
                </c:pt>
                <c:pt idx="99">
                  <c:v>0.17197452229299365</c:v>
                </c:pt>
                <c:pt idx="100">
                  <c:v>1.0615711252653938E-2</c:v>
                </c:pt>
                <c:pt idx="101">
                  <c:v>5.0955414012738849E-2</c:v>
                </c:pt>
                <c:pt idx="102">
                  <c:v>5.7324840764331211E-2</c:v>
                </c:pt>
                <c:pt idx="103">
                  <c:v>2.9723991507430977E-2</c:v>
                </c:pt>
                <c:pt idx="104">
                  <c:v>6.1571125265392788E-2</c:v>
                </c:pt>
                <c:pt idx="105">
                  <c:v>1.0615711252653938E-2</c:v>
                </c:pt>
                <c:pt idx="106">
                  <c:v>4.4585987261146487E-2</c:v>
                </c:pt>
                <c:pt idx="107">
                  <c:v>0.12738853503184716</c:v>
                </c:pt>
                <c:pt idx="108">
                  <c:v>-0.21231422505307856</c:v>
                </c:pt>
                <c:pt idx="109">
                  <c:v>7.855626326963909E-2</c:v>
                </c:pt>
                <c:pt idx="110">
                  <c:v>7.2186836518046721E-2</c:v>
                </c:pt>
                <c:pt idx="111">
                  <c:v>8.9171974522292974E-2</c:v>
                </c:pt>
                <c:pt idx="112">
                  <c:v>7.0063694267515936E-2</c:v>
                </c:pt>
                <c:pt idx="113">
                  <c:v>0.12314225053078558</c:v>
                </c:pt>
                <c:pt idx="114">
                  <c:v>0.11252653927813164</c:v>
                </c:pt>
                <c:pt idx="115">
                  <c:v>0.12526539278131638</c:v>
                </c:pt>
                <c:pt idx="116">
                  <c:v>0.14861995753715498</c:v>
                </c:pt>
                <c:pt idx="117">
                  <c:v>0</c:v>
                </c:pt>
                <c:pt idx="118">
                  <c:v>8.7048832271762189E-2</c:v>
                </c:pt>
                <c:pt idx="119">
                  <c:v>-0.21231422505307856</c:v>
                </c:pt>
                <c:pt idx="120">
                  <c:v>4.6709129511677279E-2</c:v>
                </c:pt>
                <c:pt idx="121">
                  <c:v>8.492569002123149E-3</c:v>
                </c:pt>
                <c:pt idx="122">
                  <c:v>0</c:v>
                </c:pt>
                <c:pt idx="123">
                  <c:v>8.0679405520169833E-2</c:v>
                </c:pt>
                <c:pt idx="124">
                  <c:v>-0.21231422505307856</c:v>
                </c:pt>
                <c:pt idx="125">
                  <c:v>0.38004246284501064</c:v>
                </c:pt>
                <c:pt idx="126">
                  <c:v>6.3694267515923622E-3</c:v>
                </c:pt>
                <c:pt idx="127">
                  <c:v>9.1295116772823773E-2</c:v>
                </c:pt>
                <c:pt idx="128">
                  <c:v>8.4925690021231404E-2</c:v>
                </c:pt>
                <c:pt idx="129">
                  <c:v>-0.21231422505307856</c:v>
                </c:pt>
                <c:pt idx="130">
                  <c:v>0.13163481953290873</c:v>
                </c:pt>
                <c:pt idx="131">
                  <c:v>0.22292993630573243</c:v>
                </c:pt>
                <c:pt idx="132">
                  <c:v>-0.21231422505307856</c:v>
                </c:pt>
                <c:pt idx="133">
                  <c:v>2.7600849256900189E-2</c:v>
                </c:pt>
                <c:pt idx="134">
                  <c:v>0.14437367303609341</c:v>
                </c:pt>
                <c:pt idx="135">
                  <c:v>0.30148619957537154</c:v>
                </c:pt>
                <c:pt idx="136">
                  <c:v>0.13588110403397025</c:v>
                </c:pt>
                <c:pt idx="137">
                  <c:v>0.11889596602972401</c:v>
                </c:pt>
                <c:pt idx="138">
                  <c:v>0.28237791932059447</c:v>
                </c:pt>
                <c:pt idx="139">
                  <c:v>0.12738853503184716</c:v>
                </c:pt>
                <c:pt idx="140">
                  <c:v>4.6709129511677279E-2</c:v>
                </c:pt>
                <c:pt idx="141">
                  <c:v>0.13375796178343946</c:v>
                </c:pt>
                <c:pt idx="142">
                  <c:v>8.7048832271762189E-2</c:v>
                </c:pt>
                <c:pt idx="143">
                  <c:v>0.16348195329087048</c:v>
                </c:pt>
                <c:pt idx="144">
                  <c:v>8.4925690021231404E-2</c:v>
                </c:pt>
                <c:pt idx="145">
                  <c:v>0.15286624203821655</c:v>
                </c:pt>
                <c:pt idx="146">
                  <c:v>0.18471337579617836</c:v>
                </c:pt>
                <c:pt idx="147">
                  <c:v>4.6709129511677279E-2</c:v>
                </c:pt>
                <c:pt idx="148">
                  <c:v>0.12951167728237795</c:v>
                </c:pt>
                <c:pt idx="149">
                  <c:v>3.609341825902334E-2</c:v>
                </c:pt>
                <c:pt idx="150">
                  <c:v>8.0679405520169833E-2</c:v>
                </c:pt>
                <c:pt idx="151">
                  <c:v>0.26114649681528662</c:v>
                </c:pt>
                <c:pt idx="152">
                  <c:v>5.0955414012738849E-2</c:v>
                </c:pt>
                <c:pt idx="153">
                  <c:v>7.855626326963909E-2</c:v>
                </c:pt>
                <c:pt idx="154">
                  <c:v>3.609341825902334E-2</c:v>
                </c:pt>
                <c:pt idx="155">
                  <c:v>1.2738853503184724E-2</c:v>
                </c:pt>
                <c:pt idx="156">
                  <c:v>8.7048832271762189E-2</c:v>
                </c:pt>
                <c:pt idx="157">
                  <c:v>3.609341825902334E-2</c:v>
                </c:pt>
                <c:pt idx="158">
                  <c:v>9.9787685774946913E-2</c:v>
                </c:pt>
                <c:pt idx="159">
                  <c:v>9.1295116772823773E-2</c:v>
                </c:pt>
                <c:pt idx="160">
                  <c:v>0</c:v>
                </c:pt>
                <c:pt idx="161">
                  <c:v>2.9723991507430977E-2</c:v>
                </c:pt>
                <c:pt idx="162">
                  <c:v>0.12526539278131638</c:v>
                </c:pt>
                <c:pt idx="163">
                  <c:v>6.1571125265392788E-2</c:v>
                </c:pt>
                <c:pt idx="164">
                  <c:v>5.0955414012738849E-2</c:v>
                </c:pt>
                <c:pt idx="165">
                  <c:v>3.1847133757961762E-2</c:v>
                </c:pt>
                <c:pt idx="166">
                  <c:v>-0.21231422505307856</c:v>
                </c:pt>
                <c:pt idx="167">
                  <c:v>1.0615711252653938E-2</c:v>
                </c:pt>
                <c:pt idx="168">
                  <c:v>2.3354564755838664E-2</c:v>
                </c:pt>
                <c:pt idx="169">
                  <c:v>0</c:v>
                </c:pt>
                <c:pt idx="170">
                  <c:v>0.178343949044586</c:v>
                </c:pt>
                <c:pt idx="171">
                  <c:v>0.12101910828025479</c:v>
                </c:pt>
                <c:pt idx="172">
                  <c:v>8.9171974522292974E-2</c:v>
                </c:pt>
                <c:pt idx="173">
                  <c:v>5.3078556263269641E-2</c:v>
                </c:pt>
                <c:pt idx="174">
                  <c:v>5.5201698513800426E-2</c:v>
                </c:pt>
                <c:pt idx="175">
                  <c:v>6.369426751592358E-2</c:v>
                </c:pt>
                <c:pt idx="176">
                  <c:v>7.430997876857752E-2</c:v>
                </c:pt>
                <c:pt idx="177">
                  <c:v>0.23354564755838644</c:v>
                </c:pt>
                <c:pt idx="178">
                  <c:v>5.7324840764331211E-2</c:v>
                </c:pt>
                <c:pt idx="179">
                  <c:v>4.8832271762208064E-2</c:v>
                </c:pt>
                <c:pt idx="180">
                  <c:v>8.2802547770700619E-2</c:v>
                </c:pt>
                <c:pt idx="181">
                  <c:v>0.16985138004246286</c:v>
                </c:pt>
                <c:pt idx="182">
                  <c:v>0.20806794055201699</c:v>
                </c:pt>
                <c:pt idx="183">
                  <c:v>6.7940552016985151E-2</c:v>
                </c:pt>
                <c:pt idx="184">
                  <c:v>9.3418259023354558E-2</c:v>
                </c:pt>
                <c:pt idx="185">
                  <c:v>8.9171974522292974E-2</c:v>
                </c:pt>
                <c:pt idx="186">
                  <c:v>0</c:v>
                </c:pt>
                <c:pt idx="187">
                  <c:v>6.369426751592358E-2</c:v>
                </c:pt>
                <c:pt idx="188">
                  <c:v>7.6433121019108305E-2</c:v>
                </c:pt>
                <c:pt idx="189">
                  <c:v>0.11464968152866242</c:v>
                </c:pt>
                <c:pt idx="190">
                  <c:v>7.430997876857752E-2</c:v>
                </c:pt>
                <c:pt idx="191">
                  <c:v>5.9447983014862003E-2</c:v>
                </c:pt>
                <c:pt idx="192">
                  <c:v>4.2462845010615745E-3</c:v>
                </c:pt>
                <c:pt idx="193">
                  <c:v>0.12314225053078558</c:v>
                </c:pt>
                <c:pt idx="194">
                  <c:v>8.7048832271762189E-2</c:v>
                </c:pt>
                <c:pt idx="195">
                  <c:v>-0.21231422505307856</c:v>
                </c:pt>
                <c:pt idx="196">
                  <c:v>-0.21231422505307856</c:v>
                </c:pt>
                <c:pt idx="197">
                  <c:v>0.12314225053078558</c:v>
                </c:pt>
                <c:pt idx="198">
                  <c:v>3.8216560509554125E-2</c:v>
                </c:pt>
                <c:pt idx="199">
                  <c:v>0.15074309978768577</c:v>
                </c:pt>
                <c:pt idx="200">
                  <c:v>4.4585987261146487E-2</c:v>
                </c:pt>
                <c:pt idx="201">
                  <c:v>1.4861995753715513E-2</c:v>
                </c:pt>
                <c:pt idx="202">
                  <c:v>0.23566878980891717</c:v>
                </c:pt>
                <c:pt idx="203">
                  <c:v>0.14012738853503184</c:v>
                </c:pt>
                <c:pt idx="204">
                  <c:v>1.4861995753715513E-2</c:v>
                </c:pt>
                <c:pt idx="205">
                  <c:v>-0.21231422505307856</c:v>
                </c:pt>
                <c:pt idx="206">
                  <c:v>0.17197452229299365</c:v>
                </c:pt>
                <c:pt idx="207">
                  <c:v>4.8832271762208064E-2</c:v>
                </c:pt>
                <c:pt idx="208">
                  <c:v>8.492569002123149E-3</c:v>
                </c:pt>
                <c:pt idx="209">
                  <c:v>0.15498938428874734</c:v>
                </c:pt>
                <c:pt idx="210">
                  <c:v>0.15074309978768577</c:v>
                </c:pt>
                <c:pt idx="211">
                  <c:v>0.1040339702760085</c:v>
                </c:pt>
                <c:pt idx="212">
                  <c:v>0.11677282377919322</c:v>
                </c:pt>
                <c:pt idx="213">
                  <c:v>1.0615711252653938E-2</c:v>
                </c:pt>
                <c:pt idx="214">
                  <c:v>0.1464968152866242</c:v>
                </c:pt>
                <c:pt idx="215">
                  <c:v>0.20169851380042461</c:v>
                </c:pt>
                <c:pt idx="216">
                  <c:v>0.15286624203821655</c:v>
                </c:pt>
                <c:pt idx="217">
                  <c:v>4.4585987261146487E-2</c:v>
                </c:pt>
                <c:pt idx="218">
                  <c:v>0</c:v>
                </c:pt>
                <c:pt idx="219">
                  <c:v>0.12526539278131638</c:v>
                </c:pt>
                <c:pt idx="220">
                  <c:v>0.15498938428874734</c:v>
                </c:pt>
                <c:pt idx="221">
                  <c:v>3.1847133757961762E-2</c:v>
                </c:pt>
                <c:pt idx="222">
                  <c:v>0.15286624203821655</c:v>
                </c:pt>
                <c:pt idx="223">
                  <c:v>1</c:v>
                </c:pt>
                <c:pt idx="224">
                  <c:v>0.21231422505307856</c:v>
                </c:pt>
                <c:pt idx="225">
                  <c:v>0.18259023354564757</c:v>
                </c:pt>
                <c:pt idx="226">
                  <c:v>0.33757961783439489</c:v>
                </c:pt>
                <c:pt idx="227">
                  <c:v>0.17409766454352443</c:v>
                </c:pt>
                <c:pt idx="228">
                  <c:v>0.10615711252653928</c:v>
                </c:pt>
                <c:pt idx="229">
                  <c:v>0.1019108280254777</c:v>
                </c:pt>
                <c:pt idx="230">
                  <c:v>0.16772823779193208</c:v>
                </c:pt>
                <c:pt idx="231">
                  <c:v>0.13163481953290873</c:v>
                </c:pt>
                <c:pt idx="232">
                  <c:v>0.15074309978768577</c:v>
                </c:pt>
                <c:pt idx="233">
                  <c:v>0.23779193205944801</c:v>
                </c:pt>
                <c:pt idx="234">
                  <c:v>2.1231422505307875E-2</c:v>
                </c:pt>
                <c:pt idx="235">
                  <c:v>0.12101910828025479</c:v>
                </c:pt>
                <c:pt idx="236">
                  <c:v>0.10615711252653928</c:v>
                </c:pt>
                <c:pt idx="237">
                  <c:v>0.1040339702760085</c:v>
                </c:pt>
                <c:pt idx="238">
                  <c:v>5.9447983014862003E-2</c:v>
                </c:pt>
                <c:pt idx="239">
                  <c:v>-0.21231422505307856</c:v>
                </c:pt>
                <c:pt idx="240">
                  <c:v>8.492569002123149E-3</c:v>
                </c:pt>
                <c:pt idx="241">
                  <c:v>0.36305732484076431</c:v>
                </c:pt>
                <c:pt idx="242">
                  <c:v>0.1019108280254777</c:v>
                </c:pt>
                <c:pt idx="243">
                  <c:v>0.24416135881104031</c:v>
                </c:pt>
                <c:pt idx="244">
                  <c:v>0.1019108280254777</c:v>
                </c:pt>
                <c:pt idx="245">
                  <c:v>7.2186836518046721E-2</c:v>
                </c:pt>
                <c:pt idx="246">
                  <c:v>3.3970276008492555E-2</c:v>
                </c:pt>
                <c:pt idx="247">
                  <c:v>3.8216560509554125E-2</c:v>
                </c:pt>
                <c:pt idx="248">
                  <c:v>0.13800424628450103</c:v>
                </c:pt>
                <c:pt idx="249">
                  <c:v>7.2186836518046721E-2</c:v>
                </c:pt>
                <c:pt idx="250">
                  <c:v>0.16560509554140129</c:v>
                </c:pt>
                <c:pt idx="251">
                  <c:v>0.15074309978768577</c:v>
                </c:pt>
                <c:pt idx="252">
                  <c:v>0.14437367303609341</c:v>
                </c:pt>
                <c:pt idx="253">
                  <c:v>6.3694267515923622E-3</c:v>
                </c:pt>
                <c:pt idx="254">
                  <c:v>5.7324840764331211E-2</c:v>
                </c:pt>
                <c:pt idx="255">
                  <c:v>6.369426751592358E-2</c:v>
                </c:pt>
                <c:pt idx="256">
                  <c:v>-0.21231422505307856</c:v>
                </c:pt>
                <c:pt idx="257">
                  <c:v>0.20594479830148618</c:v>
                </c:pt>
                <c:pt idx="258">
                  <c:v>0.14012738853503184</c:v>
                </c:pt>
                <c:pt idx="259">
                  <c:v>0.12951167728237795</c:v>
                </c:pt>
                <c:pt idx="260">
                  <c:v>8.9171974522292974E-2</c:v>
                </c:pt>
                <c:pt idx="261">
                  <c:v>6.1571125265392788E-2</c:v>
                </c:pt>
                <c:pt idx="262">
                  <c:v>7.430997876857752E-2</c:v>
                </c:pt>
                <c:pt idx="263">
                  <c:v>5.9447983014862003E-2</c:v>
                </c:pt>
                <c:pt idx="264">
                  <c:v>0.1019108280254777</c:v>
                </c:pt>
                <c:pt idx="265">
                  <c:v>0.11040339702760085</c:v>
                </c:pt>
                <c:pt idx="266">
                  <c:v>0.1040339702760085</c:v>
                </c:pt>
                <c:pt idx="267">
                  <c:v>0.17409766454352443</c:v>
                </c:pt>
                <c:pt idx="268">
                  <c:v>0.24628450106157115</c:v>
                </c:pt>
                <c:pt idx="269">
                  <c:v>0.1040339702760085</c:v>
                </c:pt>
                <c:pt idx="270">
                  <c:v>0.16348195329087048</c:v>
                </c:pt>
                <c:pt idx="271">
                  <c:v>8.0679405520169833E-2</c:v>
                </c:pt>
                <c:pt idx="272">
                  <c:v>7.430997876857752E-2</c:v>
                </c:pt>
                <c:pt idx="273">
                  <c:v>0.24628450106157115</c:v>
                </c:pt>
                <c:pt idx="274">
                  <c:v>5.7324840764331211E-2</c:v>
                </c:pt>
                <c:pt idx="275">
                  <c:v>0.12951167728237795</c:v>
                </c:pt>
                <c:pt idx="276">
                  <c:v>0.1019108280254777</c:v>
                </c:pt>
                <c:pt idx="277">
                  <c:v>3.8216560509554125E-2</c:v>
                </c:pt>
                <c:pt idx="278">
                  <c:v>0.1889596602972399</c:v>
                </c:pt>
                <c:pt idx="279">
                  <c:v>0.17409766454352443</c:v>
                </c:pt>
                <c:pt idx="280">
                  <c:v>0</c:v>
                </c:pt>
                <c:pt idx="281">
                  <c:v>0.13163481953290873</c:v>
                </c:pt>
                <c:pt idx="282">
                  <c:v>6.1571125265392788E-2</c:v>
                </c:pt>
                <c:pt idx="283">
                  <c:v>0.11677282377919322</c:v>
                </c:pt>
                <c:pt idx="284">
                  <c:v>0.32696390658174096</c:v>
                </c:pt>
                <c:pt idx="285">
                  <c:v>7.6433121019108305E-2</c:v>
                </c:pt>
                <c:pt idx="286">
                  <c:v>0</c:v>
                </c:pt>
                <c:pt idx="287">
                  <c:v>0.23566878980891717</c:v>
                </c:pt>
                <c:pt idx="288">
                  <c:v>0.13588110403397025</c:v>
                </c:pt>
                <c:pt idx="289">
                  <c:v>-0.21231422505307856</c:v>
                </c:pt>
                <c:pt idx="290">
                  <c:v>0.46072186836518048</c:v>
                </c:pt>
                <c:pt idx="291">
                  <c:v>4.2462845010615702E-2</c:v>
                </c:pt>
                <c:pt idx="292">
                  <c:v>0.10615711252653928</c:v>
                </c:pt>
                <c:pt idx="293">
                  <c:v>0.11677282377919322</c:v>
                </c:pt>
                <c:pt idx="294">
                  <c:v>9.3418259023354558E-2</c:v>
                </c:pt>
                <c:pt idx="295">
                  <c:v>5.9447983014862003E-2</c:v>
                </c:pt>
                <c:pt idx="296">
                  <c:v>0.16348195329087048</c:v>
                </c:pt>
                <c:pt idx="297">
                  <c:v>5.0955414012738849E-2</c:v>
                </c:pt>
                <c:pt idx="298">
                  <c:v>0.11040339702760085</c:v>
                </c:pt>
                <c:pt idx="299">
                  <c:v>9.5541401273885343E-2</c:v>
                </c:pt>
                <c:pt idx="300">
                  <c:v>7.2186836518046721E-2</c:v>
                </c:pt>
                <c:pt idx="301">
                  <c:v>9.7664543524416128E-2</c:v>
                </c:pt>
                <c:pt idx="302">
                  <c:v>0.11464968152866242</c:v>
                </c:pt>
                <c:pt idx="303">
                  <c:v>6.1571125265392788E-2</c:v>
                </c:pt>
                <c:pt idx="304">
                  <c:v>8.7048832271762189E-2</c:v>
                </c:pt>
                <c:pt idx="305">
                  <c:v>7.430997876857752E-2</c:v>
                </c:pt>
                <c:pt idx="306">
                  <c:v>7.0063694267515936E-2</c:v>
                </c:pt>
                <c:pt idx="307">
                  <c:v>5.3078556263269641E-2</c:v>
                </c:pt>
                <c:pt idx="308">
                  <c:v>0.10615711252653928</c:v>
                </c:pt>
                <c:pt idx="309">
                  <c:v>0.11464968152866242</c:v>
                </c:pt>
                <c:pt idx="310">
                  <c:v>0.11464968152866242</c:v>
                </c:pt>
                <c:pt idx="311">
                  <c:v>3.1847133757961762E-2</c:v>
                </c:pt>
                <c:pt idx="312">
                  <c:v>5.9447983014862003E-2</c:v>
                </c:pt>
                <c:pt idx="313">
                  <c:v>8.2802547770700619E-2</c:v>
                </c:pt>
                <c:pt idx="314">
                  <c:v>9.3418259023354558E-2</c:v>
                </c:pt>
                <c:pt idx="315">
                  <c:v>-0.21231422505307856</c:v>
                </c:pt>
                <c:pt idx="316">
                  <c:v>9.1295116772823773E-2</c:v>
                </c:pt>
                <c:pt idx="317">
                  <c:v>0.14861995753715498</c:v>
                </c:pt>
                <c:pt idx="318">
                  <c:v>0.23991507430997874</c:v>
                </c:pt>
                <c:pt idx="319">
                  <c:v>6.369426751592358E-2</c:v>
                </c:pt>
                <c:pt idx="320">
                  <c:v>7.855626326963909E-2</c:v>
                </c:pt>
                <c:pt idx="321">
                  <c:v>0.13800424628450103</c:v>
                </c:pt>
                <c:pt idx="322">
                  <c:v>0</c:v>
                </c:pt>
                <c:pt idx="323">
                  <c:v>8.9171974522292974E-2</c:v>
                </c:pt>
                <c:pt idx="324">
                  <c:v>5.9447983014862003E-2</c:v>
                </c:pt>
                <c:pt idx="325">
                  <c:v>0.12314225053078558</c:v>
                </c:pt>
                <c:pt idx="326">
                  <c:v>0.12314225053078558</c:v>
                </c:pt>
                <c:pt idx="327">
                  <c:v>0.16985138004246286</c:v>
                </c:pt>
                <c:pt idx="328">
                  <c:v>2.9723991507430977E-2</c:v>
                </c:pt>
                <c:pt idx="329">
                  <c:v>0.13375796178343946</c:v>
                </c:pt>
                <c:pt idx="330">
                  <c:v>7.430997876857752E-2</c:v>
                </c:pt>
                <c:pt idx="331">
                  <c:v>1.6985138004246298E-2</c:v>
                </c:pt>
                <c:pt idx="332">
                  <c:v>0.3503184713375796</c:v>
                </c:pt>
                <c:pt idx="333">
                  <c:v>0.26539278131634819</c:v>
                </c:pt>
                <c:pt idx="334">
                  <c:v>0.13800424628450103</c:v>
                </c:pt>
                <c:pt idx="335">
                  <c:v>5.7324840764331211E-2</c:v>
                </c:pt>
                <c:pt idx="336">
                  <c:v>0</c:v>
                </c:pt>
                <c:pt idx="337">
                  <c:v>5.9447983014862003E-2</c:v>
                </c:pt>
                <c:pt idx="338">
                  <c:v>0.11040339702760085</c:v>
                </c:pt>
                <c:pt idx="339">
                  <c:v>0.16560509554140129</c:v>
                </c:pt>
                <c:pt idx="340">
                  <c:v>9.9787685774946913E-2</c:v>
                </c:pt>
                <c:pt idx="341">
                  <c:v>3.8216560509554125E-2</c:v>
                </c:pt>
                <c:pt idx="342">
                  <c:v>7.0063694267515936E-2</c:v>
                </c:pt>
                <c:pt idx="343">
                  <c:v>5.9447983014862003E-2</c:v>
                </c:pt>
                <c:pt idx="344">
                  <c:v>0.11252653927813164</c:v>
                </c:pt>
                <c:pt idx="345">
                  <c:v>1.6985138004246298E-2</c:v>
                </c:pt>
                <c:pt idx="346">
                  <c:v>0.17622080679405522</c:v>
                </c:pt>
                <c:pt idx="347">
                  <c:v>4.2462845010615745E-3</c:v>
                </c:pt>
                <c:pt idx="348">
                  <c:v>0.10615711252653928</c:v>
                </c:pt>
                <c:pt idx="349">
                  <c:v>0</c:v>
                </c:pt>
                <c:pt idx="350">
                  <c:v>4.6709129511677279E-2</c:v>
                </c:pt>
                <c:pt idx="351">
                  <c:v>3.8216560509554125E-2</c:v>
                </c:pt>
                <c:pt idx="352">
                  <c:v>1.9108280254777087E-2</c:v>
                </c:pt>
                <c:pt idx="353">
                  <c:v>6.3694267515923622E-3</c:v>
                </c:pt>
                <c:pt idx="354">
                  <c:v>8.492569002123149E-3</c:v>
                </c:pt>
                <c:pt idx="355">
                  <c:v>5.0955414012738849E-2</c:v>
                </c:pt>
                <c:pt idx="356">
                  <c:v>0.14012738853503184</c:v>
                </c:pt>
                <c:pt idx="357">
                  <c:v>3.3970276008492555E-2</c:v>
                </c:pt>
                <c:pt idx="358">
                  <c:v>8.9171974522292974E-2</c:v>
                </c:pt>
                <c:pt idx="359">
                  <c:v>4.8832271762208064E-2</c:v>
                </c:pt>
                <c:pt idx="360">
                  <c:v>0.23566878980891717</c:v>
                </c:pt>
                <c:pt idx="361">
                  <c:v>0.14225053078556263</c:v>
                </c:pt>
                <c:pt idx="362">
                  <c:v>5.3078556263269641E-2</c:v>
                </c:pt>
                <c:pt idx="363">
                  <c:v>0.10615711252653928</c:v>
                </c:pt>
                <c:pt idx="364">
                  <c:v>5.3078556263269641E-2</c:v>
                </c:pt>
                <c:pt idx="365">
                  <c:v>3.3970276008492555E-2</c:v>
                </c:pt>
                <c:pt idx="366">
                  <c:v>8.0679405520169833E-2</c:v>
                </c:pt>
                <c:pt idx="367">
                  <c:v>0.1464968152866242</c:v>
                </c:pt>
                <c:pt idx="368">
                  <c:v>5.5201698513800426E-2</c:v>
                </c:pt>
                <c:pt idx="369">
                  <c:v>0.17197452229299365</c:v>
                </c:pt>
                <c:pt idx="370">
                  <c:v>5.0955414012738849E-2</c:v>
                </c:pt>
                <c:pt idx="371">
                  <c:v>0.16772823779193208</c:v>
                </c:pt>
                <c:pt idx="372">
                  <c:v>0.13588110403397025</c:v>
                </c:pt>
                <c:pt idx="373">
                  <c:v>4.0339702760084917E-2</c:v>
                </c:pt>
                <c:pt idx="374">
                  <c:v>0.17197452229299365</c:v>
                </c:pt>
                <c:pt idx="375">
                  <c:v>0.20169851380042461</c:v>
                </c:pt>
                <c:pt idx="376">
                  <c:v>9.7664543524416128E-2</c:v>
                </c:pt>
                <c:pt idx="377">
                  <c:v>0.1019108280254777</c:v>
                </c:pt>
                <c:pt idx="378">
                  <c:v>0.11252653927813164</c:v>
                </c:pt>
                <c:pt idx="379">
                  <c:v>0.22929936305732485</c:v>
                </c:pt>
                <c:pt idx="380">
                  <c:v>0</c:v>
                </c:pt>
                <c:pt idx="381">
                  <c:v>4.2462845010615702E-2</c:v>
                </c:pt>
                <c:pt idx="382">
                  <c:v>7.430997876857752E-2</c:v>
                </c:pt>
                <c:pt idx="383">
                  <c:v>5.7324840764331211E-2</c:v>
                </c:pt>
                <c:pt idx="384">
                  <c:v>7.6433121019108305E-2</c:v>
                </c:pt>
                <c:pt idx="385">
                  <c:v>0.71974522292993626</c:v>
                </c:pt>
                <c:pt idx="386">
                  <c:v>7.0063694267515936E-2</c:v>
                </c:pt>
                <c:pt idx="387">
                  <c:v>9.7664543524416128E-2</c:v>
                </c:pt>
                <c:pt idx="388">
                  <c:v>4.0339702760084917E-2</c:v>
                </c:pt>
                <c:pt idx="389">
                  <c:v>0.14012738853503184</c:v>
                </c:pt>
                <c:pt idx="390">
                  <c:v>4.2462845010615745E-3</c:v>
                </c:pt>
                <c:pt idx="391">
                  <c:v>0</c:v>
                </c:pt>
                <c:pt idx="392">
                  <c:v>5.0955414012738849E-2</c:v>
                </c:pt>
                <c:pt idx="393">
                  <c:v>-0.21231422505307856</c:v>
                </c:pt>
                <c:pt idx="394">
                  <c:v>9.3418259023354558E-2</c:v>
                </c:pt>
                <c:pt idx="395">
                  <c:v>6.5817409766454366E-2</c:v>
                </c:pt>
                <c:pt idx="396">
                  <c:v>8.2802547770700619E-2</c:v>
                </c:pt>
                <c:pt idx="397">
                  <c:v>5.9447983014862003E-2</c:v>
                </c:pt>
                <c:pt idx="398">
                  <c:v>0.24203821656050958</c:v>
                </c:pt>
                <c:pt idx="399">
                  <c:v>0.15498938428874734</c:v>
                </c:pt>
                <c:pt idx="400">
                  <c:v>2.3354564755838664E-2</c:v>
                </c:pt>
                <c:pt idx="401">
                  <c:v>0.13588110403397025</c:v>
                </c:pt>
                <c:pt idx="402">
                  <c:v>0.1040339702760085</c:v>
                </c:pt>
                <c:pt idx="403">
                  <c:v>0.21231422505307856</c:v>
                </c:pt>
                <c:pt idx="404">
                  <c:v>3.1847133757961762E-2</c:v>
                </c:pt>
                <c:pt idx="405">
                  <c:v>9.1295116772823773E-2</c:v>
                </c:pt>
                <c:pt idx="406">
                  <c:v>0.12738853503184716</c:v>
                </c:pt>
                <c:pt idx="407">
                  <c:v>3.609341825902334E-2</c:v>
                </c:pt>
                <c:pt idx="408">
                  <c:v>4.6709129511677279E-2</c:v>
                </c:pt>
                <c:pt idx="409">
                  <c:v>5.5201698513800426E-2</c:v>
                </c:pt>
                <c:pt idx="410">
                  <c:v>9.3418259023354558E-2</c:v>
                </c:pt>
                <c:pt idx="411">
                  <c:v>1.2738853503184724E-2</c:v>
                </c:pt>
                <c:pt idx="412">
                  <c:v>0.12101910828025479</c:v>
                </c:pt>
                <c:pt idx="413">
                  <c:v>5.3078556263269641E-2</c:v>
                </c:pt>
                <c:pt idx="414">
                  <c:v>2.1231422505307875E-2</c:v>
                </c:pt>
                <c:pt idx="415">
                  <c:v>0.13588110403397025</c:v>
                </c:pt>
                <c:pt idx="416">
                  <c:v>4.0339702760084917E-2</c:v>
                </c:pt>
                <c:pt idx="417">
                  <c:v>9.9787685774946913E-2</c:v>
                </c:pt>
                <c:pt idx="418">
                  <c:v>8.4925690021231404E-2</c:v>
                </c:pt>
                <c:pt idx="419">
                  <c:v>0.13588110403397025</c:v>
                </c:pt>
                <c:pt idx="420">
                  <c:v>8.2802547770700619E-2</c:v>
                </c:pt>
                <c:pt idx="421">
                  <c:v>0.15286624203821655</c:v>
                </c:pt>
                <c:pt idx="422">
                  <c:v>0.11677282377919322</c:v>
                </c:pt>
                <c:pt idx="423">
                  <c:v>8.7048832271762189E-2</c:v>
                </c:pt>
                <c:pt idx="424">
                  <c:v>0.2038216560509554</c:v>
                </c:pt>
                <c:pt idx="425">
                  <c:v>8.0679405520169833E-2</c:v>
                </c:pt>
                <c:pt idx="426">
                  <c:v>0.16985138004246286</c:v>
                </c:pt>
                <c:pt idx="427">
                  <c:v>6.5817409766454366E-2</c:v>
                </c:pt>
                <c:pt idx="428">
                  <c:v>0.12101910828025479</c:v>
                </c:pt>
                <c:pt idx="429">
                  <c:v>9.5541401273885343E-2</c:v>
                </c:pt>
                <c:pt idx="430">
                  <c:v>0.12951167728237795</c:v>
                </c:pt>
                <c:pt idx="431">
                  <c:v>0.13163481953290873</c:v>
                </c:pt>
                <c:pt idx="432">
                  <c:v>2.9723991507430977E-2</c:v>
                </c:pt>
                <c:pt idx="433">
                  <c:v>2.9723991507430977E-2</c:v>
                </c:pt>
                <c:pt idx="434">
                  <c:v>6.7940552016985151E-2</c:v>
                </c:pt>
                <c:pt idx="435">
                  <c:v>0</c:v>
                </c:pt>
                <c:pt idx="436">
                  <c:v>9.7664543524416128E-2</c:v>
                </c:pt>
                <c:pt idx="437">
                  <c:v>6.369426751592358E-2</c:v>
                </c:pt>
                <c:pt idx="438">
                  <c:v>0.22505307855626328</c:v>
                </c:pt>
                <c:pt idx="439">
                  <c:v>7.430997876857752E-2</c:v>
                </c:pt>
                <c:pt idx="440">
                  <c:v>0.16560509554140129</c:v>
                </c:pt>
                <c:pt idx="441">
                  <c:v>4.2462845010615745E-3</c:v>
                </c:pt>
                <c:pt idx="442">
                  <c:v>9.9787685774946913E-2</c:v>
                </c:pt>
                <c:pt idx="443">
                  <c:v>0.14225053078556263</c:v>
                </c:pt>
                <c:pt idx="444">
                  <c:v>7.855626326963909E-2</c:v>
                </c:pt>
                <c:pt idx="445">
                  <c:v>4.6709129511677279E-2</c:v>
                </c:pt>
                <c:pt idx="446">
                  <c:v>0.30148619957537154</c:v>
                </c:pt>
                <c:pt idx="447">
                  <c:v>7.855626326963909E-2</c:v>
                </c:pt>
                <c:pt idx="448">
                  <c:v>8.2802547770700619E-2</c:v>
                </c:pt>
                <c:pt idx="449">
                  <c:v>5.7324840764331211E-2</c:v>
                </c:pt>
                <c:pt idx="450">
                  <c:v>0.15923566878980891</c:v>
                </c:pt>
                <c:pt idx="451">
                  <c:v>0.13375796178343946</c:v>
                </c:pt>
                <c:pt idx="452">
                  <c:v>8.2802547770700619E-2</c:v>
                </c:pt>
                <c:pt idx="453">
                  <c:v>8.9171974522292974E-2</c:v>
                </c:pt>
                <c:pt idx="454">
                  <c:v>7.0063694267515936E-2</c:v>
                </c:pt>
                <c:pt idx="455">
                  <c:v>6.5817409766454366E-2</c:v>
                </c:pt>
                <c:pt idx="456">
                  <c:v>4.2462845010615745E-3</c:v>
                </c:pt>
                <c:pt idx="457">
                  <c:v>4.4585987261146487E-2</c:v>
                </c:pt>
                <c:pt idx="458">
                  <c:v>0</c:v>
                </c:pt>
                <c:pt idx="459">
                  <c:v>0.14225053078556263</c:v>
                </c:pt>
                <c:pt idx="460">
                  <c:v>9.5541401273885343E-2</c:v>
                </c:pt>
                <c:pt idx="461">
                  <c:v>0.12738853503184716</c:v>
                </c:pt>
                <c:pt idx="462">
                  <c:v>-0.21231422505307856</c:v>
                </c:pt>
                <c:pt idx="463">
                  <c:v>7.2186836518046721E-2</c:v>
                </c:pt>
                <c:pt idx="464">
                  <c:v>0.13800424628450103</c:v>
                </c:pt>
                <c:pt idx="465">
                  <c:v>6.1571125265392788E-2</c:v>
                </c:pt>
                <c:pt idx="466">
                  <c:v>5.0955414012738849E-2</c:v>
                </c:pt>
                <c:pt idx="467">
                  <c:v>6.7940552016985151E-2</c:v>
                </c:pt>
                <c:pt idx="468">
                  <c:v>8.7048832271762189E-2</c:v>
                </c:pt>
                <c:pt idx="469">
                  <c:v>7.6433121019108305E-2</c:v>
                </c:pt>
                <c:pt idx="470">
                  <c:v>6.5817409766454366E-2</c:v>
                </c:pt>
                <c:pt idx="471">
                  <c:v>0.14437367303609341</c:v>
                </c:pt>
                <c:pt idx="472">
                  <c:v>0.13375796178343946</c:v>
                </c:pt>
                <c:pt idx="473">
                  <c:v>0.13163481953290873</c:v>
                </c:pt>
                <c:pt idx="474">
                  <c:v>0.19108280254777069</c:v>
                </c:pt>
                <c:pt idx="475">
                  <c:v>2.5477707006369449E-2</c:v>
                </c:pt>
                <c:pt idx="476">
                  <c:v>0.12101910828025479</c:v>
                </c:pt>
                <c:pt idx="477">
                  <c:v>0.11252653927813164</c:v>
                </c:pt>
                <c:pt idx="478">
                  <c:v>8.9171974522292974E-2</c:v>
                </c:pt>
                <c:pt idx="479">
                  <c:v>6.1571125265392788E-2</c:v>
                </c:pt>
                <c:pt idx="480">
                  <c:v>9.7664543524416128E-2</c:v>
                </c:pt>
                <c:pt idx="481">
                  <c:v>9.1295116772823773E-2</c:v>
                </c:pt>
                <c:pt idx="482">
                  <c:v>7.6433121019108305E-2</c:v>
                </c:pt>
                <c:pt idx="483">
                  <c:v>2.5477707006369449E-2</c:v>
                </c:pt>
                <c:pt idx="484">
                  <c:v>8.2802547770700619E-2</c:v>
                </c:pt>
                <c:pt idx="485">
                  <c:v>4.0339702760084917E-2</c:v>
                </c:pt>
                <c:pt idx="486">
                  <c:v>9.5541401273885343E-2</c:v>
                </c:pt>
                <c:pt idx="487">
                  <c:v>4.8832271762208064E-2</c:v>
                </c:pt>
                <c:pt idx="488">
                  <c:v>5.3078556263269641E-2</c:v>
                </c:pt>
                <c:pt idx="489">
                  <c:v>3.609341825902334E-2</c:v>
                </c:pt>
                <c:pt idx="490">
                  <c:v>0.11677282377919322</c:v>
                </c:pt>
                <c:pt idx="491">
                  <c:v>0</c:v>
                </c:pt>
                <c:pt idx="492">
                  <c:v>4.0339702760084917E-2</c:v>
                </c:pt>
                <c:pt idx="493">
                  <c:v>0.12101910828025479</c:v>
                </c:pt>
                <c:pt idx="494">
                  <c:v>6.5817409766454366E-2</c:v>
                </c:pt>
                <c:pt idx="495">
                  <c:v>-0.21231422505307856</c:v>
                </c:pt>
                <c:pt idx="496">
                  <c:v>5.3078556263269641E-2</c:v>
                </c:pt>
                <c:pt idx="497">
                  <c:v>7.0063694267515936E-2</c:v>
                </c:pt>
                <c:pt idx="498">
                  <c:v>5.9447983014862003E-2</c:v>
                </c:pt>
                <c:pt idx="499">
                  <c:v>9.5541401273885343E-2</c:v>
                </c:pt>
                <c:pt idx="500">
                  <c:v>6.369426751592358E-2</c:v>
                </c:pt>
                <c:pt idx="501">
                  <c:v>0.20169851380042461</c:v>
                </c:pt>
                <c:pt idx="502">
                  <c:v>0.12951167728237795</c:v>
                </c:pt>
                <c:pt idx="503">
                  <c:v>0.13375796178343946</c:v>
                </c:pt>
                <c:pt idx="504">
                  <c:v>0.11252653927813164</c:v>
                </c:pt>
                <c:pt idx="505">
                  <c:v>8.2802547770700619E-2</c:v>
                </c:pt>
                <c:pt idx="506">
                  <c:v>5.9447983014862003E-2</c:v>
                </c:pt>
                <c:pt idx="507">
                  <c:v>5.9447983014862003E-2</c:v>
                </c:pt>
                <c:pt idx="508">
                  <c:v>0.10615711252653928</c:v>
                </c:pt>
                <c:pt idx="509">
                  <c:v>8.7048832271762189E-2</c:v>
                </c:pt>
                <c:pt idx="510">
                  <c:v>0.3205944798301486</c:v>
                </c:pt>
                <c:pt idx="511">
                  <c:v>0</c:v>
                </c:pt>
                <c:pt idx="512">
                  <c:v>9.1295116772823773E-2</c:v>
                </c:pt>
                <c:pt idx="513">
                  <c:v>5.3078556263269641E-2</c:v>
                </c:pt>
                <c:pt idx="514">
                  <c:v>0.11889596602972401</c:v>
                </c:pt>
                <c:pt idx="515">
                  <c:v>1.4861995753715513E-2</c:v>
                </c:pt>
                <c:pt idx="516">
                  <c:v>0.13163481953290873</c:v>
                </c:pt>
                <c:pt idx="517">
                  <c:v>0.12101910828025479</c:v>
                </c:pt>
                <c:pt idx="518">
                  <c:v>8.2802547770700619E-2</c:v>
                </c:pt>
                <c:pt idx="519">
                  <c:v>0.13800424628450103</c:v>
                </c:pt>
                <c:pt idx="520">
                  <c:v>0.11889596602972401</c:v>
                </c:pt>
                <c:pt idx="521">
                  <c:v>9.5541401273885343E-2</c:v>
                </c:pt>
                <c:pt idx="522">
                  <c:v>8.7048832271762189E-2</c:v>
                </c:pt>
                <c:pt idx="523">
                  <c:v>0.11889596602972401</c:v>
                </c:pt>
                <c:pt idx="524">
                  <c:v>8.4925690021231404E-2</c:v>
                </c:pt>
                <c:pt idx="525">
                  <c:v>5.9447983014862003E-2</c:v>
                </c:pt>
                <c:pt idx="526">
                  <c:v>0.22505307855626328</c:v>
                </c:pt>
                <c:pt idx="527">
                  <c:v>7.6433121019108305E-2</c:v>
                </c:pt>
                <c:pt idx="528">
                  <c:v>0.1040339702760085</c:v>
                </c:pt>
                <c:pt idx="529">
                  <c:v>8.4925690021231404E-2</c:v>
                </c:pt>
                <c:pt idx="530">
                  <c:v>9.9787685774946913E-2</c:v>
                </c:pt>
                <c:pt idx="531">
                  <c:v>0.38641188959660294</c:v>
                </c:pt>
                <c:pt idx="532">
                  <c:v>0.12951167728237795</c:v>
                </c:pt>
                <c:pt idx="533">
                  <c:v>0.13588110403397025</c:v>
                </c:pt>
                <c:pt idx="534">
                  <c:v>8.4925690021231404E-2</c:v>
                </c:pt>
                <c:pt idx="535">
                  <c:v>0.12951167728237795</c:v>
                </c:pt>
                <c:pt idx="536">
                  <c:v>3.1847133757961762E-2</c:v>
                </c:pt>
                <c:pt idx="537">
                  <c:v>0.13588110403397025</c:v>
                </c:pt>
                <c:pt idx="538">
                  <c:v>1.4861995753715513E-2</c:v>
                </c:pt>
                <c:pt idx="539">
                  <c:v>6.369426751592358E-2</c:v>
                </c:pt>
                <c:pt idx="540">
                  <c:v>8.492569002123149E-3</c:v>
                </c:pt>
                <c:pt idx="541">
                  <c:v>6.7940552016985151E-2</c:v>
                </c:pt>
                <c:pt idx="542">
                  <c:v>3.609341825902334E-2</c:v>
                </c:pt>
                <c:pt idx="543">
                  <c:v>5.3078556263269641E-2</c:v>
                </c:pt>
                <c:pt idx="544">
                  <c:v>2.1231422505307875E-2</c:v>
                </c:pt>
                <c:pt idx="545">
                  <c:v>3.3970276008492555E-2</c:v>
                </c:pt>
                <c:pt idx="546">
                  <c:v>3.609341825902334E-2</c:v>
                </c:pt>
                <c:pt idx="547">
                  <c:v>6.7940552016985151E-2</c:v>
                </c:pt>
                <c:pt idx="548">
                  <c:v>0.1040339702760085</c:v>
                </c:pt>
                <c:pt idx="549">
                  <c:v>0.16348195329087048</c:v>
                </c:pt>
                <c:pt idx="550">
                  <c:v>0.11040339702760085</c:v>
                </c:pt>
                <c:pt idx="551">
                  <c:v>0.18259023354564757</c:v>
                </c:pt>
                <c:pt idx="552">
                  <c:v>-0.21231422505307856</c:v>
                </c:pt>
                <c:pt idx="553">
                  <c:v>0.16560509554140129</c:v>
                </c:pt>
                <c:pt idx="554">
                  <c:v>0.26963906581740976</c:v>
                </c:pt>
                <c:pt idx="555">
                  <c:v>2.1231422505307873E-3</c:v>
                </c:pt>
                <c:pt idx="556">
                  <c:v>0.29936305732484081</c:v>
                </c:pt>
                <c:pt idx="557">
                  <c:v>0.14437367303609341</c:v>
                </c:pt>
                <c:pt idx="558">
                  <c:v>5.0955414012738849E-2</c:v>
                </c:pt>
                <c:pt idx="559">
                  <c:v>8.9171974522292974E-2</c:v>
                </c:pt>
                <c:pt idx="560">
                  <c:v>0.19108280254777069</c:v>
                </c:pt>
                <c:pt idx="561">
                  <c:v>0.1464968152866242</c:v>
                </c:pt>
                <c:pt idx="562">
                  <c:v>0.15498938428874734</c:v>
                </c:pt>
                <c:pt idx="563">
                  <c:v>8.492569002123149E-3</c:v>
                </c:pt>
                <c:pt idx="564">
                  <c:v>0.14225053078556263</c:v>
                </c:pt>
                <c:pt idx="565">
                  <c:v>6.7940552016985151E-2</c:v>
                </c:pt>
                <c:pt idx="566">
                  <c:v>9.3418259023354558E-2</c:v>
                </c:pt>
                <c:pt idx="567">
                  <c:v>3.8216560509554125E-2</c:v>
                </c:pt>
                <c:pt idx="568">
                  <c:v>3.8216560509554125E-2</c:v>
                </c:pt>
                <c:pt idx="569">
                  <c:v>8.7048832271762189E-2</c:v>
                </c:pt>
                <c:pt idx="570">
                  <c:v>5.7324840764331211E-2</c:v>
                </c:pt>
                <c:pt idx="571">
                  <c:v>0.15286624203821655</c:v>
                </c:pt>
                <c:pt idx="572">
                  <c:v>7.6433121019108305E-2</c:v>
                </c:pt>
                <c:pt idx="573">
                  <c:v>4.6709129511677279E-2</c:v>
                </c:pt>
                <c:pt idx="574">
                  <c:v>7.0063694267515936E-2</c:v>
                </c:pt>
                <c:pt idx="575">
                  <c:v>0.14861995753715498</c:v>
                </c:pt>
                <c:pt idx="576">
                  <c:v>0.12526539278131638</c:v>
                </c:pt>
                <c:pt idx="577">
                  <c:v>0.25690021231422505</c:v>
                </c:pt>
                <c:pt idx="578">
                  <c:v>0.17409766454352443</c:v>
                </c:pt>
                <c:pt idx="579">
                  <c:v>4.0339702760084917E-2</c:v>
                </c:pt>
                <c:pt idx="580">
                  <c:v>0.17197452229299365</c:v>
                </c:pt>
                <c:pt idx="581">
                  <c:v>0.20594479830148618</c:v>
                </c:pt>
                <c:pt idx="582">
                  <c:v>4.2462845010615702E-2</c:v>
                </c:pt>
                <c:pt idx="583">
                  <c:v>8.0679405520169833E-2</c:v>
                </c:pt>
                <c:pt idx="584">
                  <c:v>3.8216560509554125E-2</c:v>
                </c:pt>
                <c:pt idx="585">
                  <c:v>2.7600849256900189E-2</c:v>
                </c:pt>
                <c:pt idx="586">
                  <c:v>2.3354564755838664E-2</c:v>
                </c:pt>
                <c:pt idx="587">
                  <c:v>0.22929936305732485</c:v>
                </c:pt>
                <c:pt idx="588">
                  <c:v>0.1040339702760085</c:v>
                </c:pt>
                <c:pt idx="589">
                  <c:v>0</c:v>
                </c:pt>
                <c:pt idx="590">
                  <c:v>6.5817409766454366E-2</c:v>
                </c:pt>
                <c:pt idx="591">
                  <c:v>0.15498938428874734</c:v>
                </c:pt>
                <c:pt idx="592">
                  <c:v>5.0955414012738849E-2</c:v>
                </c:pt>
                <c:pt idx="593">
                  <c:v>2.5477707006369449E-2</c:v>
                </c:pt>
                <c:pt idx="594">
                  <c:v>8.2802547770700619E-2</c:v>
                </c:pt>
                <c:pt idx="595">
                  <c:v>4.0339702760084917E-2</c:v>
                </c:pt>
                <c:pt idx="596">
                  <c:v>0.15498938428874734</c:v>
                </c:pt>
                <c:pt idx="597">
                  <c:v>0.13588110403397025</c:v>
                </c:pt>
                <c:pt idx="598">
                  <c:v>0.11464968152866242</c:v>
                </c:pt>
                <c:pt idx="599">
                  <c:v>4.6709129511677279E-2</c:v>
                </c:pt>
                <c:pt idx="600">
                  <c:v>0.14225053078556263</c:v>
                </c:pt>
                <c:pt idx="601">
                  <c:v>7.2186836518046721E-2</c:v>
                </c:pt>
                <c:pt idx="602">
                  <c:v>7.0063694267515936E-2</c:v>
                </c:pt>
                <c:pt idx="603">
                  <c:v>7.6433121019108305E-2</c:v>
                </c:pt>
                <c:pt idx="604">
                  <c:v>0.27388535031847133</c:v>
                </c:pt>
                <c:pt idx="605">
                  <c:v>0.19532908704883226</c:v>
                </c:pt>
                <c:pt idx="606">
                  <c:v>7.855626326963909E-2</c:v>
                </c:pt>
                <c:pt idx="607">
                  <c:v>0.11464968152866242</c:v>
                </c:pt>
                <c:pt idx="608">
                  <c:v>0.15711252653927812</c:v>
                </c:pt>
                <c:pt idx="609">
                  <c:v>0.12526539278131638</c:v>
                </c:pt>
                <c:pt idx="610">
                  <c:v>4.2462845010615702E-2</c:v>
                </c:pt>
                <c:pt idx="611">
                  <c:v>5.9447983014862003E-2</c:v>
                </c:pt>
                <c:pt idx="612">
                  <c:v>0.1019108280254777</c:v>
                </c:pt>
                <c:pt idx="613">
                  <c:v>2.9723991507430977E-2</c:v>
                </c:pt>
                <c:pt idx="614">
                  <c:v>8.4925690021231404E-2</c:v>
                </c:pt>
                <c:pt idx="615">
                  <c:v>0.12951167728237795</c:v>
                </c:pt>
                <c:pt idx="616">
                  <c:v>0.17197452229299365</c:v>
                </c:pt>
                <c:pt idx="617">
                  <c:v>5.9447983014862003E-2</c:v>
                </c:pt>
                <c:pt idx="618">
                  <c:v>0.21656050955414013</c:v>
                </c:pt>
                <c:pt idx="619">
                  <c:v>0</c:v>
                </c:pt>
                <c:pt idx="620">
                  <c:v>5.3078556263269641E-2</c:v>
                </c:pt>
                <c:pt idx="621">
                  <c:v>7.0063694267515936E-2</c:v>
                </c:pt>
                <c:pt idx="622">
                  <c:v>4.0339702760084917E-2</c:v>
                </c:pt>
                <c:pt idx="623">
                  <c:v>0.15923566878980891</c:v>
                </c:pt>
                <c:pt idx="624">
                  <c:v>7.6433121019108305E-2</c:v>
                </c:pt>
                <c:pt idx="625">
                  <c:v>6.7940552016985151E-2</c:v>
                </c:pt>
                <c:pt idx="626">
                  <c:v>9.7664543524416128E-2</c:v>
                </c:pt>
                <c:pt idx="627">
                  <c:v>0.12101910828025479</c:v>
                </c:pt>
                <c:pt idx="628">
                  <c:v>6.3694267515923622E-3</c:v>
                </c:pt>
                <c:pt idx="629">
                  <c:v>4.4585987261146487E-2</c:v>
                </c:pt>
                <c:pt idx="630">
                  <c:v>0.10615711252653928</c:v>
                </c:pt>
                <c:pt idx="631">
                  <c:v>0.27176220806794049</c:v>
                </c:pt>
                <c:pt idx="632">
                  <c:v>8.0679405520169833E-2</c:v>
                </c:pt>
                <c:pt idx="633">
                  <c:v>0.11464968152866242</c:v>
                </c:pt>
                <c:pt idx="634">
                  <c:v>0.1464968152866242</c:v>
                </c:pt>
                <c:pt idx="635">
                  <c:v>6.5817409766454366E-2</c:v>
                </c:pt>
                <c:pt idx="636">
                  <c:v>0.13375796178343946</c:v>
                </c:pt>
                <c:pt idx="637">
                  <c:v>5.3078556263269641E-2</c:v>
                </c:pt>
                <c:pt idx="638">
                  <c:v>0.14861995753715498</c:v>
                </c:pt>
                <c:pt idx="639">
                  <c:v>0.13588110403397025</c:v>
                </c:pt>
                <c:pt idx="640">
                  <c:v>4.6709129511677279E-2</c:v>
                </c:pt>
                <c:pt idx="641">
                  <c:v>6.1571125265392788E-2</c:v>
                </c:pt>
                <c:pt idx="642">
                  <c:v>8.2802547770700619E-2</c:v>
                </c:pt>
                <c:pt idx="643">
                  <c:v>7.855626326963909E-2</c:v>
                </c:pt>
                <c:pt idx="644">
                  <c:v>7.2186836518046721E-2</c:v>
                </c:pt>
                <c:pt idx="645">
                  <c:v>0.12101910828025479</c:v>
                </c:pt>
                <c:pt idx="646">
                  <c:v>1.9108280254777087E-2</c:v>
                </c:pt>
                <c:pt idx="647">
                  <c:v>7.0063694267515936E-2</c:v>
                </c:pt>
                <c:pt idx="648">
                  <c:v>0.2208067940552017</c:v>
                </c:pt>
                <c:pt idx="649">
                  <c:v>9.5541401273885343E-2</c:v>
                </c:pt>
                <c:pt idx="650">
                  <c:v>0.11252653927813164</c:v>
                </c:pt>
                <c:pt idx="651">
                  <c:v>5.9447983014862003E-2</c:v>
                </c:pt>
                <c:pt idx="652">
                  <c:v>0.13588110403397025</c:v>
                </c:pt>
                <c:pt idx="653">
                  <c:v>3.1847133757961762E-2</c:v>
                </c:pt>
                <c:pt idx="654">
                  <c:v>5.9447983014862003E-2</c:v>
                </c:pt>
                <c:pt idx="655">
                  <c:v>4.4585987261146487E-2</c:v>
                </c:pt>
                <c:pt idx="656">
                  <c:v>6.369426751592358E-2</c:v>
                </c:pt>
                <c:pt idx="657">
                  <c:v>5.3078556263269641E-2</c:v>
                </c:pt>
                <c:pt idx="658">
                  <c:v>0.1464968152866242</c:v>
                </c:pt>
                <c:pt idx="659">
                  <c:v>8.2802547770700619E-2</c:v>
                </c:pt>
                <c:pt idx="660">
                  <c:v>0.14437367303609341</c:v>
                </c:pt>
                <c:pt idx="661">
                  <c:v>0.13163481953290873</c:v>
                </c:pt>
                <c:pt idx="662">
                  <c:v>1.6985138004246298E-2</c:v>
                </c:pt>
                <c:pt idx="663">
                  <c:v>9.5541401273885343E-2</c:v>
                </c:pt>
                <c:pt idx="664">
                  <c:v>0.12951167728237795</c:v>
                </c:pt>
                <c:pt idx="665">
                  <c:v>3.1847133757961762E-2</c:v>
                </c:pt>
                <c:pt idx="666">
                  <c:v>5.9447983014862003E-2</c:v>
                </c:pt>
                <c:pt idx="667">
                  <c:v>0.18259023354564757</c:v>
                </c:pt>
                <c:pt idx="668">
                  <c:v>0</c:v>
                </c:pt>
                <c:pt idx="669">
                  <c:v>8.7048832271762189E-2</c:v>
                </c:pt>
                <c:pt idx="670">
                  <c:v>7.855626326963909E-2</c:v>
                </c:pt>
                <c:pt idx="671">
                  <c:v>0.11677282377919322</c:v>
                </c:pt>
                <c:pt idx="672">
                  <c:v>0.2038216560509554</c:v>
                </c:pt>
                <c:pt idx="673">
                  <c:v>6.7940552016985151E-2</c:v>
                </c:pt>
                <c:pt idx="674">
                  <c:v>5.5201698513800426E-2</c:v>
                </c:pt>
                <c:pt idx="675">
                  <c:v>2.5477707006369449E-2</c:v>
                </c:pt>
                <c:pt idx="676">
                  <c:v>4.6709129511677279E-2</c:v>
                </c:pt>
                <c:pt idx="677">
                  <c:v>6.1571125265392788E-2</c:v>
                </c:pt>
                <c:pt idx="678">
                  <c:v>0.13588110403397025</c:v>
                </c:pt>
                <c:pt idx="679">
                  <c:v>5.3078556263269641E-2</c:v>
                </c:pt>
                <c:pt idx="680">
                  <c:v>8.0679405520169833E-2</c:v>
                </c:pt>
                <c:pt idx="681">
                  <c:v>0.33545647558386416</c:v>
                </c:pt>
                <c:pt idx="682">
                  <c:v>0.10615711252653928</c:v>
                </c:pt>
                <c:pt idx="683">
                  <c:v>1.4861995753715513E-2</c:v>
                </c:pt>
                <c:pt idx="684">
                  <c:v>4.6709129511677279E-2</c:v>
                </c:pt>
                <c:pt idx="685">
                  <c:v>7.430997876857752E-2</c:v>
                </c:pt>
                <c:pt idx="686">
                  <c:v>9.9787685774946913E-2</c:v>
                </c:pt>
                <c:pt idx="687">
                  <c:v>8.7048832271762189E-2</c:v>
                </c:pt>
                <c:pt idx="688">
                  <c:v>8.4925690021231404E-2</c:v>
                </c:pt>
                <c:pt idx="689">
                  <c:v>0.25053078556263275</c:v>
                </c:pt>
                <c:pt idx="690">
                  <c:v>0.1040339702760085</c:v>
                </c:pt>
                <c:pt idx="691">
                  <c:v>0.25265392781316348</c:v>
                </c:pt>
                <c:pt idx="692">
                  <c:v>0.21443736730360929</c:v>
                </c:pt>
                <c:pt idx="693">
                  <c:v>0.10615711252653928</c:v>
                </c:pt>
                <c:pt idx="694">
                  <c:v>0.13375796178343946</c:v>
                </c:pt>
                <c:pt idx="695">
                  <c:v>0.1019108280254777</c:v>
                </c:pt>
                <c:pt idx="696">
                  <c:v>5.7324840764331211E-2</c:v>
                </c:pt>
                <c:pt idx="697">
                  <c:v>9.9787685774946913E-2</c:v>
                </c:pt>
                <c:pt idx="698">
                  <c:v>0.40127388535031849</c:v>
                </c:pt>
                <c:pt idx="699">
                  <c:v>6.5817409766454366E-2</c:v>
                </c:pt>
                <c:pt idx="700">
                  <c:v>5.3078556263269641E-2</c:v>
                </c:pt>
                <c:pt idx="701">
                  <c:v>0.12738853503184716</c:v>
                </c:pt>
                <c:pt idx="702">
                  <c:v>-0.21231422505307856</c:v>
                </c:pt>
                <c:pt idx="703">
                  <c:v>0.14225053078556263</c:v>
                </c:pt>
                <c:pt idx="704">
                  <c:v>0.24628450106157115</c:v>
                </c:pt>
                <c:pt idx="705">
                  <c:v>7.855626326963909E-2</c:v>
                </c:pt>
                <c:pt idx="706">
                  <c:v>0.12314225053078558</c:v>
                </c:pt>
                <c:pt idx="707">
                  <c:v>0.11040339702760085</c:v>
                </c:pt>
                <c:pt idx="708">
                  <c:v>6.1571125265392788E-2</c:v>
                </c:pt>
                <c:pt idx="709">
                  <c:v>7.855626326963909E-2</c:v>
                </c:pt>
                <c:pt idx="710">
                  <c:v>0</c:v>
                </c:pt>
                <c:pt idx="711">
                  <c:v>8.2802547770700619E-2</c:v>
                </c:pt>
                <c:pt idx="712">
                  <c:v>0.12526539278131638</c:v>
                </c:pt>
                <c:pt idx="713">
                  <c:v>0</c:v>
                </c:pt>
                <c:pt idx="714">
                  <c:v>0.16135881104033969</c:v>
                </c:pt>
                <c:pt idx="715">
                  <c:v>0.23354564755838644</c:v>
                </c:pt>
                <c:pt idx="716">
                  <c:v>0.178343949044586</c:v>
                </c:pt>
                <c:pt idx="717">
                  <c:v>7.6433121019108305E-2</c:v>
                </c:pt>
                <c:pt idx="718">
                  <c:v>4.4585987261146487E-2</c:v>
                </c:pt>
                <c:pt idx="719">
                  <c:v>8.2802547770700619E-2</c:v>
                </c:pt>
                <c:pt idx="720">
                  <c:v>8.9171974522292974E-2</c:v>
                </c:pt>
                <c:pt idx="721">
                  <c:v>0.1464968152866242</c:v>
                </c:pt>
                <c:pt idx="722">
                  <c:v>0.10615711252653928</c:v>
                </c:pt>
                <c:pt idx="723">
                  <c:v>4.8832271762208064E-2</c:v>
                </c:pt>
                <c:pt idx="724">
                  <c:v>8.492569002123149E-3</c:v>
                </c:pt>
                <c:pt idx="725">
                  <c:v>0.13163481953290873</c:v>
                </c:pt>
                <c:pt idx="726">
                  <c:v>7.430997876857752E-2</c:v>
                </c:pt>
                <c:pt idx="727">
                  <c:v>7.855626326963909E-2</c:v>
                </c:pt>
                <c:pt idx="728">
                  <c:v>6.7940552016985151E-2</c:v>
                </c:pt>
                <c:pt idx="729">
                  <c:v>0.12314225053078558</c:v>
                </c:pt>
                <c:pt idx="730">
                  <c:v>4.2462845010615702E-2</c:v>
                </c:pt>
                <c:pt idx="731">
                  <c:v>0.17409766454352443</c:v>
                </c:pt>
                <c:pt idx="732">
                  <c:v>9.1295116772823773E-2</c:v>
                </c:pt>
                <c:pt idx="733">
                  <c:v>5.5201698513800426E-2</c:v>
                </c:pt>
                <c:pt idx="734">
                  <c:v>2.5477707006369449E-2</c:v>
                </c:pt>
                <c:pt idx="735">
                  <c:v>8.0679405520169833E-2</c:v>
                </c:pt>
                <c:pt idx="736">
                  <c:v>4.8832271762208064E-2</c:v>
                </c:pt>
                <c:pt idx="737">
                  <c:v>0.11464968152866242</c:v>
                </c:pt>
                <c:pt idx="738">
                  <c:v>0.22292993630573243</c:v>
                </c:pt>
                <c:pt idx="739">
                  <c:v>1.6985138004246298E-2</c:v>
                </c:pt>
                <c:pt idx="740">
                  <c:v>6.1571125265392788E-2</c:v>
                </c:pt>
                <c:pt idx="741">
                  <c:v>8.9171974522292974E-2</c:v>
                </c:pt>
                <c:pt idx="742">
                  <c:v>5.3078556263269641E-2</c:v>
                </c:pt>
                <c:pt idx="743">
                  <c:v>0.1019108280254777</c:v>
                </c:pt>
                <c:pt idx="744">
                  <c:v>0.16560509554140129</c:v>
                </c:pt>
                <c:pt idx="745">
                  <c:v>6.7940552016985151E-2</c:v>
                </c:pt>
                <c:pt idx="746">
                  <c:v>4.6709129511677279E-2</c:v>
                </c:pt>
                <c:pt idx="747">
                  <c:v>9.1295116772823773E-2</c:v>
                </c:pt>
                <c:pt idx="748">
                  <c:v>0</c:v>
                </c:pt>
                <c:pt idx="749">
                  <c:v>0.18471337579617836</c:v>
                </c:pt>
                <c:pt idx="750">
                  <c:v>0.15498938428874734</c:v>
                </c:pt>
                <c:pt idx="751">
                  <c:v>9.9787685774946913E-2</c:v>
                </c:pt>
                <c:pt idx="752">
                  <c:v>0.1040339702760085</c:v>
                </c:pt>
                <c:pt idx="753">
                  <c:v>0.13163481953290873</c:v>
                </c:pt>
                <c:pt idx="754">
                  <c:v>8.7048832271762189E-2</c:v>
                </c:pt>
                <c:pt idx="755">
                  <c:v>0.14012738853503184</c:v>
                </c:pt>
                <c:pt idx="756">
                  <c:v>5.3078556263269641E-2</c:v>
                </c:pt>
                <c:pt idx="757">
                  <c:v>4.4585987261146487E-2</c:v>
                </c:pt>
                <c:pt idx="758">
                  <c:v>0.13375796178343946</c:v>
                </c:pt>
                <c:pt idx="759">
                  <c:v>0.1889596602972399</c:v>
                </c:pt>
                <c:pt idx="760">
                  <c:v>0.22505307855626328</c:v>
                </c:pt>
                <c:pt idx="761">
                  <c:v>3.3970276008492555E-2</c:v>
                </c:pt>
                <c:pt idx="762">
                  <c:v>6.1571125265392788E-2</c:v>
                </c:pt>
                <c:pt idx="763">
                  <c:v>0.13163481953290873</c:v>
                </c:pt>
                <c:pt idx="764">
                  <c:v>0.10615711252653928</c:v>
                </c:pt>
                <c:pt idx="765">
                  <c:v>8.0679405520169833E-2</c:v>
                </c:pt>
                <c:pt idx="766">
                  <c:v>-0.21231422505307856</c:v>
                </c:pt>
                <c:pt idx="767">
                  <c:v>0.19108280254777069</c:v>
                </c:pt>
                <c:pt idx="768">
                  <c:v>4.4585987261146487E-2</c:v>
                </c:pt>
                <c:pt idx="769">
                  <c:v>3.8216560509554125E-2</c:v>
                </c:pt>
                <c:pt idx="770">
                  <c:v>-0.21231422505307856</c:v>
                </c:pt>
                <c:pt idx="771">
                  <c:v>0</c:v>
                </c:pt>
                <c:pt idx="772">
                  <c:v>4.6709129511677279E-2</c:v>
                </c:pt>
                <c:pt idx="773">
                  <c:v>0.11677282377919322</c:v>
                </c:pt>
                <c:pt idx="774">
                  <c:v>0.13163481953290873</c:v>
                </c:pt>
                <c:pt idx="775">
                  <c:v>9.5541401273885343E-2</c:v>
                </c:pt>
                <c:pt idx="776">
                  <c:v>0.24203821656050958</c:v>
                </c:pt>
                <c:pt idx="777">
                  <c:v>5.9447983014862003E-2</c:v>
                </c:pt>
                <c:pt idx="778">
                  <c:v>5.7324840764331211E-2</c:v>
                </c:pt>
                <c:pt idx="779">
                  <c:v>8.7048832271762189E-2</c:v>
                </c:pt>
                <c:pt idx="780">
                  <c:v>4.4585987261146487E-2</c:v>
                </c:pt>
                <c:pt idx="781">
                  <c:v>5.0955414012738849E-2</c:v>
                </c:pt>
                <c:pt idx="782">
                  <c:v>6.369426751592358E-2</c:v>
                </c:pt>
                <c:pt idx="783">
                  <c:v>0.13163481953290873</c:v>
                </c:pt>
                <c:pt idx="784">
                  <c:v>6.1571125265392788E-2</c:v>
                </c:pt>
                <c:pt idx="785">
                  <c:v>0.12951167728237795</c:v>
                </c:pt>
                <c:pt idx="786">
                  <c:v>0.12314225053078558</c:v>
                </c:pt>
                <c:pt idx="787">
                  <c:v>8.7048832271762189E-2</c:v>
                </c:pt>
                <c:pt idx="788">
                  <c:v>4.0339702760084917E-2</c:v>
                </c:pt>
                <c:pt idx="789">
                  <c:v>0.10615711252653928</c:v>
                </c:pt>
                <c:pt idx="790">
                  <c:v>4.6709129511677279E-2</c:v>
                </c:pt>
                <c:pt idx="791">
                  <c:v>0.17409766454352443</c:v>
                </c:pt>
                <c:pt idx="792">
                  <c:v>3.3970276008492555E-2</c:v>
                </c:pt>
                <c:pt idx="793">
                  <c:v>9.5541401273885343E-2</c:v>
                </c:pt>
                <c:pt idx="794">
                  <c:v>0.14437367303609341</c:v>
                </c:pt>
                <c:pt idx="795">
                  <c:v>7.0063694267515936E-2</c:v>
                </c:pt>
                <c:pt idx="796">
                  <c:v>0.11677282377919322</c:v>
                </c:pt>
                <c:pt idx="797">
                  <c:v>0.15498938428874734</c:v>
                </c:pt>
                <c:pt idx="798">
                  <c:v>5.9447983014862003E-2</c:v>
                </c:pt>
                <c:pt idx="799">
                  <c:v>3.1847133757961762E-2</c:v>
                </c:pt>
                <c:pt idx="800">
                  <c:v>9.7664543524416128E-2</c:v>
                </c:pt>
                <c:pt idx="801">
                  <c:v>0.11889596602972401</c:v>
                </c:pt>
                <c:pt idx="802">
                  <c:v>3.609341825902334E-2</c:v>
                </c:pt>
                <c:pt idx="803">
                  <c:v>5.5201698513800426E-2</c:v>
                </c:pt>
                <c:pt idx="804">
                  <c:v>3.1847133757961762E-2</c:v>
                </c:pt>
                <c:pt idx="805">
                  <c:v>0.13163481953290873</c:v>
                </c:pt>
                <c:pt idx="806">
                  <c:v>0.25053078556263275</c:v>
                </c:pt>
                <c:pt idx="807">
                  <c:v>-0.21231422505307856</c:v>
                </c:pt>
                <c:pt idx="808">
                  <c:v>1.6985138004246298E-2</c:v>
                </c:pt>
                <c:pt idx="809">
                  <c:v>0.178343949044586</c:v>
                </c:pt>
                <c:pt idx="810">
                  <c:v>7.855626326963909E-2</c:v>
                </c:pt>
                <c:pt idx="811">
                  <c:v>0.10615711252653928</c:v>
                </c:pt>
                <c:pt idx="812">
                  <c:v>0.13375796178343946</c:v>
                </c:pt>
                <c:pt idx="813">
                  <c:v>0.14225053078556263</c:v>
                </c:pt>
                <c:pt idx="814">
                  <c:v>4.0339702760084917E-2</c:v>
                </c:pt>
                <c:pt idx="815">
                  <c:v>0.15074309978768577</c:v>
                </c:pt>
                <c:pt idx="816">
                  <c:v>0.17197452229299365</c:v>
                </c:pt>
                <c:pt idx="817">
                  <c:v>6.1571125265392788E-2</c:v>
                </c:pt>
                <c:pt idx="818">
                  <c:v>8.492569002123149E-3</c:v>
                </c:pt>
                <c:pt idx="819">
                  <c:v>8.7048832271762189E-2</c:v>
                </c:pt>
                <c:pt idx="820">
                  <c:v>4.2462845010615745E-3</c:v>
                </c:pt>
                <c:pt idx="821">
                  <c:v>6.5817409766454366E-2</c:v>
                </c:pt>
                <c:pt idx="822">
                  <c:v>6.7940552016985151E-2</c:v>
                </c:pt>
                <c:pt idx="823">
                  <c:v>0.25265392781316348</c:v>
                </c:pt>
                <c:pt idx="824">
                  <c:v>2.3354564755838664E-2</c:v>
                </c:pt>
                <c:pt idx="825">
                  <c:v>0.1464968152866242</c:v>
                </c:pt>
                <c:pt idx="826">
                  <c:v>9.5541401273885343E-2</c:v>
                </c:pt>
                <c:pt idx="827">
                  <c:v>4.0339702760084917E-2</c:v>
                </c:pt>
                <c:pt idx="828">
                  <c:v>0.32696390658174096</c:v>
                </c:pt>
                <c:pt idx="829">
                  <c:v>8.9171974522292974E-2</c:v>
                </c:pt>
                <c:pt idx="830">
                  <c:v>-0.21231422505307856</c:v>
                </c:pt>
                <c:pt idx="831">
                  <c:v>0</c:v>
                </c:pt>
                <c:pt idx="832">
                  <c:v>7.855626326963909E-2</c:v>
                </c:pt>
                <c:pt idx="833">
                  <c:v>0.11252653927813164</c:v>
                </c:pt>
                <c:pt idx="834">
                  <c:v>0.16560509554140129</c:v>
                </c:pt>
                <c:pt idx="835">
                  <c:v>0.30573248407643311</c:v>
                </c:pt>
                <c:pt idx="836">
                  <c:v>4.8832271762208064E-2</c:v>
                </c:pt>
                <c:pt idx="837">
                  <c:v>8.4925690021231404E-2</c:v>
                </c:pt>
                <c:pt idx="838">
                  <c:v>1.9108280254777087E-2</c:v>
                </c:pt>
                <c:pt idx="839">
                  <c:v>7.430997876857752E-2</c:v>
                </c:pt>
                <c:pt idx="840">
                  <c:v>7.6433121019108305E-2</c:v>
                </c:pt>
                <c:pt idx="841">
                  <c:v>0.54777070063694266</c:v>
                </c:pt>
                <c:pt idx="842">
                  <c:v>1.9108280254777087E-2</c:v>
                </c:pt>
                <c:pt idx="843">
                  <c:v>7.430997876857752E-2</c:v>
                </c:pt>
                <c:pt idx="844">
                  <c:v>-0.21231422505307856</c:v>
                </c:pt>
                <c:pt idx="845">
                  <c:v>0.15711252653927812</c:v>
                </c:pt>
                <c:pt idx="846">
                  <c:v>6.7940552016985151E-2</c:v>
                </c:pt>
                <c:pt idx="847">
                  <c:v>4.2462845010615745E-3</c:v>
                </c:pt>
                <c:pt idx="848">
                  <c:v>4.4585987261146487E-2</c:v>
                </c:pt>
                <c:pt idx="849">
                  <c:v>0.11677282377919322</c:v>
                </c:pt>
                <c:pt idx="850">
                  <c:v>4.4585987261146487E-2</c:v>
                </c:pt>
                <c:pt idx="851">
                  <c:v>0.1019108280254777</c:v>
                </c:pt>
                <c:pt idx="852">
                  <c:v>0.13588110403397025</c:v>
                </c:pt>
                <c:pt idx="853">
                  <c:v>0.10615711252653928</c:v>
                </c:pt>
                <c:pt idx="854">
                  <c:v>5.5201698513800426E-2</c:v>
                </c:pt>
                <c:pt idx="855">
                  <c:v>2.3354564755838664E-2</c:v>
                </c:pt>
                <c:pt idx="856">
                  <c:v>4.6709129511677279E-2</c:v>
                </c:pt>
                <c:pt idx="857">
                  <c:v>-0.21231422505307856</c:v>
                </c:pt>
                <c:pt idx="858">
                  <c:v>3.609341825902334E-2</c:v>
                </c:pt>
                <c:pt idx="859">
                  <c:v>5.7324840764331211E-2</c:v>
                </c:pt>
                <c:pt idx="860">
                  <c:v>6.7940552016985151E-2</c:v>
                </c:pt>
                <c:pt idx="861">
                  <c:v>0.22717622080679403</c:v>
                </c:pt>
                <c:pt idx="862">
                  <c:v>0.11464968152866242</c:v>
                </c:pt>
                <c:pt idx="863">
                  <c:v>7.0063694267515936E-2</c:v>
                </c:pt>
                <c:pt idx="864">
                  <c:v>1.0615711252653938E-2</c:v>
                </c:pt>
                <c:pt idx="865">
                  <c:v>0.14437367303609341</c:v>
                </c:pt>
                <c:pt idx="866">
                  <c:v>0.10615711252653928</c:v>
                </c:pt>
                <c:pt idx="867">
                  <c:v>9.9787685774946913E-2</c:v>
                </c:pt>
                <c:pt idx="868">
                  <c:v>0.10615711252653928</c:v>
                </c:pt>
                <c:pt idx="869">
                  <c:v>0.14012738853503184</c:v>
                </c:pt>
                <c:pt idx="870">
                  <c:v>0.14437367303609341</c:v>
                </c:pt>
                <c:pt idx="871">
                  <c:v>7.6433121019108305E-2</c:v>
                </c:pt>
                <c:pt idx="872">
                  <c:v>6.1571125265392788E-2</c:v>
                </c:pt>
                <c:pt idx="873">
                  <c:v>4.6709129511677279E-2</c:v>
                </c:pt>
                <c:pt idx="874">
                  <c:v>7.2186836518046721E-2</c:v>
                </c:pt>
                <c:pt idx="875">
                  <c:v>0.3439490445859873</c:v>
                </c:pt>
                <c:pt idx="876">
                  <c:v>5.3078556263269641E-2</c:v>
                </c:pt>
                <c:pt idx="877">
                  <c:v>3.3970276008492555E-2</c:v>
                </c:pt>
                <c:pt idx="878">
                  <c:v>0.10615711252653928</c:v>
                </c:pt>
                <c:pt idx="879">
                  <c:v>9.7664543524416128E-2</c:v>
                </c:pt>
                <c:pt idx="880">
                  <c:v>7.0063694267515936E-2</c:v>
                </c:pt>
                <c:pt idx="881">
                  <c:v>8.0679405520169833E-2</c:v>
                </c:pt>
                <c:pt idx="882">
                  <c:v>8.9171974522292974E-2</c:v>
                </c:pt>
                <c:pt idx="883">
                  <c:v>5.9447983014862003E-2</c:v>
                </c:pt>
                <c:pt idx="884">
                  <c:v>8.7048832271762189E-2</c:v>
                </c:pt>
                <c:pt idx="885">
                  <c:v>0.12314225053078558</c:v>
                </c:pt>
                <c:pt idx="886">
                  <c:v>9.9787685774946913E-2</c:v>
                </c:pt>
                <c:pt idx="887">
                  <c:v>0.10615711252653928</c:v>
                </c:pt>
                <c:pt idx="888">
                  <c:v>2.9723991507430977E-2</c:v>
                </c:pt>
                <c:pt idx="889">
                  <c:v>0.10615711252653928</c:v>
                </c:pt>
                <c:pt idx="890">
                  <c:v>7.855626326963909E-2</c:v>
                </c:pt>
                <c:pt idx="891">
                  <c:v>0.61783439490445868</c:v>
                </c:pt>
                <c:pt idx="892">
                  <c:v>5.0955414012738849E-2</c:v>
                </c:pt>
                <c:pt idx="893">
                  <c:v>7.855626326963909E-2</c:v>
                </c:pt>
                <c:pt idx="894">
                  <c:v>6.5817409766454366E-2</c:v>
                </c:pt>
                <c:pt idx="895">
                  <c:v>0.40339702760084922</c:v>
                </c:pt>
                <c:pt idx="896">
                  <c:v>6.5817409766454366E-2</c:v>
                </c:pt>
                <c:pt idx="897">
                  <c:v>0</c:v>
                </c:pt>
                <c:pt idx="898">
                  <c:v>2.1231422505307873E-3</c:v>
                </c:pt>
                <c:pt idx="899">
                  <c:v>0.10615711252653928</c:v>
                </c:pt>
                <c:pt idx="900">
                  <c:v>0.15286624203821655</c:v>
                </c:pt>
                <c:pt idx="901">
                  <c:v>3.609341825902334E-2</c:v>
                </c:pt>
                <c:pt idx="902">
                  <c:v>4.8832271762208064E-2</c:v>
                </c:pt>
                <c:pt idx="903">
                  <c:v>5.0955414012738849E-2</c:v>
                </c:pt>
                <c:pt idx="904">
                  <c:v>5.9447983014862003E-2</c:v>
                </c:pt>
                <c:pt idx="905">
                  <c:v>2.9723991507430977E-2</c:v>
                </c:pt>
                <c:pt idx="906">
                  <c:v>0.178343949044586</c:v>
                </c:pt>
                <c:pt idx="907">
                  <c:v>8.0679405520169833E-2</c:v>
                </c:pt>
                <c:pt idx="908">
                  <c:v>6.5817409766454366E-2</c:v>
                </c:pt>
                <c:pt idx="909">
                  <c:v>5.0955414012738849E-2</c:v>
                </c:pt>
                <c:pt idx="910">
                  <c:v>9.3418259023354558E-2</c:v>
                </c:pt>
                <c:pt idx="911">
                  <c:v>3.609341825902334E-2</c:v>
                </c:pt>
                <c:pt idx="912">
                  <c:v>0.17622080679405522</c:v>
                </c:pt>
                <c:pt idx="913">
                  <c:v>0.12101910828025479</c:v>
                </c:pt>
                <c:pt idx="914">
                  <c:v>0.1019108280254777</c:v>
                </c:pt>
                <c:pt idx="915">
                  <c:v>0.11677282377919322</c:v>
                </c:pt>
                <c:pt idx="916">
                  <c:v>5.5201698513800426E-2</c:v>
                </c:pt>
                <c:pt idx="917">
                  <c:v>6.1571125265392788E-2</c:v>
                </c:pt>
                <c:pt idx="918">
                  <c:v>5.9447983014862003E-2</c:v>
                </c:pt>
                <c:pt idx="919">
                  <c:v>7.6433121019108305E-2</c:v>
                </c:pt>
                <c:pt idx="920">
                  <c:v>5.3078556263269641E-2</c:v>
                </c:pt>
                <c:pt idx="921">
                  <c:v>4.0339702760084917E-2</c:v>
                </c:pt>
                <c:pt idx="922">
                  <c:v>3.8216560509554125E-2</c:v>
                </c:pt>
                <c:pt idx="923">
                  <c:v>9.1295116772823773E-2</c:v>
                </c:pt>
                <c:pt idx="924">
                  <c:v>0.15498938428874734</c:v>
                </c:pt>
                <c:pt idx="925">
                  <c:v>0.14012738853503184</c:v>
                </c:pt>
                <c:pt idx="926">
                  <c:v>7.2186836518046721E-2</c:v>
                </c:pt>
                <c:pt idx="927">
                  <c:v>0.11889596602972401</c:v>
                </c:pt>
                <c:pt idx="928">
                  <c:v>9.9787685774946913E-2</c:v>
                </c:pt>
                <c:pt idx="929">
                  <c:v>3.1847133757961762E-2</c:v>
                </c:pt>
                <c:pt idx="930">
                  <c:v>5.7324840764331211E-2</c:v>
                </c:pt>
                <c:pt idx="931">
                  <c:v>0.10615711252653928</c:v>
                </c:pt>
                <c:pt idx="932">
                  <c:v>0.17409766454352443</c:v>
                </c:pt>
                <c:pt idx="933">
                  <c:v>2.1231422505307875E-2</c:v>
                </c:pt>
                <c:pt idx="934">
                  <c:v>5.7324840764331211E-2</c:v>
                </c:pt>
                <c:pt idx="935">
                  <c:v>0.17409766454352443</c:v>
                </c:pt>
                <c:pt idx="936">
                  <c:v>0.15711252653927812</c:v>
                </c:pt>
                <c:pt idx="937">
                  <c:v>7.855626326963909E-2</c:v>
                </c:pt>
                <c:pt idx="938">
                  <c:v>3.3970276008492555E-2</c:v>
                </c:pt>
                <c:pt idx="939">
                  <c:v>0.14012738853503184</c:v>
                </c:pt>
                <c:pt idx="940">
                  <c:v>0.14437367303609341</c:v>
                </c:pt>
                <c:pt idx="941">
                  <c:v>0.12526539278131638</c:v>
                </c:pt>
                <c:pt idx="942">
                  <c:v>9.1295116772823773E-2</c:v>
                </c:pt>
                <c:pt idx="943">
                  <c:v>6.7940552016985151E-2</c:v>
                </c:pt>
                <c:pt idx="944">
                  <c:v>0.23566878980891717</c:v>
                </c:pt>
                <c:pt idx="945">
                  <c:v>6.5817409766454366E-2</c:v>
                </c:pt>
                <c:pt idx="946">
                  <c:v>0.14012738853503184</c:v>
                </c:pt>
                <c:pt idx="947">
                  <c:v>0.17197452229299365</c:v>
                </c:pt>
                <c:pt idx="948">
                  <c:v>0.14437367303609341</c:v>
                </c:pt>
                <c:pt idx="949">
                  <c:v>7.430997876857752E-2</c:v>
                </c:pt>
                <c:pt idx="950">
                  <c:v>7.0063694267515936E-2</c:v>
                </c:pt>
                <c:pt idx="951">
                  <c:v>8.9171974522292974E-2</c:v>
                </c:pt>
                <c:pt idx="952">
                  <c:v>0</c:v>
                </c:pt>
                <c:pt idx="953">
                  <c:v>3.8216560509554125E-2</c:v>
                </c:pt>
                <c:pt idx="954">
                  <c:v>2.5477707006369449E-2</c:v>
                </c:pt>
                <c:pt idx="955">
                  <c:v>8.9171974522292974E-2</c:v>
                </c:pt>
                <c:pt idx="956">
                  <c:v>3.609341825902334E-2</c:v>
                </c:pt>
                <c:pt idx="957">
                  <c:v>8.7048832271762189E-2</c:v>
                </c:pt>
                <c:pt idx="958">
                  <c:v>0.15923566878980891</c:v>
                </c:pt>
                <c:pt idx="959">
                  <c:v>5.5201698513800426E-2</c:v>
                </c:pt>
                <c:pt idx="960">
                  <c:v>0.13163481953290873</c:v>
                </c:pt>
                <c:pt idx="961">
                  <c:v>6.5817409766454366E-2</c:v>
                </c:pt>
                <c:pt idx="962">
                  <c:v>0.11040339702760085</c:v>
                </c:pt>
                <c:pt idx="963">
                  <c:v>6.1571125265392788E-2</c:v>
                </c:pt>
                <c:pt idx="964">
                  <c:v>0.1040339702760085</c:v>
                </c:pt>
                <c:pt idx="965">
                  <c:v>0.11889596602972401</c:v>
                </c:pt>
                <c:pt idx="966">
                  <c:v>4.8832271762208064E-2</c:v>
                </c:pt>
                <c:pt idx="967">
                  <c:v>0.11040339702760085</c:v>
                </c:pt>
                <c:pt idx="968">
                  <c:v>9.5541401273885343E-2</c:v>
                </c:pt>
                <c:pt idx="969">
                  <c:v>9.5541401273885343E-2</c:v>
                </c:pt>
                <c:pt idx="970">
                  <c:v>2.1231422505307875E-2</c:v>
                </c:pt>
                <c:pt idx="971">
                  <c:v>0.1464968152866242</c:v>
                </c:pt>
                <c:pt idx="972">
                  <c:v>0.11677282377919322</c:v>
                </c:pt>
                <c:pt idx="973">
                  <c:v>5.7324840764331211E-2</c:v>
                </c:pt>
                <c:pt idx="974">
                  <c:v>0.12526539278131638</c:v>
                </c:pt>
                <c:pt idx="975">
                  <c:v>3.3970276008492555E-2</c:v>
                </c:pt>
                <c:pt idx="976">
                  <c:v>0</c:v>
                </c:pt>
                <c:pt idx="977">
                  <c:v>6.1571125265392788E-2</c:v>
                </c:pt>
                <c:pt idx="978">
                  <c:v>3.609341825902334E-2</c:v>
                </c:pt>
                <c:pt idx="979">
                  <c:v>2.1231422505307875E-2</c:v>
                </c:pt>
                <c:pt idx="980">
                  <c:v>5.9447983014862003E-2</c:v>
                </c:pt>
                <c:pt idx="981">
                  <c:v>0.11677282377919322</c:v>
                </c:pt>
                <c:pt idx="982">
                  <c:v>0.13375796178343946</c:v>
                </c:pt>
                <c:pt idx="983">
                  <c:v>5.5201698513800426E-2</c:v>
                </c:pt>
                <c:pt idx="984">
                  <c:v>3.1847133757961762E-2</c:v>
                </c:pt>
                <c:pt idx="985">
                  <c:v>0.25477707006369432</c:v>
                </c:pt>
                <c:pt idx="986">
                  <c:v>0.21231422505307856</c:v>
                </c:pt>
                <c:pt idx="987">
                  <c:v>0</c:v>
                </c:pt>
                <c:pt idx="988">
                  <c:v>0.11252653927813164</c:v>
                </c:pt>
                <c:pt idx="989">
                  <c:v>5.9447983014862003E-2</c:v>
                </c:pt>
                <c:pt idx="990">
                  <c:v>0.11464968152866242</c:v>
                </c:pt>
                <c:pt idx="991">
                  <c:v>4.0339702760084917E-2</c:v>
                </c:pt>
                <c:pt idx="992">
                  <c:v>6.369426751592358E-2</c:v>
                </c:pt>
                <c:pt idx="993">
                  <c:v>7.0063694267515936E-2</c:v>
                </c:pt>
                <c:pt idx="994">
                  <c:v>8.9171974522292974E-2</c:v>
                </c:pt>
                <c:pt idx="995">
                  <c:v>0.14861995753715498</c:v>
                </c:pt>
                <c:pt idx="996">
                  <c:v>0.18471337579617836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53-47B9-BBA5-9AF6E43F7B0B}"/>
            </c:ext>
          </c:extLst>
        </c:ser>
        <c:ser>
          <c:idx val="3"/>
          <c:order val="3"/>
          <c:tx>
            <c:strRef>
              <c:f>ck_summary!$AF$1</c:f>
              <c:strCache>
                <c:ptCount val="1"/>
                <c:pt idx="0">
                  <c:v>lcom_normalized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ck_summary!$AB$2:$AB$998</c:f>
              <c:numCache>
                <c:formatCode>General</c:formatCode>
                <c:ptCount val="997"/>
                <c:pt idx="0">
                  <c:v>0</c:v>
                </c:pt>
                <c:pt idx="1">
                  <c:v>4.6517746613368494E-7</c:v>
                </c:pt>
                <c:pt idx="2">
                  <c:v>1.1613620619493577E-3</c:v>
                </c:pt>
                <c:pt idx="3">
                  <c:v>4.4416074821376503E-3</c:v>
                </c:pt>
                <c:pt idx="4">
                  <c:v>6.1188513540292649E-3</c:v>
                </c:pt>
                <c:pt idx="5">
                  <c:v>4.6517746613368494E-7</c:v>
                </c:pt>
                <c:pt idx="6">
                  <c:v>4.2550341040207523E-2</c:v>
                </c:pt>
                <c:pt idx="7">
                  <c:v>2.4654405705085302E-5</c:v>
                </c:pt>
                <c:pt idx="8">
                  <c:v>4.6964316980856831E-3</c:v>
                </c:pt>
                <c:pt idx="9">
                  <c:v>1.0754903017010796E-3</c:v>
                </c:pt>
                <c:pt idx="10">
                  <c:v>6.1984897362313517E-3</c:v>
                </c:pt>
                <c:pt idx="11">
                  <c:v>0.18135027249165611</c:v>
                </c:pt>
                <c:pt idx="12">
                  <c:v>0.34131131294851247</c:v>
                </c:pt>
                <c:pt idx="13">
                  <c:v>7.7040738195703132E-2</c:v>
                </c:pt>
                <c:pt idx="14">
                  <c:v>2.936525790462113E-2</c:v>
                </c:pt>
                <c:pt idx="15">
                  <c:v>4.7930583613509721E-2</c:v>
                </c:pt>
                <c:pt idx="16">
                  <c:v>1.2826617380183775E-2</c:v>
                </c:pt>
                <c:pt idx="17">
                  <c:v>2.5008870934279171E-3</c:v>
                </c:pt>
                <c:pt idx="18">
                  <c:v>5.4581132811329786E-3</c:v>
                </c:pt>
                <c:pt idx="19">
                  <c:v>5.5360025960624032E-2</c:v>
                </c:pt>
                <c:pt idx="20">
                  <c:v>2.8240830933482786E-2</c:v>
                </c:pt>
                <c:pt idx="21">
                  <c:v>2.3474715650970276E-3</c:v>
                </c:pt>
                <c:pt idx="22">
                  <c:v>7.6523553888855709E-3</c:v>
                </c:pt>
                <c:pt idx="23">
                  <c:v>4.9733053259284525E-3</c:v>
                </c:pt>
                <c:pt idx="24">
                  <c:v>1.7165048500332973E-4</c:v>
                </c:pt>
                <c:pt idx="25">
                  <c:v>1.8364276008025614E-3</c:v>
                </c:pt>
                <c:pt idx="26">
                  <c:v>4.6833136935407133E-3</c:v>
                </c:pt>
                <c:pt idx="27">
                  <c:v>7.4875895303810197E-3</c:v>
                </c:pt>
                <c:pt idx="28">
                  <c:v>9.1280843824480731E-3</c:v>
                </c:pt>
                <c:pt idx="29">
                  <c:v>7.208278372615709E-2</c:v>
                </c:pt>
                <c:pt idx="30">
                  <c:v>3.7102554698822711E-2</c:v>
                </c:pt>
                <c:pt idx="31">
                  <c:v>1.1127044989917743E-3</c:v>
                </c:pt>
                <c:pt idx="32">
                  <c:v>3.6485729378729443E-3</c:v>
                </c:pt>
                <c:pt idx="33">
                  <c:v>2.5697333584157023E-3</c:v>
                </c:pt>
                <c:pt idx="34">
                  <c:v>4.4310014359098026E-3</c:v>
                </c:pt>
                <c:pt idx="35">
                  <c:v>1.569136628762146E-2</c:v>
                </c:pt>
                <c:pt idx="36">
                  <c:v>1.099484155404255E-2</c:v>
                </c:pt>
                <c:pt idx="37">
                  <c:v>2.1421515350949417E-2</c:v>
                </c:pt>
                <c:pt idx="38">
                  <c:v>1.5395141277187529E-2</c:v>
                </c:pt>
                <c:pt idx="39">
                  <c:v>1.3565505267390521E-3</c:v>
                </c:pt>
                <c:pt idx="40">
                  <c:v>1.3788697415641461E-2</c:v>
                </c:pt>
                <c:pt idx="41">
                  <c:v>4.2602813058387401E-3</c:v>
                </c:pt>
                <c:pt idx="42">
                  <c:v>8.677680952638793E-2</c:v>
                </c:pt>
                <c:pt idx="43">
                  <c:v>8.4001746834420823E-3</c:v>
                </c:pt>
                <c:pt idx="44">
                  <c:v>8.8179040480301318E-4</c:v>
                </c:pt>
                <c:pt idx="45">
                  <c:v>8.2133594130427943E-3</c:v>
                </c:pt>
                <c:pt idx="46">
                  <c:v>5.8856392831578036E-2</c:v>
                </c:pt>
                <c:pt idx="47">
                  <c:v>1.6769647654119341E-3</c:v>
                </c:pt>
                <c:pt idx="48">
                  <c:v>2.3602174276690906E-3</c:v>
                </c:pt>
                <c:pt idx="49">
                  <c:v>3.4720846072218241E-4</c:v>
                </c:pt>
                <c:pt idx="50">
                  <c:v>3.8323738582916857E-2</c:v>
                </c:pt>
                <c:pt idx="51">
                  <c:v>3.9019085859293492E-4</c:v>
                </c:pt>
                <c:pt idx="52">
                  <c:v>9.8524587327114468E-4</c:v>
                </c:pt>
                <c:pt idx="53">
                  <c:v>3.4423132493892687E-5</c:v>
                </c:pt>
                <c:pt idx="54">
                  <c:v>2.2587901329533019E-2</c:v>
                </c:pt>
                <c:pt idx="55">
                  <c:v>1.7384054051388712E-2</c:v>
                </c:pt>
                <c:pt idx="56">
                  <c:v>1.2388606278072296E-3</c:v>
                </c:pt>
                <c:pt idx="57">
                  <c:v>0</c:v>
                </c:pt>
                <c:pt idx="58">
                  <c:v>0.12391369432221132</c:v>
                </c:pt>
                <c:pt idx="59">
                  <c:v>1.7248780444237036E-3</c:v>
                </c:pt>
                <c:pt idx="60">
                  <c:v>3.6376877851654164E-4</c:v>
                </c:pt>
                <c:pt idx="61">
                  <c:v>0.15095976345167633</c:v>
                </c:pt>
                <c:pt idx="62">
                  <c:v>1.2056469567252846E-2</c:v>
                </c:pt>
                <c:pt idx="63">
                  <c:v>4.6871281487630097E-4</c:v>
                </c:pt>
                <c:pt idx="64">
                  <c:v>0.1090669972775954</c:v>
                </c:pt>
                <c:pt idx="65">
                  <c:v>1.3606813026383191E-2</c:v>
                </c:pt>
                <c:pt idx="66">
                  <c:v>1.2003625407100059E-2</c:v>
                </c:pt>
                <c:pt idx="67">
                  <c:v>2.4219557809743532E-2</c:v>
                </c:pt>
                <c:pt idx="68">
                  <c:v>1.8345203731914134E-2</c:v>
                </c:pt>
                <c:pt idx="69">
                  <c:v>4.699036691896032E-3</c:v>
                </c:pt>
                <c:pt idx="70">
                  <c:v>4.8927365887940985E-3</c:v>
                </c:pt>
                <c:pt idx="71">
                  <c:v>3.3393229583872706E-3</c:v>
                </c:pt>
                <c:pt idx="72">
                  <c:v>2.7720297348879191E-2</c:v>
                </c:pt>
                <c:pt idx="73">
                  <c:v>4.6517746613368494E-7</c:v>
                </c:pt>
                <c:pt idx="74">
                  <c:v>1.2891928296428945E-3</c:v>
                </c:pt>
                <c:pt idx="75">
                  <c:v>3.0926393480965774E-2</c:v>
                </c:pt>
                <c:pt idx="76">
                  <c:v>6.105826384977522E-3</c:v>
                </c:pt>
                <c:pt idx="77">
                  <c:v>1.2894719361225746E-4</c:v>
                </c:pt>
                <c:pt idx="78">
                  <c:v>2.3085827289282514E-2</c:v>
                </c:pt>
                <c:pt idx="79">
                  <c:v>3.0592582131268243E-2</c:v>
                </c:pt>
                <c:pt idx="80">
                  <c:v>5.0868086276650718E-3</c:v>
                </c:pt>
                <c:pt idx="81">
                  <c:v>1.1823880834186003E-3</c:v>
                </c:pt>
                <c:pt idx="82">
                  <c:v>2.0216612678169948E-3</c:v>
                </c:pt>
                <c:pt idx="83">
                  <c:v>1.1613341513013898E-2</c:v>
                </c:pt>
                <c:pt idx="84">
                  <c:v>3.0796608967914476E-3</c:v>
                </c:pt>
                <c:pt idx="85">
                  <c:v>0.17034910452407415</c:v>
                </c:pt>
                <c:pt idx="86">
                  <c:v>1.341385741343094E-3</c:v>
                </c:pt>
                <c:pt idx="87">
                  <c:v>7.0120851244991663E-4</c:v>
                </c:pt>
                <c:pt idx="88">
                  <c:v>2.9367397720965343E-2</c:v>
                </c:pt>
                <c:pt idx="89">
                  <c:v>7.2242990845493536E-3</c:v>
                </c:pt>
                <c:pt idx="90">
                  <c:v>6.577888477609985E-3</c:v>
                </c:pt>
                <c:pt idx="91">
                  <c:v>1.2410934796446715E-4</c:v>
                </c:pt>
                <c:pt idx="92">
                  <c:v>5.6385091024996215E-3</c:v>
                </c:pt>
                <c:pt idx="93">
                  <c:v>3.9566134559466705E-3</c:v>
                </c:pt>
                <c:pt idx="94">
                  <c:v>6.9051873427816461E-3</c:v>
                </c:pt>
                <c:pt idx="95">
                  <c:v>3.275612252625601E-2</c:v>
                </c:pt>
                <c:pt idx="96">
                  <c:v>9.309875736213117E-3</c:v>
                </c:pt>
                <c:pt idx="97">
                  <c:v>0.51789798211597315</c:v>
                </c:pt>
                <c:pt idx="98">
                  <c:v>1.4978714409504654E-4</c:v>
                </c:pt>
                <c:pt idx="99">
                  <c:v>4.5717641371618555E-3</c:v>
                </c:pt>
                <c:pt idx="100">
                  <c:v>2.8582364229118138E-3</c:v>
                </c:pt>
                <c:pt idx="101">
                  <c:v>1.3828795713222185E-3</c:v>
                </c:pt>
                <c:pt idx="102">
                  <c:v>3.8120362994723215E-3</c:v>
                </c:pt>
                <c:pt idx="103">
                  <c:v>1.5226188821487775E-3</c:v>
                </c:pt>
                <c:pt idx="104">
                  <c:v>1.6566830278885055E-3</c:v>
                </c:pt>
                <c:pt idx="105">
                  <c:v>6.3450206380634628E-4</c:v>
                </c:pt>
                <c:pt idx="106">
                  <c:v>1.5553487686659435E-2</c:v>
                </c:pt>
                <c:pt idx="107">
                  <c:v>2.8288372070521648E-3</c:v>
                </c:pt>
                <c:pt idx="108">
                  <c:v>4.1107732682233739E-3</c:v>
                </c:pt>
                <c:pt idx="109">
                  <c:v>2.5128886720541659E-4</c:v>
                </c:pt>
                <c:pt idx="110">
                  <c:v>8.9769947414478513E-4</c:v>
                </c:pt>
                <c:pt idx="111">
                  <c:v>5.6808402519177873E-3</c:v>
                </c:pt>
                <c:pt idx="112">
                  <c:v>5.2320370325920082E-3</c:v>
                </c:pt>
                <c:pt idx="113">
                  <c:v>8.5849431729903818E-3</c:v>
                </c:pt>
                <c:pt idx="114">
                  <c:v>1.2793496744595057E-2</c:v>
                </c:pt>
                <c:pt idx="115">
                  <c:v>6.7329786448189557E-4</c:v>
                </c:pt>
                <c:pt idx="116">
                  <c:v>7.2098785830992098E-3</c:v>
                </c:pt>
                <c:pt idx="117">
                  <c:v>2.3565890434332478E-4</c:v>
                </c:pt>
                <c:pt idx="118">
                  <c:v>2.8246506098569615E-3</c:v>
                </c:pt>
                <c:pt idx="119">
                  <c:v>0.23595912987996748</c:v>
                </c:pt>
                <c:pt idx="120">
                  <c:v>2.6636061710814799E-4</c:v>
                </c:pt>
                <c:pt idx="121">
                  <c:v>4.4108127338796007E-4</c:v>
                </c:pt>
                <c:pt idx="122">
                  <c:v>5.0890414795025133E-5</c:v>
                </c:pt>
                <c:pt idx="123">
                  <c:v>0.10888511288833713</c:v>
                </c:pt>
                <c:pt idx="124">
                  <c:v>7.6163599565561457E-2</c:v>
                </c:pt>
                <c:pt idx="125">
                  <c:v>4.1505924593244169E-3</c:v>
                </c:pt>
                <c:pt idx="126">
                  <c:v>7.0688367753674757E-4</c:v>
                </c:pt>
                <c:pt idx="127">
                  <c:v>2.5835956469064862E-4</c:v>
                </c:pt>
                <c:pt idx="128">
                  <c:v>5.8590032214469881E-3</c:v>
                </c:pt>
                <c:pt idx="129">
                  <c:v>0.4529341812960328</c:v>
                </c:pt>
                <c:pt idx="130">
                  <c:v>0.18466494104433831</c:v>
                </c:pt>
                <c:pt idx="131">
                  <c:v>2.7797144666284477E-3</c:v>
                </c:pt>
                <c:pt idx="132">
                  <c:v>9.1880643649313504E-2</c:v>
                </c:pt>
                <c:pt idx="133">
                  <c:v>1.7441363915216383E-3</c:v>
                </c:pt>
                <c:pt idx="134">
                  <c:v>6.0748176550850505E-2</c:v>
                </c:pt>
                <c:pt idx="135">
                  <c:v>1.4763802420150892E-3</c:v>
                </c:pt>
                <c:pt idx="136">
                  <c:v>4.2025062645449363E-3</c:v>
                </c:pt>
                <c:pt idx="137">
                  <c:v>1.4224196559435819E-2</c:v>
                </c:pt>
                <c:pt idx="138">
                  <c:v>3.6935090811014583E-5</c:v>
                </c:pt>
                <c:pt idx="139">
                  <c:v>1.3182385106282817E-2</c:v>
                </c:pt>
                <c:pt idx="140">
                  <c:v>0.10931298312168689</c:v>
                </c:pt>
                <c:pt idx="141">
                  <c:v>5.2910215352977592E-3</c:v>
                </c:pt>
                <c:pt idx="142">
                  <c:v>3.6134985569264647E-4</c:v>
                </c:pt>
                <c:pt idx="143">
                  <c:v>2.5081438618996025E-3</c:v>
                </c:pt>
                <c:pt idx="144">
                  <c:v>3.0439445709417035E-2</c:v>
                </c:pt>
                <c:pt idx="145">
                  <c:v>7.060426366779779E-2</c:v>
                </c:pt>
                <c:pt idx="146">
                  <c:v>1.9620627308559471E-2</c:v>
                </c:pt>
                <c:pt idx="147">
                  <c:v>5.2490625278525009E-3</c:v>
                </c:pt>
                <c:pt idx="148">
                  <c:v>2.612343614313548E-3</c:v>
                </c:pt>
                <c:pt idx="149">
                  <c:v>7.5730891486563913E-5</c:v>
                </c:pt>
                <c:pt idx="150">
                  <c:v>1.3986025696775371E-2</c:v>
                </c:pt>
                <c:pt idx="151">
                  <c:v>6.5430466853965724E-2</c:v>
                </c:pt>
                <c:pt idx="152">
                  <c:v>5.1169521274705344E-5</c:v>
                </c:pt>
                <c:pt idx="153">
                  <c:v>0.1207102962194283</c:v>
                </c:pt>
                <c:pt idx="154">
                  <c:v>1.3611092659071621E-3</c:v>
                </c:pt>
                <c:pt idx="155">
                  <c:v>3.0617980820919142E-4</c:v>
                </c:pt>
                <c:pt idx="156">
                  <c:v>1.9267650647257229E-4</c:v>
                </c:pt>
                <c:pt idx="157">
                  <c:v>9.4617096611591522E-5</c:v>
                </c:pt>
                <c:pt idx="158">
                  <c:v>9.2291209280923091E-5</c:v>
                </c:pt>
                <c:pt idx="159">
                  <c:v>2.1748907251614305E-3</c:v>
                </c:pt>
                <c:pt idx="160">
                  <c:v>1.8607098645347397E-7</c:v>
                </c:pt>
                <c:pt idx="161">
                  <c:v>3.1670584391286442E-2</c:v>
                </c:pt>
                <c:pt idx="162">
                  <c:v>1.9859170313192825E-2</c:v>
                </c:pt>
                <c:pt idx="163">
                  <c:v>1.3492007227741397E-2</c:v>
                </c:pt>
                <c:pt idx="164">
                  <c:v>3.4470580595438319E-3</c:v>
                </c:pt>
                <c:pt idx="165">
                  <c:v>3.9884315946302147E-4</c:v>
                </c:pt>
                <c:pt idx="166">
                  <c:v>9.2006520671649283E-3</c:v>
                </c:pt>
                <c:pt idx="167">
                  <c:v>9.5091577627047876E-4</c:v>
                </c:pt>
                <c:pt idx="168">
                  <c:v>3.484644398807434E-3</c:v>
                </c:pt>
                <c:pt idx="169">
                  <c:v>3.451616798711942E-5</c:v>
                </c:pt>
                <c:pt idx="170">
                  <c:v>2.9641108142038406E-4</c:v>
                </c:pt>
                <c:pt idx="171">
                  <c:v>3.414216530434794E-3</c:v>
                </c:pt>
                <c:pt idx="172">
                  <c:v>1.7170630629926578E-3</c:v>
                </c:pt>
                <c:pt idx="173">
                  <c:v>5.9957653964902921E-3</c:v>
                </c:pt>
                <c:pt idx="174">
                  <c:v>1.9847261770059802E-3</c:v>
                </c:pt>
                <c:pt idx="175">
                  <c:v>7.3114733417028064E-3</c:v>
                </c:pt>
                <c:pt idx="176">
                  <c:v>1.3052879699711199E-3</c:v>
                </c:pt>
                <c:pt idx="177">
                  <c:v>1.7597663543837301E-3</c:v>
                </c:pt>
                <c:pt idx="178">
                  <c:v>3.331135834983318E-3</c:v>
                </c:pt>
                <c:pt idx="179">
                  <c:v>6.1633223197916451E-3</c:v>
                </c:pt>
                <c:pt idx="180">
                  <c:v>3.8730675830290606E-4</c:v>
                </c:pt>
                <c:pt idx="181">
                  <c:v>1.4150698519786696E-4</c:v>
                </c:pt>
                <c:pt idx="182">
                  <c:v>1.1658370691735639E-2</c:v>
                </c:pt>
                <c:pt idx="183">
                  <c:v>2.4812566043570756E-4</c:v>
                </c:pt>
                <c:pt idx="184">
                  <c:v>7.9917488681767066E-4</c:v>
                </c:pt>
                <c:pt idx="185">
                  <c:v>1.1887982289019225E-2</c:v>
                </c:pt>
                <c:pt idx="186">
                  <c:v>4.6517746613368494E-7</c:v>
                </c:pt>
                <c:pt idx="187">
                  <c:v>2.6748076444659791E-2</c:v>
                </c:pt>
                <c:pt idx="188">
                  <c:v>4.5112910665644765E-4</c:v>
                </c:pt>
                <c:pt idx="189">
                  <c:v>2.1770584521536136E-2</c:v>
                </c:pt>
                <c:pt idx="190">
                  <c:v>6.1949543874887355E-3</c:v>
                </c:pt>
                <c:pt idx="191">
                  <c:v>6.5571415626204232E-4</c:v>
                </c:pt>
                <c:pt idx="192">
                  <c:v>1.0256232773315486E-3</c:v>
                </c:pt>
                <c:pt idx="193">
                  <c:v>2.5264067292200109E-2</c:v>
                </c:pt>
                <c:pt idx="194">
                  <c:v>2.6162511050290709E-2</c:v>
                </c:pt>
                <c:pt idx="195">
                  <c:v>0</c:v>
                </c:pt>
                <c:pt idx="196">
                  <c:v>0.13564798197641997</c:v>
                </c:pt>
                <c:pt idx="197">
                  <c:v>6.9571011480021655E-3</c:v>
                </c:pt>
                <c:pt idx="198">
                  <c:v>1.2736559022740294E-3</c:v>
                </c:pt>
                <c:pt idx="199">
                  <c:v>9.0619361467638628E-3</c:v>
                </c:pt>
                <c:pt idx="200">
                  <c:v>1.0093420660168696E-2</c:v>
                </c:pt>
                <c:pt idx="201">
                  <c:v>2.1320013627839046E-3</c:v>
                </c:pt>
                <c:pt idx="202">
                  <c:v>8.0624558430290275E-4</c:v>
                </c:pt>
                <c:pt idx="203">
                  <c:v>1.9764460181088007E-2</c:v>
                </c:pt>
                <c:pt idx="204">
                  <c:v>4.593162300604005E-4</c:v>
                </c:pt>
                <c:pt idx="205">
                  <c:v>3.1159447391498753E-3</c:v>
                </c:pt>
                <c:pt idx="206">
                  <c:v>3.3250885279235798E-3</c:v>
                </c:pt>
                <c:pt idx="207">
                  <c:v>6.4101454833221782E-4</c:v>
                </c:pt>
                <c:pt idx="208">
                  <c:v>2.5395898586102394E-3</c:v>
                </c:pt>
                <c:pt idx="209">
                  <c:v>0.14702389691071924</c:v>
                </c:pt>
                <c:pt idx="210">
                  <c:v>2.2924875886000261E-3</c:v>
                </c:pt>
                <c:pt idx="211">
                  <c:v>3.7642067524044559E-2</c:v>
                </c:pt>
                <c:pt idx="212">
                  <c:v>2.5845260018387536E-4</c:v>
                </c:pt>
                <c:pt idx="213">
                  <c:v>9.4486846921074087E-4</c:v>
                </c:pt>
                <c:pt idx="214">
                  <c:v>1.3888338428887296E-3</c:v>
                </c:pt>
                <c:pt idx="215">
                  <c:v>2.9883000424427923E-4</c:v>
                </c:pt>
                <c:pt idx="216">
                  <c:v>3.5600031483210906E-3</c:v>
                </c:pt>
                <c:pt idx="217">
                  <c:v>3.3774023857649743E-2</c:v>
                </c:pt>
                <c:pt idx="218">
                  <c:v>4.6517746613368494E-7</c:v>
                </c:pt>
                <c:pt idx="219">
                  <c:v>2.6808363444270716E-2</c:v>
                </c:pt>
                <c:pt idx="220">
                  <c:v>8.3759854552031311E-4</c:v>
                </c:pt>
                <c:pt idx="221">
                  <c:v>9.0104875190094775E-4</c:v>
                </c:pt>
                <c:pt idx="222">
                  <c:v>5.9529690696059926E-3</c:v>
                </c:pt>
                <c:pt idx="223">
                  <c:v>6.0246994348838075E-3</c:v>
                </c:pt>
                <c:pt idx="224">
                  <c:v>1.7635808096060264E-3</c:v>
                </c:pt>
                <c:pt idx="225">
                  <c:v>1.1777363087572634E-3</c:v>
                </c:pt>
                <c:pt idx="226">
                  <c:v>4.0436946776068964E-3</c:v>
                </c:pt>
                <c:pt idx="227">
                  <c:v>1.2800753513066742E-3</c:v>
                </c:pt>
                <c:pt idx="228">
                  <c:v>4.0235059755766942E-3</c:v>
                </c:pt>
                <c:pt idx="229">
                  <c:v>8.1375727002602941E-2</c:v>
                </c:pt>
                <c:pt idx="230">
                  <c:v>6.886487208643072E-4</c:v>
                </c:pt>
                <c:pt idx="231">
                  <c:v>1.3092884961798696E-3</c:v>
                </c:pt>
                <c:pt idx="232">
                  <c:v>3.7987322239408979E-3</c:v>
                </c:pt>
                <c:pt idx="233">
                  <c:v>4.6759638895758009E-4</c:v>
                </c:pt>
                <c:pt idx="234">
                  <c:v>9.1453889841882464E-5</c:v>
                </c:pt>
                <c:pt idx="235">
                  <c:v>2.0501208251950537E-2</c:v>
                </c:pt>
                <c:pt idx="236">
                  <c:v>1.7526956568984981E-3</c:v>
                </c:pt>
                <c:pt idx="237">
                  <c:v>7.832472103772534E-3</c:v>
                </c:pt>
                <c:pt idx="238">
                  <c:v>6.5729575964689683E-4</c:v>
                </c:pt>
                <c:pt idx="239">
                  <c:v>0.41579962238754009</c:v>
                </c:pt>
                <c:pt idx="240">
                  <c:v>1.0911202645631713E-2</c:v>
                </c:pt>
                <c:pt idx="241">
                  <c:v>2.8580503519253604E-4</c:v>
                </c:pt>
                <c:pt idx="242">
                  <c:v>9.8336655630796455E-3</c:v>
                </c:pt>
                <c:pt idx="243">
                  <c:v>1.2541184486964145E-4</c:v>
                </c:pt>
                <c:pt idx="244">
                  <c:v>2.1872644457605864E-4</c:v>
                </c:pt>
                <c:pt idx="245">
                  <c:v>2.3713816868562989E-3</c:v>
                </c:pt>
                <c:pt idx="246">
                  <c:v>1.0661867523784059E-4</c:v>
                </c:pt>
                <c:pt idx="247">
                  <c:v>5.5462458038666666E-2</c:v>
                </c:pt>
                <c:pt idx="248">
                  <c:v>5.6797517366470346E-2</c:v>
                </c:pt>
                <c:pt idx="249">
                  <c:v>4.0312279215145138E-4</c:v>
                </c:pt>
                <c:pt idx="250">
                  <c:v>2.0421290763268768E-4</c:v>
                </c:pt>
                <c:pt idx="251">
                  <c:v>8.4234335567487666E-4</c:v>
                </c:pt>
                <c:pt idx="252">
                  <c:v>4.3095901172489105E-3</c:v>
                </c:pt>
                <c:pt idx="253">
                  <c:v>5.5002583595646908E-4</c:v>
                </c:pt>
                <c:pt idx="254">
                  <c:v>5.2472018179879662E-5</c:v>
                </c:pt>
                <c:pt idx="255">
                  <c:v>1.0517662509282617E-3</c:v>
                </c:pt>
                <c:pt idx="256">
                  <c:v>0</c:v>
                </c:pt>
                <c:pt idx="257">
                  <c:v>1.0935391873870665E-3</c:v>
                </c:pt>
                <c:pt idx="258">
                  <c:v>2.9241055521163437E-4</c:v>
                </c:pt>
                <c:pt idx="259">
                  <c:v>9.6580145518675663E-4</c:v>
                </c:pt>
                <c:pt idx="260">
                  <c:v>4.8555223915034031E-4</c:v>
                </c:pt>
                <c:pt idx="261">
                  <c:v>9.4825496116419401E-3</c:v>
                </c:pt>
                <c:pt idx="262">
                  <c:v>1.7890725347501521E-4</c:v>
                </c:pt>
                <c:pt idx="263">
                  <c:v>7.0679064204352089E-4</c:v>
                </c:pt>
                <c:pt idx="264">
                  <c:v>9.048632071232439E-4</c:v>
                </c:pt>
                <c:pt idx="265">
                  <c:v>3.5752795763089207E-2</c:v>
                </c:pt>
                <c:pt idx="266">
                  <c:v>1.0569762385489589E-3</c:v>
                </c:pt>
                <c:pt idx="267">
                  <c:v>4.0362518381487572E-3</c:v>
                </c:pt>
                <c:pt idx="268">
                  <c:v>1.2109499798392087E-3</c:v>
                </c:pt>
                <c:pt idx="269">
                  <c:v>1.6503566143490874E-3</c:v>
                </c:pt>
                <c:pt idx="270">
                  <c:v>8.5882924507465444E-2</c:v>
                </c:pt>
                <c:pt idx="271">
                  <c:v>3.4237061507439208E-5</c:v>
                </c:pt>
                <c:pt idx="272">
                  <c:v>2.6105759399422401E-4</c:v>
                </c:pt>
                <c:pt idx="273">
                  <c:v>7.5358749513656956E-4</c:v>
                </c:pt>
                <c:pt idx="274">
                  <c:v>3.2809245792888478E-2</c:v>
                </c:pt>
                <c:pt idx="275">
                  <c:v>6.7562375181256401E-4</c:v>
                </c:pt>
                <c:pt idx="276">
                  <c:v>3.966289147242251E-3</c:v>
                </c:pt>
                <c:pt idx="277">
                  <c:v>1.57189978291098E-2</c:v>
                </c:pt>
                <c:pt idx="278">
                  <c:v>1.3790558125505998E-2</c:v>
                </c:pt>
                <c:pt idx="279">
                  <c:v>2.6812829147945599E-4</c:v>
                </c:pt>
                <c:pt idx="280">
                  <c:v>1.2187649612702545E-5</c:v>
                </c:pt>
                <c:pt idx="281">
                  <c:v>4.2954487222784466E-4</c:v>
                </c:pt>
                <c:pt idx="282">
                  <c:v>4.3080085138640558E-3</c:v>
                </c:pt>
                <c:pt idx="283">
                  <c:v>9.3314599706417197E-5</c:v>
                </c:pt>
                <c:pt idx="284">
                  <c:v>8.4058498485289138E-3</c:v>
                </c:pt>
                <c:pt idx="285">
                  <c:v>3.5533604141047018E-2</c:v>
                </c:pt>
                <c:pt idx="286">
                  <c:v>1.7797689854274785E-4</c:v>
                </c:pt>
                <c:pt idx="287">
                  <c:v>3.3334617223139862E-4</c:v>
                </c:pt>
                <c:pt idx="288">
                  <c:v>6.315053905695131E-2</c:v>
                </c:pt>
                <c:pt idx="289">
                  <c:v>3.4173146123592443E-2</c:v>
                </c:pt>
                <c:pt idx="290">
                  <c:v>1.9537453577614768E-4</c:v>
                </c:pt>
                <c:pt idx="291">
                  <c:v>4.319265808544491E-3</c:v>
                </c:pt>
                <c:pt idx="292">
                  <c:v>6.0119535723117444E-4</c:v>
                </c:pt>
                <c:pt idx="293">
                  <c:v>8.6802115180545603E-5</c:v>
                </c:pt>
                <c:pt idx="294">
                  <c:v>9.5826558023539093E-5</c:v>
                </c:pt>
                <c:pt idx="295">
                  <c:v>2.6059241652809031E-4</c:v>
                </c:pt>
                <c:pt idx="296">
                  <c:v>6.2802679347776537E-3</c:v>
                </c:pt>
                <c:pt idx="297">
                  <c:v>1.7519234623047161E-2</c:v>
                </c:pt>
                <c:pt idx="298">
                  <c:v>5.2737169335575857E-3</c:v>
                </c:pt>
                <c:pt idx="299">
                  <c:v>2.9041959565658218E-3</c:v>
                </c:pt>
                <c:pt idx="300">
                  <c:v>4.1391490936575287E-4</c:v>
                </c:pt>
                <c:pt idx="301">
                  <c:v>3.5102291594447867E-4</c:v>
                </c:pt>
                <c:pt idx="302">
                  <c:v>1.3997189955962579E-3</c:v>
                </c:pt>
                <c:pt idx="303">
                  <c:v>2.8682842561803012E-4</c:v>
                </c:pt>
                <c:pt idx="304">
                  <c:v>3.0570532719373508E-3</c:v>
                </c:pt>
                <c:pt idx="305">
                  <c:v>1.2066703471507787E-4</c:v>
                </c:pt>
                <c:pt idx="306">
                  <c:v>3.2144693264769897E-3</c:v>
                </c:pt>
                <c:pt idx="307">
                  <c:v>3.1018033441794111E-4</c:v>
                </c:pt>
                <c:pt idx="308">
                  <c:v>4.3771338853315217E-3</c:v>
                </c:pt>
                <c:pt idx="309">
                  <c:v>8.8003203398102775E-3</c:v>
                </c:pt>
                <c:pt idx="310">
                  <c:v>8.2623612073253166E-2</c:v>
                </c:pt>
                <c:pt idx="311">
                  <c:v>2.0583172521483292E-3</c:v>
                </c:pt>
                <c:pt idx="312">
                  <c:v>7.8936708512170814E-2</c:v>
                </c:pt>
                <c:pt idx="313">
                  <c:v>2.4340876092911199E-3</c:v>
                </c:pt>
                <c:pt idx="314">
                  <c:v>1.2768656267903519E-2</c:v>
                </c:pt>
                <c:pt idx="315">
                  <c:v>6.8118448324272607E-2</c:v>
                </c:pt>
                <c:pt idx="316">
                  <c:v>6.7757749717032548E-4</c:v>
                </c:pt>
                <c:pt idx="317">
                  <c:v>7.1975978979932805E-3</c:v>
                </c:pt>
                <c:pt idx="318">
                  <c:v>2.2350846892791295E-3</c:v>
                </c:pt>
                <c:pt idx="319">
                  <c:v>1.5062446353408717E-4</c:v>
                </c:pt>
                <c:pt idx="320">
                  <c:v>5.7738757451445237E-3</c:v>
                </c:pt>
                <c:pt idx="321">
                  <c:v>1.1604317070170905E-3</c:v>
                </c:pt>
                <c:pt idx="322">
                  <c:v>2.2328518374416878E-6</c:v>
                </c:pt>
                <c:pt idx="323">
                  <c:v>1.7939103803979427E-3</c:v>
                </c:pt>
                <c:pt idx="324">
                  <c:v>1.6626279959056939E-2</c:v>
                </c:pt>
                <c:pt idx="325">
                  <c:v>3.7195590192049449E-4</c:v>
                </c:pt>
                <c:pt idx="326">
                  <c:v>1.0826540346795383E-3</c:v>
                </c:pt>
                <c:pt idx="327">
                  <c:v>3.3853383133372147E-2</c:v>
                </c:pt>
                <c:pt idx="328">
                  <c:v>3.7679374756828478E-5</c:v>
                </c:pt>
                <c:pt idx="329">
                  <c:v>7.0961799068268147E-2</c:v>
                </c:pt>
                <c:pt idx="330">
                  <c:v>3.1230154366351072E-3</c:v>
                </c:pt>
                <c:pt idx="331">
                  <c:v>1.3862288490783812E-4</c:v>
                </c:pt>
                <c:pt idx="332">
                  <c:v>1.2987754854452483E-3</c:v>
                </c:pt>
                <c:pt idx="333">
                  <c:v>1.8227513832982311E-3</c:v>
                </c:pt>
                <c:pt idx="334">
                  <c:v>3.3111332039395693E-4</c:v>
                </c:pt>
                <c:pt idx="335">
                  <c:v>8.5918277994891611E-4</c:v>
                </c:pt>
                <c:pt idx="336">
                  <c:v>3.3957955027759E-4</c:v>
                </c:pt>
                <c:pt idx="337">
                  <c:v>1.7216218021607679E-3</c:v>
                </c:pt>
                <c:pt idx="338">
                  <c:v>9.1621353729690589E-4</c:v>
                </c:pt>
                <c:pt idx="339">
                  <c:v>2.1892181911183479E-3</c:v>
                </c:pt>
                <c:pt idx="340">
                  <c:v>4.6610782106595227E-3</c:v>
                </c:pt>
                <c:pt idx="341">
                  <c:v>2.9433638992142782E-3</c:v>
                </c:pt>
                <c:pt idx="342">
                  <c:v>3.413360603897108E-2</c:v>
                </c:pt>
                <c:pt idx="343">
                  <c:v>8.6327634165089253E-4</c:v>
                </c:pt>
                <c:pt idx="344">
                  <c:v>1.5547161273120017E-3</c:v>
                </c:pt>
                <c:pt idx="345">
                  <c:v>4.7448101545635863E-5</c:v>
                </c:pt>
                <c:pt idx="346">
                  <c:v>3.1018033441794111E-4</c:v>
                </c:pt>
                <c:pt idx="347">
                  <c:v>2.1253028072715798E-3</c:v>
                </c:pt>
                <c:pt idx="348">
                  <c:v>4.1165228617047862E-2</c:v>
                </c:pt>
                <c:pt idx="349">
                  <c:v>3.2860136207683502E-4</c:v>
                </c:pt>
                <c:pt idx="350">
                  <c:v>6.5964025407621056E-3</c:v>
                </c:pt>
                <c:pt idx="351">
                  <c:v>1.1757174385542433E-2</c:v>
                </c:pt>
                <c:pt idx="352">
                  <c:v>3.9270281691005686E-3</c:v>
                </c:pt>
                <c:pt idx="353">
                  <c:v>9.8059409860980784E-5</c:v>
                </c:pt>
                <c:pt idx="354">
                  <c:v>1.6873847406533287E-3</c:v>
                </c:pt>
                <c:pt idx="355">
                  <c:v>2.0024959562122868E-3</c:v>
                </c:pt>
                <c:pt idx="356">
                  <c:v>1.4963921766081604E-2</c:v>
                </c:pt>
                <c:pt idx="357">
                  <c:v>1.0950277552786943E-4</c:v>
                </c:pt>
                <c:pt idx="358">
                  <c:v>2.8069738661438818E-3</c:v>
                </c:pt>
                <c:pt idx="359">
                  <c:v>8.2699249929246504E-4</c:v>
                </c:pt>
                <c:pt idx="360">
                  <c:v>6.9420293980994334E-3</c:v>
                </c:pt>
                <c:pt idx="361">
                  <c:v>1.1369867627239528E-3</c:v>
                </c:pt>
                <c:pt idx="362">
                  <c:v>8.5592653768598031E-5</c:v>
                </c:pt>
                <c:pt idx="363">
                  <c:v>5.5826878065635792E-3</c:v>
                </c:pt>
                <c:pt idx="364">
                  <c:v>2.354728333568713E-4</c:v>
                </c:pt>
                <c:pt idx="365">
                  <c:v>3.3357876096446549E-3</c:v>
                </c:pt>
                <c:pt idx="366">
                  <c:v>9.4989238584498466E-5</c:v>
                </c:pt>
                <c:pt idx="367">
                  <c:v>1.5222467401758706E-3</c:v>
                </c:pt>
                <c:pt idx="368">
                  <c:v>3.0355806801006198E-2</c:v>
                </c:pt>
                <c:pt idx="369">
                  <c:v>4.681173877196498E-3</c:v>
                </c:pt>
                <c:pt idx="370">
                  <c:v>1.3027760116539979E-3</c:v>
                </c:pt>
                <c:pt idx="371">
                  <c:v>6.9739405722762048E-4</c:v>
                </c:pt>
                <c:pt idx="372">
                  <c:v>1.7862814699533502E-4</c:v>
                </c:pt>
                <c:pt idx="373">
                  <c:v>4.1270544795380526E-4</c:v>
                </c:pt>
                <c:pt idx="374">
                  <c:v>4.407463456123438E-3</c:v>
                </c:pt>
                <c:pt idx="375">
                  <c:v>2.3567751144197013E-3</c:v>
                </c:pt>
                <c:pt idx="376">
                  <c:v>1.9133679537010728E-3</c:v>
                </c:pt>
                <c:pt idx="377">
                  <c:v>3.0182388641631561E-2</c:v>
                </c:pt>
                <c:pt idx="378">
                  <c:v>2.4115916270288949E-2</c:v>
                </c:pt>
                <c:pt idx="379">
                  <c:v>3.3747694813066574E-3</c:v>
                </c:pt>
                <c:pt idx="380">
                  <c:v>1.8607098645347398E-6</c:v>
                </c:pt>
                <c:pt idx="381">
                  <c:v>3.9157708744201334E-3</c:v>
                </c:pt>
                <c:pt idx="382">
                  <c:v>8.0979116694977371E-2</c:v>
                </c:pt>
                <c:pt idx="383">
                  <c:v>6.4957381370907763E-4</c:v>
                </c:pt>
                <c:pt idx="384">
                  <c:v>7.2624436367723158E-3</c:v>
                </c:pt>
                <c:pt idx="385">
                  <c:v>1.6909200893959447E-3</c:v>
                </c:pt>
                <c:pt idx="386">
                  <c:v>1.5417841937534853E-3</c:v>
                </c:pt>
                <c:pt idx="387">
                  <c:v>2.4291567281501026E-4</c:v>
                </c:pt>
                <c:pt idx="388">
                  <c:v>4.2777719785653666E-4</c:v>
                </c:pt>
                <c:pt idx="389">
                  <c:v>1.4801946972373854E-3</c:v>
                </c:pt>
                <c:pt idx="390">
                  <c:v>1.0560458836166916E-3</c:v>
                </c:pt>
                <c:pt idx="391">
                  <c:v>2.6822132697268273E-4</c:v>
                </c:pt>
                <c:pt idx="392">
                  <c:v>1.9137400956739797E-4</c:v>
                </c:pt>
                <c:pt idx="393">
                  <c:v>0</c:v>
                </c:pt>
                <c:pt idx="394">
                  <c:v>2.7214742478685102E-3</c:v>
                </c:pt>
                <c:pt idx="395">
                  <c:v>1.1743126026065196E-2</c:v>
                </c:pt>
                <c:pt idx="396">
                  <c:v>4.9113436874394451E-4</c:v>
                </c:pt>
                <c:pt idx="397">
                  <c:v>2.1463288287408222E-4</c:v>
                </c:pt>
                <c:pt idx="398">
                  <c:v>1.708503797615798E-3</c:v>
                </c:pt>
                <c:pt idx="399">
                  <c:v>1.9854983715997622E-2</c:v>
                </c:pt>
                <c:pt idx="400">
                  <c:v>5.1848680375260524E-4</c:v>
                </c:pt>
                <c:pt idx="401">
                  <c:v>1.4061384446289028E-3</c:v>
                </c:pt>
                <c:pt idx="402">
                  <c:v>3.2422869389517838E-4</c:v>
                </c:pt>
                <c:pt idx="403">
                  <c:v>2.9250359070486111E-4</c:v>
                </c:pt>
                <c:pt idx="404">
                  <c:v>9.6747609406483794E-4</c:v>
                </c:pt>
                <c:pt idx="405">
                  <c:v>1.3425021672618147E-4</c:v>
                </c:pt>
                <c:pt idx="406">
                  <c:v>8.7388238787874054E-3</c:v>
                </c:pt>
                <c:pt idx="407">
                  <c:v>4.3121951110592591E-4</c:v>
                </c:pt>
                <c:pt idx="408">
                  <c:v>2.6484785998828125E-2</c:v>
                </c:pt>
                <c:pt idx="409">
                  <c:v>7.6416563071644962E-3</c:v>
                </c:pt>
                <c:pt idx="410">
                  <c:v>3.6780651892258202E-3</c:v>
                </c:pt>
                <c:pt idx="411">
                  <c:v>5.1448627754385555E-5</c:v>
                </c:pt>
                <c:pt idx="412">
                  <c:v>1.6697173004895715E-2</c:v>
                </c:pt>
                <c:pt idx="413">
                  <c:v>1.3968069846582611E-2</c:v>
                </c:pt>
                <c:pt idx="414">
                  <c:v>5.3681479591827241E-4</c:v>
                </c:pt>
                <c:pt idx="415">
                  <c:v>4.4389094528340754E-3</c:v>
                </c:pt>
                <c:pt idx="416">
                  <c:v>1.3889268783819565E-3</c:v>
                </c:pt>
                <c:pt idx="417">
                  <c:v>1.2700740357848E-2</c:v>
                </c:pt>
                <c:pt idx="418">
                  <c:v>3.2062822030730367E-3</c:v>
                </c:pt>
                <c:pt idx="419">
                  <c:v>8.7951103521895814E-3</c:v>
                </c:pt>
                <c:pt idx="420">
                  <c:v>2.2154542002082878E-3</c:v>
                </c:pt>
                <c:pt idx="421">
                  <c:v>3.0247234380410597E-2</c:v>
                </c:pt>
                <c:pt idx="422">
                  <c:v>9.8450158932533076E-4</c:v>
                </c:pt>
                <c:pt idx="423">
                  <c:v>7.1553597840683417E-4</c:v>
                </c:pt>
                <c:pt idx="424">
                  <c:v>8.3277930697116809E-3</c:v>
                </c:pt>
                <c:pt idx="425">
                  <c:v>4.9020401381167722E-4</c:v>
                </c:pt>
                <c:pt idx="426">
                  <c:v>1.2438845444414734E-4</c:v>
                </c:pt>
                <c:pt idx="427">
                  <c:v>1.2609100397019664E-3</c:v>
                </c:pt>
                <c:pt idx="428">
                  <c:v>2.8568408905134128E-3</c:v>
                </c:pt>
                <c:pt idx="429">
                  <c:v>3.8101755896077865E-3</c:v>
                </c:pt>
                <c:pt idx="430">
                  <c:v>6.3507795350941976E-2</c:v>
                </c:pt>
                <c:pt idx="431">
                  <c:v>2.3411451515576095E-3</c:v>
                </c:pt>
                <c:pt idx="432">
                  <c:v>1.724785008930477E-3</c:v>
                </c:pt>
                <c:pt idx="433">
                  <c:v>6.3822348353541569E-5</c:v>
                </c:pt>
                <c:pt idx="434">
                  <c:v>2.12210238630458E-2</c:v>
                </c:pt>
                <c:pt idx="435">
                  <c:v>4.0005262087496905E-6</c:v>
                </c:pt>
                <c:pt idx="436">
                  <c:v>9.0244428429934879E-4</c:v>
                </c:pt>
                <c:pt idx="437">
                  <c:v>5.9200345050037283E-3</c:v>
                </c:pt>
                <c:pt idx="438">
                  <c:v>1.128427497347093E-3</c:v>
                </c:pt>
                <c:pt idx="439">
                  <c:v>1.1470252924431176E-2</c:v>
                </c:pt>
                <c:pt idx="440">
                  <c:v>0.12602243681168854</c:v>
                </c:pt>
                <c:pt idx="441">
                  <c:v>1.6197479370774911E-4</c:v>
                </c:pt>
                <c:pt idx="442">
                  <c:v>1.8887879763905688E-2</c:v>
                </c:pt>
                <c:pt idx="443">
                  <c:v>1.2228678265215537E-2</c:v>
                </c:pt>
                <c:pt idx="444">
                  <c:v>6.9850117959701866E-3</c:v>
                </c:pt>
                <c:pt idx="445">
                  <c:v>2.9510858451520971E-4</c:v>
                </c:pt>
                <c:pt idx="446">
                  <c:v>1.526824086442626E-2</c:v>
                </c:pt>
                <c:pt idx="447">
                  <c:v>1.9147634860994739E-3</c:v>
                </c:pt>
                <c:pt idx="448">
                  <c:v>0.12822756407214866</c:v>
                </c:pt>
                <c:pt idx="449">
                  <c:v>8.7605011487092346E-3</c:v>
                </c:pt>
                <c:pt idx="450">
                  <c:v>7.834518884623522E-4</c:v>
                </c:pt>
                <c:pt idx="451">
                  <c:v>9.6031236108637917E-4</c:v>
                </c:pt>
                <c:pt idx="452">
                  <c:v>1.4829857620341877E-4</c:v>
                </c:pt>
                <c:pt idx="453">
                  <c:v>2.1416770540794855E-4</c:v>
                </c:pt>
                <c:pt idx="454">
                  <c:v>3.7028126304241322E-5</c:v>
                </c:pt>
                <c:pt idx="455">
                  <c:v>3.1222711526892932E-4</c:v>
                </c:pt>
                <c:pt idx="456">
                  <c:v>6.5134148808038562E-4</c:v>
                </c:pt>
                <c:pt idx="457">
                  <c:v>4.5080348243015404E-3</c:v>
                </c:pt>
                <c:pt idx="458">
                  <c:v>4.2703291391072276E-5</c:v>
                </c:pt>
                <c:pt idx="459">
                  <c:v>1.1750382794536882E-4</c:v>
                </c:pt>
                <c:pt idx="460">
                  <c:v>2.6375562329779934E-4</c:v>
                </c:pt>
                <c:pt idx="461">
                  <c:v>7.8646716879783071E-2</c:v>
                </c:pt>
                <c:pt idx="462">
                  <c:v>9.0697046104482953E-2</c:v>
                </c:pt>
                <c:pt idx="463">
                  <c:v>2.0691093693626307E-4</c:v>
                </c:pt>
                <c:pt idx="464">
                  <c:v>2.2915572336677588E-3</c:v>
                </c:pt>
                <c:pt idx="465">
                  <c:v>6.7143715461736079E-4</c:v>
                </c:pt>
                <c:pt idx="466">
                  <c:v>9.4901785220865339E-3</c:v>
                </c:pt>
                <c:pt idx="467">
                  <c:v>4.5131517764290113E-4</c:v>
                </c:pt>
                <c:pt idx="468">
                  <c:v>1.1601526005374102E-3</c:v>
                </c:pt>
                <c:pt idx="469">
                  <c:v>2.6790686700557637E-2</c:v>
                </c:pt>
                <c:pt idx="470">
                  <c:v>4.0481603812817799E-3</c:v>
                </c:pt>
                <c:pt idx="471">
                  <c:v>4.7727208025316075E-5</c:v>
                </c:pt>
                <c:pt idx="472">
                  <c:v>0.17442657108572235</c:v>
                </c:pt>
                <c:pt idx="473">
                  <c:v>0.10091439004162966</c:v>
                </c:pt>
                <c:pt idx="474">
                  <c:v>2.0202099141226577E-2</c:v>
                </c:pt>
                <c:pt idx="475">
                  <c:v>4.7346692858018721E-3</c:v>
                </c:pt>
                <c:pt idx="476">
                  <c:v>3.90476477557141E-2</c:v>
                </c:pt>
                <c:pt idx="477">
                  <c:v>3.9316799437619053E-4</c:v>
                </c:pt>
                <c:pt idx="478">
                  <c:v>1.6410530650264137E-3</c:v>
                </c:pt>
                <c:pt idx="479">
                  <c:v>3.302760009549163E-5</c:v>
                </c:pt>
                <c:pt idx="480">
                  <c:v>6.2663312178922889E-2</c:v>
                </c:pt>
                <c:pt idx="481">
                  <c:v>4.328011144907805E-3</c:v>
                </c:pt>
                <c:pt idx="482">
                  <c:v>4.86017416616474E-4</c:v>
                </c:pt>
                <c:pt idx="483">
                  <c:v>9.8654837017631892E-4</c:v>
                </c:pt>
                <c:pt idx="484">
                  <c:v>1.5183392494603476E-3</c:v>
                </c:pt>
                <c:pt idx="485">
                  <c:v>3.7114649312942186E-3</c:v>
                </c:pt>
                <c:pt idx="486">
                  <c:v>3.2934564602264895E-3</c:v>
                </c:pt>
                <c:pt idx="487">
                  <c:v>1.6984559643473105E-3</c:v>
                </c:pt>
                <c:pt idx="488">
                  <c:v>1.5354577802140672E-3</c:v>
                </c:pt>
                <c:pt idx="489">
                  <c:v>1.7365074810770459E-2</c:v>
                </c:pt>
                <c:pt idx="490">
                  <c:v>5.7367545833470557E-3</c:v>
                </c:pt>
                <c:pt idx="491">
                  <c:v>2.8310700588896065E-4</c:v>
                </c:pt>
                <c:pt idx="492">
                  <c:v>2.4607887958471935E-4</c:v>
                </c:pt>
                <c:pt idx="493">
                  <c:v>7.5386660161624983E-4</c:v>
                </c:pt>
                <c:pt idx="494">
                  <c:v>2.1669827082371577E-3</c:v>
                </c:pt>
                <c:pt idx="495">
                  <c:v>6.5178805844787399E-3</c:v>
                </c:pt>
                <c:pt idx="496">
                  <c:v>3.4171936662180495E-4</c:v>
                </c:pt>
                <c:pt idx="497">
                  <c:v>1.6188175821452237E-4</c:v>
                </c:pt>
                <c:pt idx="498">
                  <c:v>1.1610829554696777E-4</c:v>
                </c:pt>
                <c:pt idx="499">
                  <c:v>3.4784110207612424E-3</c:v>
                </c:pt>
                <c:pt idx="500">
                  <c:v>3.0767767965014189E-3</c:v>
                </c:pt>
                <c:pt idx="501">
                  <c:v>2.4376229580337356E-3</c:v>
                </c:pt>
                <c:pt idx="502">
                  <c:v>4.4376069559289005E-3</c:v>
                </c:pt>
                <c:pt idx="503">
                  <c:v>3.4367311197956642E-4</c:v>
                </c:pt>
                <c:pt idx="504">
                  <c:v>1.5313642185120907E-3</c:v>
                </c:pt>
                <c:pt idx="505">
                  <c:v>1.0520453574079419E-3</c:v>
                </c:pt>
                <c:pt idx="506">
                  <c:v>3.3676987838214254E-3</c:v>
                </c:pt>
                <c:pt idx="507">
                  <c:v>1.2314177883490907E-3</c:v>
                </c:pt>
                <c:pt idx="508">
                  <c:v>7.4994143415701375E-2</c:v>
                </c:pt>
                <c:pt idx="509">
                  <c:v>0.15616398287179356</c:v>
                </c:pt>
                <c:pt idx="510">
                  <c:v>4.851800971774334E-4</c:v>
                </c:pt>
                <c:pt idx="511">
                  <c:v>4.5215249708194179E-5</c:v>
                </c:pt>
                <c:pt idx="512">
                  <c:v>5.1727734234065768E-4</c:v>
                </c:pt>
                <c:pt idx="513">
                  <c:v>2.3351908799910984E-5</c:v>
                </c:pt>
                <c:pt idx="514">
                  <c:v>2.965041169136108E-4</c:v>
                </c:pt>
                <c:pt idx="515">
                  <c:v>3.8153855772284838E-4</c:v>
                </c:pt>
                <c:pt idx="516">
                  <c:v>3.9975490729664345E-3</c:v>
                </c:pt>
                <c:pt idx="517">
                  <c:v>3.6618770134043676E-4</c:v>
                </c:pt>
                <c:pt idx="518">
                  <c:v>1.1481324148125157E-2</c:v>
                </c:pt>
                <c:pt idx="519">
                  <c:v>2.8580503519253604E-4</c:v>
                </c:pt>
                <c:pt idx="520">
                  <c:v>6.787683514836277E-3</c:v>
                </c:pt>
                <c:pt idx="521">
                  <c:v>1.145443689058263E-2</c:v>
                </c:pt>
                <c:pt idx="522">
                  <c:v>8.8941931524760554E-5</c:v>
                </c:pt>
                <c:pt idx="523">
                  <c:v>1.4304207083610811E-3</c:v>
                </c:pt>
                <c:pt idx="524">
                  <c:v>2.0421290763268768E-4</c:v>
                </c:pt>
                <c:pt idx="525">
                  <c:v>9.5547451543858889E-5</c:v>
                </c:pt>
                <c:pt idx="526">
                  <c:v>5.662140117779213E-4</c:v>
                </c:pt>
                <c:pt idx="527">
                  <c:v>1.5866273014887725E-3</c:v>
                </c:pt>
                <c:pt idx="528">
                  <c:v>3.5372094524805401E-4</c:v>
                </c:pt>
                <c:pt idx="529">
                  <c:v>1.9807256507972304E-4</c:v>
                </c:pt>
                <c:pt idx="530">
                  <c:v>1.3619465853462027E-3</c:v>
                </c:pt>
                <c:pt idx="531">
                  <c:v>1.4154885116981899E-2</c:v>
                </c:pt>
                <c:pt idx="532">
                  <c:v>1.8356833168567475E-3</c:v>
                </c:pt>
                <c:pt idx="533">
                  <c:v>1.8353111748838405E-3</c:v>
                </c:pt>
                <c:pt idx="534">
                  <c:v>1.4677279411450027E-3</c:v>
                </c:pt>
                <c:pt idx="535">
                  <c:v>4.9048312029135739E-4</c:v>
                </c:pt>
                <c:pt idx="536">
                  <c:v>1.6895245569975437E-4</c:v>
                </c:pt>
                <c:pt idx="537">
                  <c:v>2.7398952755274041E-4</c:v>
                </c:pt>
                <c:pt idx="538">
                  <c:v>6.7376304194802922E-4</c:v>
                </c:pt>
                <c:pt idx="539">
                  <c:v>3.7195590192049449E-4</c:v>
                </c:pt>
                <c:pt idx="540">
                  <c:v>3.0580766623628447E-4</c:v>
                </c:pt>
                <c:pt idx="541">
                  <c:v>3.9363317184232417E-4</c:v>
                </c:pt>
                <c:pt idx="542">
                  <c:v>3.2218191304419016E-4</c:v>
                </c:pt>
                <c:pt idx="543">
                  <c:v>3.0805912517237149E-3</c:v>
                </c:pt>
                <c:pt idx="544">
                  <c:v>3.7735196052764521E-4</c:v>
                </c:pt>
                <c:pt idx="545">
                  <c:v>2.8775412877563616E-2</c:v>
                </c:pt>
                <c:pt idx="546">
                  <c:v>5.2788338856850565E-4</c:v>
                </c:pt>
                <c:pt idx="547">
                  <c:v>6.45573287500328E-4</c:v>
                </c:pt>
                <c:pt idx="548">
                  <c:v>8.3111397164240958E-2</c:v>
                </c:pt>
                <c:pt idx="549">
                  <c:v>1.0632096165951502E-3</c:v>
                </c:pt>
                <c:pt idx="550">
                  <c:v>1.8076610262968543E-2</c:v>
                </c:pt>
                <c:pt idx="551">
                  <c:v>6.8660194001331896E-5</c:v>
                </c:pt>
                <c:pt idx="552">
                  <c:v>1.9630209964361826E-2</c:v>
                </c:pt>
                <c:pt idx="553">
                  <c:v>6.754376808261105E-5</c:v>
                </c:pt>
                <c:pt idx="554">
                  <c:v>7.3832967424738473E-4</c:v>
                </c:pt>
                <c:pt idx="555">
                  <c:v>7.8255874772737554E-3</c:v>
                </c:pt>
                <c:pt idx="556">
                  <c:v>2.003519346637781E-3</c:v>
                </c:pt>
                <c:pt idx="557">
                  <c:v>9.1442725582695245E-3</c:v>
                </c:pt>
                <c:pt idx="558">
                  <c:v>1.6427277039044949E-3</c:v>
                </c:pt>
                <c:pt idx="559">
                  <c:v>4.4219769930668089E-4</c:v>
                </c:pt>
                <c:pt idx="560">
                  <c:v>7.3117524481824863E-3</c:v>
                </c:pt>
                <c:pt idx="561">
                  <c:v>3.0924997948567377E-4</c:v>
                </c:pt>
                <c:pt idx="562">
                  <c:v>6.0030221649619775E-3</c:v>
                </c:pt>
                <c:pt idx="563">
                  <c:v>1.7909332446146869E-4</c:v>
                </c:pt>
                <c:pt idx="564">
                  <c:v>5.8426289746390827E-5</c:v>
                </c:pt>
                <c:pt idx="565">
                  <c:v>5.3988496719475476E-4</c:v>
                </c:pt>
                <c:pt idx="566">
                  <c:v>2.8954506202025086E-3</c:v>
                </c:pt>
                <c:pt idx="567">
                  <c:v>3.3799794689273548E-4</c:v>
                </c:pt>
                <c:pt idx="568">
                  <c:v>1.6839424274039393E-4</c:v>
                </c:pt>
                <c:pt idx="569">
                  <c:v>1.428373927510093E-3</c:v>
                </c:pt>
                <c:pt idx="570">
                  <c:v>2.0331046334838834E-3</c:v>
                </c:pt>
                <c:pt idx="571">
                  <c:v>5.4358312805051753E-2</c:v>
                </c:pt>
                <c:pt idx="572">
                  <c:v>6.9316094228580394E-3</c:v>
                </c:pt>
                <c:pt idx="573">
                  <c:v>4.363364632333965E-5</c:v>
                </c:pt>
                <c:pt idx="574">
                  <c:v>4.0422061097152686E-3</c:v>
                </c:pt>
                <c:pt idx="575">
                  <c:v>2.5786647657654689E-3</c:v>
                </c:pt>
                <c:pt idx="576">
                  <c:v>1.9241600709153743E-3</c:v>
                </c:pt>
                <c:pt idx="577">
                  <c:v>3.5785172114732116E-3</c:v>
                </c:pt>
                <c:pt idx="578">
                  <c:v>3.1250622174860954E-4</c:v>
                </c:pt>
                <c:pt idx="579">
                  <c:v>1.2553279101083622E-3</c:v>
                </c:pt>
                <c:pt idx="580">
                  <c:v>1.0901713025322586E-2</c:v>
                </c:pt>
                <c:pt idx="581">
                  <c:v>7.3752026545631216E-3</c:v>
                </c:pt>
                <c:pt idx="582">
                  <c:v>2.0216612678169947E-4</c:v>
                </c:pt>
                <c:pt idx="583">
                  <c:v>2.4514852465245195E-4</c:v>
                </c:pt>
                <c:pt idx="584">
                  <c:v>1.1808995155269725E-3</c:v>
                </c:pt>
                <c:pt idx="585">
                  <c:v>6.2445423053785864E-4</c:v>
                </c:pt>
                <c:pt idx="586">
                  <c:v>6.9275158611560627E-3</c:v>
                </c:pt>
                <c:pt idx="587">
                  <c:v>1.4723238945104035E-2</c:v>
                </c:pt>
                <c:pt idx="588">
                  <c:v>1.9604439132738017E-3</c:v>
                </c:pt>
                <c:pt idx="589">
                  <c:v>3.972615560781669E-5</c:v>
                </c:pt>
                <c:pt idx="590">
                  <c:v>5.5049101342260272E-4</c:v>
                </c:pt>
                <c:pt idx="591">
                  <c:v>7.4605162018520394E-4</c:v>
                </c:pt>
                <c:pt idx="592">
                  <c:v>3.528836258090134E-4</c:v>
                </c:pt>
                <c:pt idx="593">
                  <c:v>1.1777363087572634E-3</c:v>
                </c:pt>
                <c:pt idx="594">
                  <c:v>1.6150961624161541E-4</c:v>
                </c:pt>
                <c:pt idx="595">
                  <c:v>4.6796853093048701E-5</c:v>
                </c:pt>
                <c:pt idx="596">
                  <c:v>5.0670851031010032E-3</c:v>
                </c:pt>
                <c:pt idx="597">
                  <c:v>2.3786384553279847E-3</c:v>
                </c:pt>
                <c:pt idx="598">
                  <c:v>1.9118328680628318E-2</c:v>
                </c:pt>
                <c:pt idx="599">
                  <c:v>4.5621628742608562E-2</c:v>
                </c:pt>
                <c:pt idx="600">
                  <c:v>7.5963480219630748E-3</c:v>
                </c:pt>
                <c:pt idx="601">
                  <c:v>2.9222448422518087E-3</c:v>
                </c:pt>
                <c:pt idx="602">
                  <c:v>1.0474866182398318E-3</c:v>
                </c:pt>
                <c:pt idx="603">
                  <c:v>6.0314910258893592E-4</c:v>
                </c:pt>
                <c:pt idx="604">
                  <c:v>7.9979357284762853E-2</c:v>
                </c:pt>
                <c:pt idx="605">
                  <c:v>3.4444809763814511E-2</c:v>
                </c:pt>
                <c:pt idx="606">
                  <c:v>2.1970331725493938E-3</c:v>
                </c:pt>
                <c:pt idx="607">
                  <c:v>5.2183608150876775E-4</c:v>
                </c:pt>
                <c:pt idx="608">
                  <c:v>3.77500817316808E-3</c:v>
                </c:pt>
                <c:pt idx="609">
                  <c:v>3.9901992690015223E-3</c:v>
                </c:pt>
                <c:pt idx="610">
                  <c:v>4.036530944628438E-3</c:v>
                </c:pt>
                <c:pt idx="611">
                  <c:v>1.0643167389645485E-2</c:v>
                </c:pt>
                <c:pt idx="612">
                  <c:v>5.9198484340172741E-4</c:v>
                </c:pt>
                <c:pt idx="613">
                  <c:v>6.1905817193070786E-4</c:v>
                </c:pt>
                <c:pt idx="614">
                  <c:v>5.0907161183805947E-3</c:v>
                </c:pt>
                <c:pt idx="615">
                  <c:v>8.8874015614705034E-3</c:v>
                </c:pt>
                <c:pt idx="616">
                  <c:v>1.8143037605132434E-2</c:v>
                </c:pt>
                <c:pt idx="617">
                  <c:v>2.9417822958294237E-4</c:v>
                </c:pt>
                <c:pt idx="618">
                  <c:v>1.7150162821416696E-3</c:v>
                </c:pt>
                <c:pt idx="619">
                  <c:v>1.6206782920097582E-4</c:v>
                </c:pt>
                <c:pt idx="620">
                  <c:v>6.187790654510277E-4</c:v>
                </c:pt>
                <c:pt idx="621">
                  <c:v>2.0188702030201925E-4</c:v>
                </c:pt>
                <c:pt idx="622">
                  <c:v>6.6632020248989028E-4</c:v>
                </c:pt>
                <c:pt idx="623">
                  <c:v>6.0473070597379039E-5</c:v>
                </c:pt>
                <c:pt idx="624">
                  <c:v>1.1894587809038323E-3</c:v>
                </c:pt>
                <c:pt idx="625">
                  <c:v>3.445941633625111E-2</c:v>
                </c:pt>
                <c:pt idx="626">
                  <c:v>1.6174220497468224E-3</c:v>
                </c:pt>
                <c:pt idx="627">
                  <c:v>2.0942289525338495E-4</c:v>
                </c:pt>
                <c:pt idx="628">
                  <c:v>9.7222090421940157E-5</c:v>
                </c:pt>
                <c:pt idx="629">
                  <c:v>2.1091146314501275E-4</c:v>
                </c:pt>
                <c:pt idx="630">
                  <c:v>3.9046066152329246E-3</c:v>
                </c:pt>
                <c:pt idx="631">
                  <c:v>8.2191276136228519E-3</c:v>
                </c:pt>
                <c:pt idx="632">
                  <c:v>1.5778819651254594E-4</c:v>
                </c:pt>
                <c:pt idx="633">
                  <c:v>2.2272697078480836E-4</c:v>
                </c:pt>
                <c:pt idx="634">
                  <c:v>2.1818311729561453E-2</c:v>
                </c:pt>
                <c:pt idx="635">
                  <c:v>2.4645102155762625E-4</c:v>
                </c:pt>
                <c:pt idx="636">
                  <c:v>5.5728260442815452E-5</c:v>
                </c:pt>
                <c:pt idx="637">
                  <c:v>3.4637114128314181E-4</c:v>
                </c:pt>
                <c:pt idx="638">
                  <c:v>4.2647842237109143E-2</c:v>
                </c:pt>
                <c:pt idx="639">
                  <c:v>0.1173468770682953</c:v>
                </c:pt>
                <c:pt idx="640">
                  <c:v>1.1527097610792712E-3</c:v>
                </c:pt>
                <c:pt idx="641">
                  <c:v>2.2233622171325606E-3</c:v>
                </c:pt>
                <c:pt idx="642">
                  <c:v>4.4843107735287228E-5</c:v>
                </c:pt>
                <c:pt idx="643">
                  <c:v>5.3867550578280719E-5</c:v>
                </c:pt>
                <c:pt idx="644">
                  <c:v>2.703890539648657E-3</c:v>
                </c:pt>
                <c:pt idx="645">
                  <c:v>8.7455224342997302E-3</c:v>
                </c:pt>
                <c:pt idx="646">
                  <c:v>3.3967258577081674E-4</c:v>
                </c:pt>
                <c:pt idx="647">
                  <c:v>8.2615517985342438E-5</c:v>
                </c:pt>
                <c:pt idx="648">
                  <c:v>1.106359478353711E-2</c:v>
                </c:pt>
                <c:pt idx="649">
                  <c:v>7.8419617240816611E-4</c:v>
                </c:pt>
                <c:pt idx="650">
                  <c:v>1.4126509291547745E-3</c:v>
                </c:pt>
                <c:pt idx="651">
                  <c:v>2.7796865559804797E-2</c:v>
                </c:pt>
                <c:pt idx="652">
                  <c:v>5.0777190599768193E-2</c:v>
                </c:pt>
                <c:pt idx="653">
                  <c:v>3.8414355153319703E-4</c:v>
                </c:pt>
                <c:pt idx="654">
                  <c:v>8.2206161815144801E-4</c:v>
                </c:pt>
                <c:pt idx="655">
                  <c:v>2.3234684078445294E-3</c:v>
                </c:pt>
                <c:pt idx="656">
                  <c:v>1.3191502584619036E-3</c:v>
                </c:pt>
                <c:pt idx="657">
                  <c:v>2.8725638888687311E-3</c:v>
                </c:pt>
                <c:pt idx="658">
                  <c:v>5.0114498781514147E-3</c:v>
                </c:pt>
                <c:pt idx="659">
                  <c:v>1.6960370415234152E-4</c:v>
                </c:pt>
                <c:pt idx="660">
                  <c:v>8.782550560603972E-4</c:v>
                </c:pt>
                <c:pt idx="661">
                  <c:v>1.4251083816978346E-2</c:v>
                </c:pt>
                <c:pt idx="662">
                  <c:v>4.3140558209237939E-4</c:v>
                </c:pt>
                <c:pt idx="663">
                  <c:v>8.5220511795691074E-5</c:v>
                </c:pt>
                <c:pt idx="664">
                  <c:v>2.0963687688780644E-3</c:v>
                </c:pt>
                <c:pt idx="665">
                  <c:v>4.2749809137685645E-4</c:v>
                </c:pt>
                <c:pt idx="666">
                  <c:v>4.0430434291543089E-3</c:v>
                </c:pt>
                <c:pt idx="667">
                  <c:v>3.3455563364334618E-4</c:v>
                </c:pt>
                <c:pt idx="668">
                  <c:v>2.2328518374416878E-6</c:v>
                </c:pt>
                <c:pt idx="669">
                  <c:v>1.3741342349589053E-4</c:v>
                </c:pt>
                <c:pt idx="670">
                  <c:v>4.8342172635544804E-3</c:v>
                </c:pt>
                <c:pt idx="671">
                  <c:v>1.8772515752304535E-2</c:v>
                </c:pt>
                <c:pt idx="672">
                  <c:v>1.6061647550663874E-3</c:v>
                </c:pt>
                <c:pt idx="673">
                  <c:v>1.8625705743992744E-4</c:v>
                </c:pt>
                <c:pt idx="674">
                  <c:v>2.5994116807550314E-4</c:v>
                </c:pt>
                <c:pt idx="675">
                  <c:v>3.4553382184410116E-4</c:v>
                </c:pt>
                <c:pt idx="676">
                  <c:v>6.5754695547860899E-3</c:v>
                </c:pt>
                <c:pt idx="677">
                  <c:v>8.774084330720338E-3</c:v>
                </c:pt>
                <c:pt idx="678">
                  <c:v>4.3515491246941687E-3</c:v>
                </c:pt>
                <c:pt idx="679">
                  <c:v>1.1335444494745635E-3</c:v>
                </c:pt>
                <c:pt idx="680">
                  <c:v>1.7648833065112007E-4</c:v>
                </c:pt>
                <c:pt idx="681">
                  <c:v>3.1957691923384157E-4</c:v>
                </c:pt>
                <c:pt idx="682">
                  <c:v>2.6044355973892752E-3</c:v>
                </c:pt>
                <c:pt idx="683">
                  <c:v>3.1864656430157418E-4</c:v>
                </c:pt>
                <c:pt idx="684">
                  <c:v>1.4329326666782031E-3</c:v>
                </c:pt>
                <c:pt idx="685">
                  <c:v>3.5055773847834497E-4</c:v>
                </c:pt>
                <c:pt idx="686">
                  <c:v>7.6735674813412666E-4</c:v>
                </c:pt>
                <c:pt idx="687">
                  <c:v>8.8383718565400132E-5</c:v>
                </c:pt>
                <c:pt idx="688">
                  <c:v>3.7475254884689016E-2</c:v>
                </c:pt>
                <c:pt idx="689">
                  <c:v>2.7791562536690871E-3</c:v>
                </c:pt>
                <c:pt idx="690">
                  <c:v>1.071545596788266E-2</c:v>
                </c:pt>
                <c:pt idx="691">
                  <c:v>3.9054346311226423E-2</c:v>
                </c:pt>
                <c:pt idx="692">
                  <c:v>2.4605096893675132E-3</c:v>
                </c:pt>
                <c:pt idx="693">
                  <c:v>3.6479216894203572E-4</c:v>
                </c:pt>
                <c:pt idx="694">
                  <c:v>8.0551990745573419E-3</c:v>
                </c:pt>
                <c:pt idx="695">
                  <c:v>2.5389386101576524E-4</c:v>
                </c:pt>
                <c:pt idx="696">
                  <c:v>2.1748907251614305E-3</c:v>
                </c:pt>
                <c:pt idx="697">
                  <c:v>1.0418858815475822E-2</c:v>
                </c:pt>
                <c:pt idx="698">
                  <c:v>2.2268882623258539E-2</c:v>
                </c:pt>
                <c:pt idx="699">
                  <c:v>4.9411150452720017E-4</c:v>
                </c:pt>
                <c:pt idx="700">
                  <c:v>1.3292911272236182E-3</c:v>
                </c:pt>
                <c:pt idx="701">
                  <c:v>5.6546972783210738E-4</c:v>
                </c:pt>
                <c:pt idx="702">
                  <c:v>0</c:v>
                </c:pt>
                <c:pt idx="703">
                  <c:v>1.2173694288718534E-3</c:v>
                </c:pt>
                <c:pt idx="704">
                  <c:v>2.170518056979774E-3</c:v>
                </c:pt>
                <c:pt idx="705">
                  <c:v>1.957559812983773E-3</c:v>
                </c:pt>
                <c:pt idx="706">
                  <c:v>2.3313764247688022E-3</c:v>
                </c:pt>
                <c:pt idx="707">
                  <c:v>4.6995018693621656E-3</c:v>
                </c:pt>
                <c:pt idx="708">
                  <c:v>2.3676602671272298E-3</c:v>
                </c:pt>
                <c:pt idx="709">
                  <c:v>2.1161853289353594E-3</c:v>
                </c:pt>
                <c:pt idx="710">
                  <c:v>3.3492777561625314E-5</c:v>
                </c:pt>
                <c:pt idx="711">
                  <c:v>3.1429250321856287E-3</c:v>
                </c:pt>
                <c:pt idx="712">
                  <c:v>4.7093636316441999E-3</c:v>
                </c:pt>
                <c:pt idx="713">
                  <c:v>5.6379508895402614E-5</c:v>
                </c:pt>
                <c:pt idx="714">
                  <c:v>2.3283062534923196E-3</c:v>
                </c:pt>
                <c:pt idx="715">
                  <c:v>5.1192780148012025E-3</c:v>
                </c:pt>
                <c:pt idx="716">
                  <c:v>9.281592946272189E-3</c:v>
                </c:pt>
                <c:pt idx="717">
                  <c:v>3.3250885279235797E-4</c:v>
                </c:pt>
                <c:pt idx="718">
                  <c:v>3.5204630636997275E-4</c:v>
                </c:pt>
                <c:pt idx="719">
                  <c:v>1.4950803761536633E-4</c:v>
                </c:pt>
                <c:pt idx="720">
                  <c:v>1.5308990410459571E-3</c:v>
                </c:pt>
                <c:pt idx="721">
                  <c:v>2.0495719157850159E-4</c:v>
                </c:pt>
                <c:pt idx="722">
                  <c:v>4.3503396632822217E-4</c:v>
                </c:pt>
                <c:pt idx="723">
                  <c:v>1.9909595550521715E-4</c:v>
                </c:pt>
                <c:pt idx="724">
                  <c:v>3.0475636516282233E-3</c:v>
                </c:pt>
                <c:pt idx="725">
                  <c:v>4.8145867744836388E-4</c:v>
                </c:pt>
                <c:pt idx="726">
                  <c:v>1.0672008392545774E-2</c:v>
                </c:pt>
                <c:pt idx="727">
                  <c:v>2.0384076565978075E-4</c:v>
                </c:pt>
                <c:pt idx="728">
                  <c:v>1.095037058828017E-2</c:v>
                </c:pt>
                <c:pt idx="729">
                  <c:v>2.3553795820213004E-3</c:v>
                </c:pt>
                <c:pt idx="730">
                  <c:v>1.4216753719977679E-3</c:v>
                </c:pt>
                <c:pt idx="731">
                  <c:v>2.4134337297947841E-3</c:v>
                </c:pt>
                <c:pt idx="732">
                  <c:v>5.9877643440727922E-4</c:v>
                </c:pt>
                <c:pt idx="733">
                  <c:v>2.8292093490250717E-4</c:v>
                </c:pt>
                <c:pt idx="734">
                  <c:v>9.1835335364112084E-4</c:v>
                </c:pt>
                <c:pt idx="735">
                  <c:v>4.6768942445080683E-4</c:v>
                </c:pt>
                <c:pt idx="736">
                  <c:v>2.1816823161669824E-4</c:v>
                </c:pt>
                <c:pt idx="737">
                  <c:v>2.1275356591090215E-3</c:v>
                </c:pt>
                <c:pt idx="738">
                  <c:v>2.2246368033897668E-2</c:v>
                </c:pt>
                <c:pt idx="739">
                  <c:v>2.1295824399600096E-4</c:v>
                </c:pt>
                <c:pt idx="740">
                  <c:v>5.0734115166404213E-3</c:v>
                </c:pt>
                <c:pt idx="741">
                  <c:v>3.9948510436628596E-3</c:v>
                </c:pt>
                <c:pt idx="742">
                  <c:v>6.8622979804041197E-4</c:v>
                </c:pt>
                <c:pt idx="743">
                  <c:v>9.806871341030345E-4</c:v>
                </c:pt>
                <c:pt idx="744">
                  <c:v>4.0341120218045428E-3</c:v>
                </c:pt>
                <c:pt idx="745">
                  <c:v>1.5788123200577265E-4</c:v>
                </c:pt>
                <c:pt idx="746">
                  <c:v>8.1657252405107055E-4</c:v>
                </c:pt>
                <c:pt idx="747">
                  <c:v>2.163075217521635E-4</c:v>
                </c:pt>
                <c:pt idx="748">
                  <c:v>5.1282094221509695E-3</c:v>
                </c:pt>
                <c:pt idx="749">
                  <c:v>2.4537739196578975E-2</c:v>
                </c:pt>
                <c:pt idx="750">
                  <c:v>4.2293935220874632E-4</c:v>
                </c:pt>
                <c:pt idx="751">
                  <c:v>2.2272697078480836E-3</c:v>
                </c:pt>
                <c:pt idx="752">
                  <c:v>3.3902133731822956E-4</c:v>
                </c:pt>
                <c:pt idx="753">
                  <c:v>2.1391650957623635E-3</c:v>
                </c:pt>
                <c:pt idx="754">
                  <c:v>4.8908758789295635E-4</c:v>
                </c:pt>
                <c:pt idx="755">
                  <c:v>5.1598600969467057E-2</c:v>
                </c:pt>
                <c:pt idx="756">
                  <c:v>6.7736351553590399E-3</c:v>
                </c:pt>
                <c:pt idx="757">
                  <c:v>2.6701186556073517E-4</c:v>
                </c:pt>
                <c:pt idx="758">
                  <c:v>2.6528140538671784E-3</c:v>
                </c:pt>
                <c:pt idx="759">
                  <c:v>4.9066919127781087E-4</c:v>
                </c:pt>
                <c:pt idx="760">
                  <c:v>1.0774440470588411E-3</c:v>
                </c:pt>
                <c:pt idx="761">
                  <c:v>6.2410999921291973E-3</c:v>
                </c:pt>
                <c:pt idx="762">
                  <c:v>1.0534408898063429E-3</c:v>
                </c:pt>
                <c:pt idx="763">
                  <c:v>1.4811250521696529E-4</c:v>
                </c:pt>
                <c:pt idx="764">
                  <c:v>1.8949469260421789E-3</c:v>
                </c:pt>
                <c:pt idx="765">
                  <c:v>4.8471491971129969E-5</c:v>
                </c:pt>
                <c:pt idx="766">
                  <c:v>0.3599563700750964</c:v>
                </c:pt>
                <c:pt idx="767">
                  <c:v>2.6216192529882536E-2</c:v>
                </c:pt>
                <c:pt idx="768">
                  <c:v>2.3149091424676696E-3</c:v>
                </c:pt>
                <c:pt idx="769">
                  <c:v>2.7352435008660676E-4</c:v>
                </c:pt>
                <c:pt idx="770">
                  <c:v>0</c:v>
                </c:pt>
                <c:pt idx="771">
                  <c:v>4.6517746613368494E-7</c:v>
                </c:pt>
                <c:pt idx="772">
                  <c:v>5.0397326680923422E-4</c:v>
                </c:pt>
                <c:pt idx="773">
                  <c:v>7.8566613320114852E-3</c:v>
                </c:pt>
                <c:pt idx="774">
                  <c:v>9.2756386747056775E-5</c:v>
                </c:pt>
                <c:pt idx="775">
                  <c:v>6.2622190490916664E-4</c:v>
                </c:pt>
                <c:pt idx="776">
                  <c:v>1.9086231435465092E-3</c:v>
                </c:pt>
                <c:pt idx="777">
                  <c:v>3.3069466067443664E-3</c:v>
                </c:pt>
                <c:pt idx="778">
                  <c:v>1.3006361953097831E-4</c:v>
                </c:pt>
                <c:pt idx="779">
                  <c:v>5.3402373112147028E-5</c:v>
                </c:pt>
                <c:pt idx="780">
                  <c:v>9.2486583816699238E-4</c:v>
                </c:pt>
                <c:pt idx="781">
                  <c:v>3.5122759402957749E-3</c:v>
                </c:pt>
                <c:pt idx="782">
                  <c:v>1.7202262697623669E-4</c:v>
                </c:pt>
                <c:pt idx="783">
                  <c:v>2.0017516722664729E-3</c:v>
                </c:pt>
                <c:pt idx="784">
                  <c:v>5.6899577302540073E-3</c:v>
                </c:pt>
                <c:pt idx="785">
                  <c:v>7.0368883869934146E-2</c:v>
                </c:pt>
                <c:pt idx="786">
                  <c:v>2.0393380115300749E-4</c:v>
                </c:pt>
                <c:pt idx="787">
                  <c:v>9.8692051214922588E-4</c:v>
                </c:pt>
                <c:pt idx="788">
                  <c:v>3.995427863720865E-2</c:v>
                </c:pt>
                <c:pt idx="789">
                  <c:v>1.1359633722984586E-4</c:v>
                </c:pt>
                <c:pt idx="790">
                  <c:v>3.3391368874008173E-3</c:v>
                </c:pt>
                <c:pt idx="791">
                  <c:v>8.5764955502053944E-2</c:v>
                </c:pt>
                <c:pt idx="792">
                  <c:v>1.5043839254763372E-4</c:v>
                </c:pt>
                <c:pt idx="793">
                  <c:v>4.1270544795380526E-4</c:v>
                </c:pt>
                <c:pt idx="794">
                  <c:v>2.2315493405365133E-3</c:v>
                </c:pt>
                <c:pt idx="795">
                  <c:v>1.0215297156295721E-4</c:v>
                </c:pt>
                <c:pt idx="796">
                  <c:v>1.3371712334999227E-2</c:v>
                </c:pt>
                <c:pt idx="797">
                  <c:v>4.5866498160781334E-5</c:v>
                </c:pt>
                <c:pt idx="798">
                  <c:v>7.1578717423854635E-3</c:v>
                </c:pt>
                <c:pt idx="799">
                  <c:v>1.805818923530965E-4</c:v>
                </c:pt>
                <c:pt idx="800">
                  <c:v>2.9458758575313998E-3</c:v>
                </c:pt>
                <c:pt idx="801">
                  <c:v>2.9120109379968677E-5</c:v>
                </c:pt>
                <c:pt idx="802">
                  <c:v>3.723280438934014E-4</c:v>
                </c:pt>
                <c:pt idx="803">
                  <c:v>4.0405314708371871E-4</c:v>
                </c:pt>
                <c:pt idx="804">
                  <c:v>8.997462549957734E-4</c:v>
                </c:pt>
                <c:pt idx="805">
                  <c:v>1.989638451048352E-2</c:v>
                </c:pt>
                <c:pt idx="806">
                  <c:v>2.6156928920697104E-3</c:v>
                </c:pt>
                <c:pt idx="807">
                  <c:v>2.0383983530484848E-2</c:v>
                </c:pt>
                <c:pt idx="808">
                  <c:v>3.7251411487985487E-4</c:v>
                </c:pt>
                <c:pt idx="809">
                  <c:v>1.5389559147593926E-2</c:v>
                </c:pt>
                <c:pt idx="810">
                  <c:v>5.2630178518365113E-4</c:v>
                </c:pt>
                <c:pt idx="811">
                  <c:v>2.317774635659053E-2</c:v>
                </c:pt>
                <c:pt idx="812">
                  <c:v>8.3239507038414165E-2</c:v>
                </c:pt>
                <c:pt idx="813">
                  <c:v>8.866282504508035E-5</c:v>
                </c:pt>
                <c:pt idx="814">
                  <c:v>3.0608677271596468E-4</c:v>
                </c:pt>
                <c:pt idx="815">
                  <c:v>1.7253432218898375E-3</c:v>
                </c:pt>
                <c:pt idx="816">
                  <c:v>8.8290683072173406E-5</c:v>
                </c:pt>
                <c:pt idx="817">
                  <c:v>2.4524156014567869E-4</c:v>
                </c:pt>
                <c:pt idx="818">
                  <c:v>7.8987133749499697E-5</c:v>
                </c:pt>
                <c:pt idx="819">
                  <c:v>2.6830505891658678E-3</c:v>
                </c:pt>
                <c:pt idx="820">
                  <c:v>1.6439371653164425E-4</c:v>
                </c:pt>
                <c:pt idx="821">
                  <c:v>1.441119790082156E-4</c:v>
                </c:pt>
                <c:pt idx="822">
                  <c:v>6.6395710096193118E-3</c:v>
                </c:pt>
                <c:pt idx="823">
                  <c:v>1.3625047983055632E-3</c:v>
                </c:pt>
                <c:pt idx="824">
                  <c:v>7.7535780055162603E-4</c:v>
                </c:pt>
                <c:pt idx="825">
                  <c:v>8.3815675847967355E-4</c:v>
                </c:pt>
                <c:pt idx="826">
                  <c:v>4.6917799234243461E-4</c:v>
                </c:pt>
                <c:pt idx="827">
                  <c:v>5.6546972783210738E-4</c:v>
                </c:pt>
                <c:pt idx="828">
                  <c:v>2.2318284470161935E-3</c:v>
                </c:pt>
                <c:pt idx="829">
                  <c:v>7.3488736099799543E-4</c:v>
                </c:pt>
                <c:pt idx="830">
                  <c:v>0</c:v>
                </c:pt>
                <c:pt idx="831">
                  <c:v>9.5989370136685889E-3</c:v>
                </c:pt>
                <c:pt idx="832">
                  <c:v>1.104331304601368E-4</c:v>
                </c:pt>
                <c:pt idx="833">
                  <c:v>1.1696422208465375E-3</c:v>
                </c:pt>
                <c:pt idx="834">
                  <c:v>1.7724191814625662E-2</c:v>
                </c:pt>
                <c:pt idx="835">
                  <c:v>3.1175263425347296E-3</c:v>
                </c:pt>
                <c:pt idx="836">
                  <c:v>5.8156486816033292E-4</c:v>
                </c:pt>
                <c:pt idx="837">
                  <c:v>1.0261814902909089E-4</c:v>
                </c:pt>
                <c:pt idx="838">
                  <c:v>1.1643391977326134E-3</c:v>
                </c:pt>
                <c:pt idx="839">
                  <c:v>5.3895461226248736E-4</c:v>
                </c:pt>
                <c:pt idx="840">
                  <c:v>3.4199568203668838E-2</c:v>
                </c:pt>
                <c:pt idx="841">
                  <c:v>7.2741661089188846E-3</c:v>
                </c:pt>
                <c:pt idx="842">
                  <c:v>2.6877953993204316E-4</c:v>
                </c:pt>
                <c:pt idx="843">
                  <c:v>5.1327681613190794E-4</c:v>
                </c:pt>
                <c:pt idx="844">
                  <c:v>4.3835533343641667E-3</c:v>
                </c:pt>
                <c:pt idx="845">
                  <c:v>1.2363486694901078E-3</c:v>
                </c:pt>
                <c:pt idx="846">
                  <c:v>7.7080836493283863E-3</c:v>
                </c:pt>
                <c:pt idx="847">
                  <c:v>1.9639792620164179E-4</c:v>
                </c:pt>
                <c:pt idx="848">
                  <c:v>6.6501770558471593E-4</c:v>
                </c:pt>
                <c:pt idx="849">
                  <c:v>1.9409250667948325E-2</c:v>
                </c:pt>
                <c:pt idx="850">
                  <c:v>1.4339560571036971E-3</c:v>
                </c:pt>
                <c:pt idx="851">
                  <c:v>5.7710846803477218E-3</c:v>
                </c:pt>
                <c:pt idx="852">
                  <c:v>3.3444399105147411E-3</c:v>
                </c:pt>
                <c:pt idx="853">
                  <c:v>4.0749546033310803E-5</c:v>
                </c:pt>
                <c:pt idx="854">
                  <c:v>1.944897682355614E-2</c:v>
                </c:pt>
                <c:pt idx="855">
                  <c:v>1.1955060879635703E-4</c:v>
                </c:pt>
                <c:pt idx="856">
                  <c:v>4.4221630640532625E-3</c:v>
                </c:pt>
                <c:pt idx="857">
                  <c:v>1</c:v>
                </c:pt>
                <c:pt idx="858">
                  <c:v>2.1965679950832604E-4</c:v>
                </c:pt>
                <c:pt idx="859">
                  <c:v>1.4420501450144233E-5</c:v>
                </c:pt>
                <c:pt idx="860">
                  <c:v>1.2001578626249071E-4</c:v>
                </c:pt>
                <c:pt idx="861">
                  <c:v>1.9751435212036263E-4</c:v>
                </c:pt>
                <c:pt idx="862">
                  <c:v>1.2726325118485352E-3</c:v>
                </c:pt>
                <c:pt idx="863">
                  <c:v>4.8848285718698257E-3</c:v>
                </c:pt>
                <c:pt idx="864">
                  <c:v>2.8236272194314673E-4</c:v>
                </c:pt>
                <c:pt idx="865">
                  <c:v>1.5862551595158657E-4</c:v>
                </c:pt>
                <c:pt idx="866">
                  <c:v>0.11351567545721827</c:v>
                </c:pt>
                <c:pt idx="867">
                  <c:v>2.3411451515576095E-3</c:v>
                </c:pt>
                <c:pt idx="868">
                  <c:v>1.0066440367132942E-4</c:v>
                </c:pt>
                <c:pt idx="869">
                  <c:v>3.5130202242415884E-4</c:v>
                </c:pt>
                <c:pt idx="870">
                  <c:v>7.0581376936464015E-3</c:v>
                </c:pt>
                <c:pt idx="871">
                  <c:v>7.3498039649122222E-5</c:v>
                </c:pt>
                <c:pt idx="872">
                  <c:v>3.3726296649624426E-3</c:v>
                </c:pt>
                <c:pt idx="873">
                  <c:v>5.2348280973888101E-3</c:v>
                </c:pt>
                <c:pt idx="874">
                  <c:v>1.5686714512960123E-3</c:v>
                </c:pt>
                <c:pt idx="875">
                  <c:v>3.7926849168811601E-3</c:v>
                </c:pt>
                <c:pt idx="876">
                  <c:v>8.5685689261824771E-5</c:v>
                </c:pt>
                <c:pt idx="877">
                  <c:v>3.6460609795558224E-4</c:v>
                </c:pt>
                <c:pt idx="878">
                  <c:v>5.5077011990228297E-5</c:v>
                </c:pt>
                <c:pt idx="879">
                  <c:v>1.2450474881068077E-2</c:v>
                </c:pt>
                <c:pt idx="880">
                  <c:v>8.1219985586941388E-5</c:v>
                </c:pt>
                <c:pt idx="881">
                  <c:v>0.10093318321126146</c:v>
                </c:pt>
                <c:pt idx="882">
                  <c:v>5.6920975465982225E-3</c:v>
                </c:pt>
                <c:pt idx="883">
                  <c:v>7.9359275722406655E-5</c:v>
                </c:pt>
                <c:pt idx="884">
                  <c:v>3.5213934186319949E-4</c:v>
                </c:pt>
                <c:pt idx="885">
                  <c:v>3.663644687775676E-3</c:v>
                </c:pt>
                <c:pt idx="886">
                  <c:v>9.6714116628922164E-3</c:v>
                </c:pt>
                <c:pt idx="887">
                  <c:v>8.3276069987252277E-4</c:v>
                </c:pt>
                <c:pt idx="888">
                  <c:v>8.2677851765804358E-3</c:v>
                </c:pt>
                <c:pt idx="889">
                  <c:v>3.7246015429378339E-2</c:v>
                </c:pt>
                <c:pt idx="890">
                  <c:v>2.0781803299522374E-2</c:v>
                </c:pt>
                <c:pt idx="891">
                  <c:v>3.7643090914470053E-3</c:v>
                </c:pt>
                <c:pt idx="892">
                  <c:v>6.7357697096157585E-5</c:v>
                </c:pt>
                <c:pt idx="893">
                  <c:v>4.3308022097046065E-4</c:v>
                </c:pt>
                <c:pt idx="894">
                  <c:v>3.3843521371090114E-3</c:v>
                </c:pt>
                <c:pt idx="895">
                  <c:v>4.3689467619275691E-4</c:v>
                </c:pt>
                <c:pt idx="896">
                  <c:v>5.5737563992138133E-4</c:v>
                </c:pt>
                <c:pt idx="897">
                  <c:v>6.5650495795446951E-3</c:v>
                </c:pt>
                <c:pt idx="898">
                  <c:v>1.5668107414314775E-3</c:v>
                </c:pt>
                <c:pt idx="899">
                  <c:v>8.5574046669952681E-4</c:v>
                </c:pt>
                <c:pt idx="900">
                  <c:v>1.9565364225582788E-3</c:v>
                </c:pt>
                <c:pt idx="901">
                  <c:v>1.3678078214194871E-3</c:v>
                </c:pt>
                <c:pt idx="902">
                  <c:v>1.1749452439604614E-3</c:v>
                </c:pt>
                <c:pt idx="903">
                  <c:v>1.4566846280989891E-2</c:v>
                </c:pt>
                <c:pt idx="904">
                  <c:v>5.3152107635367112E-3</c:v>
                </c:pt>
                <c:pt idx="905">
                  <c:v>2.8627021265866968E-4</c:v>
                </c:pt>
                <c:pt idx="906">
                  <c:v>2.0732215381632522E-2</c:v>
                </c:pt>
                <c:pt idx="907">
                  <c:v>1.5181531784738942E-2</c:v>
                </c:pt>
                <c:pt idx="908">
                  <c:v>1.4764732775083159E-4</c:v>
                </c:pt>
                <c:pt idx="909">
                  <c:v>8.118277138965069E-4</c:v>
                </c:pt>
                <c:pt idx="910">
                  <c:v>4.6857047057166402E-2</c:v>
                </c:pt>
                <c:pt idx="911">
                  <c:v>7.2138791093079588E-3</c:v>
                </c:pt>
                <c:pt idx="912">
                  <c:v>3.9847101749011451E-4</c:v>
                </c:pt>
                <c:pt idx="913">
                  <c:v>5.0294987638374014E-4</c:v>
                </c:pt>
                <c:pt idx="914">
                  <c:v>1.3788790451134689E-3</c:v>
                </c:pt>
                <c:pt idx="915">
                  <c:v>2.2812302939195908E-4</c:v>
                </c:pt>
                <c:pt idx="916">
                  <c:v>6.523648785058797E-4</c:v>
                </c:pt>
                <c:pt idx="917">
                  <c:v>1.8581979062176179E-3</c:v>
                </c:pt>
                <c:pt idx="918">
                  <c:v>2.6673275908105495E-4</c:v>
                </c:pt>
                <c:pt idx="919">
                  <c:v>1.3834749984788697E-2</c:v>
                </c:pt>
                <c:pt idx="920">
                  <c:v>6.0073017976504069E-4</c:v>
                </c:pt>
                <c:pt idx="921">
                  <c:v>9.7947767269108694E-4</c:v>
                </c:pt>
                <c:pt idx="922">
                  <c:v>1.8607098645347399E-4</c:v>
                </c:pt>
                <c:pt idx="923">
                  <c:v>8.698353439233775E-3</c:v>
                </c:pt>
                <c:pt idx="924">
                  <c:v>1.5168878957660106E-2</c:v>
                </c:pt>
                <c:pt idx="925">
                  <c:v>1.8792239276868605E-3</c:v>
                </c:pt>
                <c:pt idx="926">
                  <c:v>1.6941763316588806E-3</c:v>
                </c:pt>
                <c:pt idx="927">
                  <c:v>3.5725629399067005E-4</c:v>
                </c:pt>
                <c:pt idx="928">
                  <c:v>2.850328405987541E-3</c:v>
                </c:pt>
                <c:pt idx="929">
                  <c:v>5.27418211102372E-4</c:v>
                </c:pt>
                <c:pt idx="930">
                  <c:v>3.2707557998791657E-3</c:v>
                </c:pt>
                <c:pt idx="931">
                  <c:v>3.2004209669997524E-5</c:v>
                </c:pt>
                <c:pt idx="932">
                  <c:v>2.9334091014390171E-4</c:v>
                </c:pt>
                <c:pt idx="933">
                  <c:v>7.5451785006883695E-5</c:v>
                </c:pt>
                <c:pt idx="934">
                  <c:v>5.119836227760563E-3</c:v>
                </c:pt>
                <c:pt idx="935">
                  <c:v>1.272353405368855E-3</c:v>
                </c:pt>
                <c:pt idx="936">
                  <c:v>4.1689669692366975E-2</c:v>
                </c:pt>
                <c:pt idx="937">
                  <c:v>5.0518272822118182E-5</c:v>
                </c:pt>
                <c:pt idx="938">
                  <c:v>2.495211928341086E-4</c:v>
                </c:pt>
                <c:pt idx="939">
                  <c:v>2.2421553867643613E-4</c:v>
                </c:pt>
                <c:pt idx="940">
                  <c:v>1.3528291070099825E-3</c:v>
                </c:pt>
                <c:pt idx="941">
                  <c:v>3.2660109897246019E-3</c:v>
                </c:pt>
                <c:pt idx="942">
                  <c:v>1.5443891875638339E-5</c:v>
                </c:pt>
                <c:pt idx="943">
                  <c:v>4.220741221217377E-3</c:v>
                </c:pt>
                <c:pt idx="944">
                  <c:v>1.5737884034234828E-3</c:v>
                </c:pt>
                <c:pt idx="945">
                  <c:v>1.1805645877513564E-2</c:v>
                </c:pt>
                <c:pt idx="946">
                  <c:v>6.4732235477299059E-3</c:v>
                </c:pt>
                <c:pt idx="947">
                  <c:v>8.0247764682721996E-3</c:v>
                </c:pt>
                <c:pt idx="948">
                  <c:v>5.5132833286164343E-4</c:v>
                </c:pt>
                <c:pt idx="949">
                  <c:v>9.1081747868975512E-4</c:v>
                </c:pt>
                <c:pt idx="950">
                  <c:v>1.0847845474744306E-2</c:v>
                </c:pt>
                <c:pt idx="951">
                  <c:v>3.6321056555718121E-4</c:v>
                </c:pt>
                <c:pt idx="952">
                  <c:v>4.1028652512991008E-5</c:v>
                </c:pt>
                <c:pt idx="953">
                  <c:v>3.317645688465441E-4</c:v>
                </c:pt>
                <c:pt idx="954">
                  <c:v>7.5533470169936764E-2</c:v>
                </c:pt>
                <c:pt idx="955">
                  <c:v>5.5914331429268932E-4</c:v>
                </c:pt>
                <c:pt idx="956">
                  <c:v>1.1381031886426736E-3</c:v>
                </c:pt>
                <c:pt idx="957">
                  <c:v>4.6164211739106893E-4</c:v>
                </c:pt>
                <c:pt idx="958">
                  <c:v>8.3638908410836545E-5</c:v>
                </c:pt>
                <c:pt idx="959">
                  <c:v>5.1956601547403537E-3</c:v>
                </c:pt>
                <c:pt idx="960">
                  <c:v>8.1177189260057091E-3</c:v>
                </c:pt>
                <c:pt idx="961">
                  <c:v>1.6959440060301885E-3</c:v>
                </c:pt>
                <c:pt idx="962">
                  <c:v>1.9547501410883256E-2</c:v>
                </c:pt>
                <c:pt idx="963">
                  <c:v>6.837550539205808E-3</c:v>
                </c:pt>
                <c:pt idx="964">
                  <c:v>2.2616928403419761E-4</c:v>
                </c:pt>
                <c:pt idx="965">
                  <c:v>1.0668380008309931E-3</c:v>
                </c:pt>
                <c:pt idx="966">
                  <c:v>3.9279585240328358E-3</c:v>
                </c:pt>
                <c:pt idx="967">
                  <c:v>1.8569884448056703E-3</c:v>
                </c:pt>
                <c:pt idx="968">
                  <c:v>1.1852721837086292E-4</c:v>
                </c:pt>
                <c:pt idx="969">
                  <c:v>1.131962846089709E-3</c:v>
                </c:pt>
                <c:pt idx="970">
                  <c:v>4.804352870228698E-4</c:v>
                </c:pt>
                <c:pt idx="971">
                  <c:v>8.1491649227163464E-3</c:v>
                </c:pt>
                <c:pt idx="972">
                  <c:v>9.0337463923161618E-5</c:v>
                </c:pt>
                <c:pt idx="973">
                  <c:v>8.646067492040348E-3</c:v>
                </c:pt>
                <c:pt idx="974">
                  <c:v>1.2848201614612377E-4</c:v>
                </c:pt>
                <c:pt idx="975">
                  <c:v>4.6313068528269671E-4</c:v>
                </c:pt>
                <c:pt idx="976">
                  <c:v>1.3769252997557074E-5</c:v>
                </c:pt>
                <c:pt idx="977">
                  <c:v>1.6856728875779568E-2</c:v>
                </c:pt>
                <c:pt idx="978">
                  <c:v>1.2634219980190884E-4</c:v>
                </c:pt>
                <c:pt idx="979">
                  <c:v>6.3040850210436985E-4</c:v>
                </c:pt>
                <c:pt idx="980">
                  <c:v>4.8890151690650287E-4</c:v>
                </c:pt>
                <c:pt idx="981">
                  <c:v>1.6228925367485547E-2</c:v>
                </c:pt>
                <c:pt idx="982">
                  <c:v>3.3314149414629978E-3</c:v>
                </c:pt>
                <c:pt idx="983">
                  <c:v>1.8262867320408471E-4</c:v>
                </c:pt>
                <c:pt idx="984">
                  <c:v>9.1909763758693465E-4</c:v>
                </c:pt>
                <c:pt idx="985">
                  <c:v>7.7154334532932986E-3</c:v>
                </c:pt>
                <c:pt idx="986">
                  <c:v>1.9816560057294979E-5</c:v>
                </c:pt>
                <c:pt idx="987">
                  <c:v>2.0745054279697815E-3</c:v>
                </c:pt>
                <c:pt idx="988">
                  <c:v>5.5603406810905177E-2</c:v>
                </c:pt>
                <c:pt idx="989">
                  <c:v>2.1602841527248329E-3</c:v>
                </c:pt>
                <c:pt idx="990">
                  <c:v>3.3967258577081674E-4</c:v>
                </c:pt>
                <c:pt idx="991">
                  <c:v>4.4256984127958785E-4</c:v>
                </c:pt>
                <c:pt idx="992">
                  <c:v>1.8104706981923017E-4</c:v>
                </c:pt>
                <c:pt idx="993">
                  <c:v>1.4457715647434927E-4</c:v>
                </c:pt>
                <c:pt idx="994">
                  <c:v>1.6295166638662982E-3</c:v>
                </c:pt>
                <c:pt idx="995">
                  <c:v>9.3649527482033454E-4</c:v>
                </c:pt>
                <c:pt idx="996">
                  <c:v>1.9276861161086678E-2</c:v>
                </c:pt>
              </c:numCache>
            </c:numRef>
          </c:xVal>
          <c:yVal>
            <c:numRef>
              <c:f>ck_summary!$AF$2:$AF$998</c:f>
              <c:numCache>
                <c:formatCode>General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8.5321017156951551E-5</c:v>
                </c:pt>
                <c:pt idx="3">
                  <c:v>3.33313527746902E-5</c:v>
                </c:pt>
                <c:pt idx="4">
                  <c:v>2.0121992751155365E-2</c:v>
                </c:pt>
                <c:pt idx="5">
                  <c:v>0</c:v>
                </c:pt>
                <c:pt idx="6">
                  <c:v>2.3386291539198397E-4</c:v>
                </c:pt>
                <c:pt idx="7">
                  <c:v>0</c:v>
                </c:pt>
                <c:pt idx="8">
                  <c:v>2.9889528303390667E-4</c:v>
                </c:pt>
                <c:pt idx="9">
                  <c:v>5.2533110351413898E-6</c:v>
                </c:pt>
                <c:pt idx="10">
                  <c:v>1.4419433048181194E-4</c:v>
                </c:pt>
                <c:pt idx="11">
                  <c:v>0</c:v>
                </c:pt>
                <c:pt idx="12">
                  <c:v>0</c:v>
                </c:pt>
                <c:pt idx="13">
                  <c:v>5.3547542827165338E-4</c:v>
                </c:pt>
                <c:pt idx="14">
                  <c:v>8.5973152319934612E-4</c:v>
                </c:pt>
                <c:pt idx="15">
                  <c:v>8.6860780736217134E-4</c:v>
                </c:pt>
                <c:pt idx="16">
                  <c:v>5.8366097086984682E-4</c:v>
                </c:pt>
                <c:pt idx="17">
                  <c:v>1.1019272767850026E-3</c:v>
                </c:pt>
                <c:pt idx="18">
                  <c:v>9.0375064670070334E-4</c:v>
                </c:pt>
                <c:pt idx="19">
                  <c:v>0</c:v>
                </c:pt>
                <c:pt idx="20">
                  <c:v>8.3255922474171826E-4</c:v>
                </c:pt>
                <c:pt idx="21">
                  <c:v>1.648996219065244E-3</c:v>
                </c:pt>
                <c:pt idx="22">
                  <c:v>1.2336223499763058E-4</c:v>
                </c:pt>
                <c:pt idx="23">
                  <c:v>6.6409097430442533E-4</c:v>
                </c:pt>
                <c:pt idx="24">
                  <c:v>1.8114865638418588E-5</c:v>
                </c:pt>
                <c:pt idx="25">
                  <c:v>6.0521766097956493E-4</c:v>
                </c:pt>
                <c:pt idx="26">
                  <c:v>7.8310564154883552E-4</c:v>
                </c:pt>
                <c:pt idx="27">
                  <c:v>3.6229731276837173E-4</c:v>
                </c:pt>
                <c:pt idx="28">
                  <c:v>7.4270949117516201E-6</c:v>
                </c:pt>
                <c:pt idx="29">
                  <c:v>1.0850804517412734E-4</c:v>
                </c:pt>
                <c:pt idx="30">
                  <c:v>1.214239443743198E-3</c:v>
                </c:pt>
                <c:pt idx="31">
                  <c:v>4.2207636937515308E-5</c:v>
                </c:pt>
                <c:pt idx="32">
                  <c:v>2.6257497742887739E-3</c:v>
                </c:pt>
                <c:pt idx="33">
                  <c:v>5.8003799774216324E-4</c:v>
                </c:pt>
                <c:pt idx="34">
                  <c:v>4.1609846371447491E-4</c:v>
                </c:pt>
                <c:pt idx="35">
                  <c:v>2.9509116124983877E-4</c:v>
                </c:pt>
                <c:pt idx="36">
                  <c:v>5.9308070100182457E-4</c:v>
                </c:pt>
                <c:pt idx="37">
                  <c:v>4.1917799087300611E-4</c:v>
                </c:pt>
                <c:pt idx="38">
                  <c:v>3.6809406977266569E-4</c:v>
                </c:pt>
                <c:pt idx="39">
                  <c:v>8.2966084623957125E-5</c:v>
                </c:pt>
                <c:pt idx="40">
                  <c:v>1.8513392682463796E-3</c:v>
                </c:pt>
                <c:pt idx="41">
                  <c:v>2.7154183591989465E-4</c:v>
                </c:pt>
                <c:pt idx="42">
                  <c:v>1.1421422785022918E-3</c:v>
                </c:pt>
                <c:pt idx="43">
                  <c:v>1.4013660057880619E-3</c:v>
                </c:pt>
                <c:pt idx="44">
                  <c:v>3.7008670499289175E-4</c:v>
                </c:pt>
                <c:pt idx="45">
                  <c:v>1.6562421653206116E-3</c:v>
                </c:pt>
                <c:pt idx="46">
                  <c:v>1.3290876918907717E-3</c:v>
                </c:pt>
                <c:pt idx="47">
                  <c:v>6.503236764192272E-5</c:v>
                </c:pt>
                <c:pt idx="48">
                  <c:v>5.3674346886634268E-4</c:v>
                </c:pt>
                <c:pt idx="49">
                  <c:v>8.7549145630477028E-4</c:v>
                </c:pt>
                <c:pt idx="50">
                  <c:v>4.1718535565278009E-3</c:v>
                </c:pt>
                <c:pt idx="51">
                  <c:v>3.2063312180000899E-5</c:v>
                </c:pt>
                <c:pt idx="52">
                  <c:v>2.590425786293858E-4</c:v>
                </c:pt>
                <c:pt idx="53">
                  <c:v>0</c:v>
                </c:pt>
                <c:pt idx="54">
                  <c:v>9.4331351325500946E-3</c:v>
                </c:pt>
                <c:pt idx="55">
                  <c:v>2.2846468543173521E-3</c:v>
                </c:pt>
                <c:pt idx="56">
                  <c:v>1.8984379189062681E-4</c:v>
                </c:pt>
                <c:pt idx="57">
                  <c:v>0</c:v>
                </c:pt>
                <c:pt idx="58">
                  <c:v>1.4479212104787978E-3</c:v>
                </c:pt>
                <c:pt idx="59">
                  <c:v>5.4924272615685158E-4</c:v>
                </c:pt>
                <c:pt idx="60">
                  <c:v>3.5360217726193084E-4</c:v>
                </c:pt>
                <c:pt idx="61">
                  <c:v>6.3293340540634534E-4</c:v>
                </c:pt>
                <c:pt idx="62">
                  <c:v>0</c:v>
                </c:pt>
                <c:pt idx="63">
                  <c:v>1.6393953402768822E-4</c:v>
                </c:pt>
                <c:pt idx="64">
                  <c:v>1.4604204677693066E-3</c:v>
                </c:pt>
                <c:pt idx="65">
                  <c:v>1.2330789040071531E-3</c:v>
                </c:pt>
                <c:pt idx="66">
                  <c:v>9.9631761011302229E-5</c:v>
                </c:pt>
                <c:pt idx="67">
                  <c:v>1.1952188348228585E-3</c:v>
                </c:pt>
                <c:pt idx="68">
                  <c:v>8.3654449518217038E-4</c:v>
                </c:pt>
                <c:pt idx="69">
                  <c:v>3.6682602917797639E-4</c:v>
                </c:pt>
                <c:pt idx="70">
                  <c:v>2.9871413437752246E-4</c:v>
                </c:pt>
                <c:pt idx="71">
                  <c:v>3.7316623215142289E-4</c:v>
                </c:pt>
                <c:pt idx="72">
                  <c:v>6.4191656727643723E-2</c:v>
                </c:pt>
                <c:pt idx="73">
                  <c:v>0</c:v>
                </c:pt>
                <c:pt idx="74">
                  <c:v>9.2385814755934794E-4</c:v>
                </c:pt>
                <c:pt idx="75">
                  <c:v>3.1802458114807671E-3</c:v>
                </c:pt>
                <c:pt idx="76">
                  <c:v>2.2734156376215327E-4</c:v>
                </c:pt>
                <c:pt idx="77">
                  <c:v>4.1664190968362751E-6</c:v>
                </c:pt>
                <c:pt idx="78">
                  <c:v>2.2058471887902312E-3</c:v>
                </c:pt>
                <c:pt idx="79">
                  <c:v>9.459582836382186E-4</c:v>
                </c:pt>
                <c:pt idx="80">
                  <c:v>5.030498187788842E-4</c:v>
                </c:pt>
                <c:pt idx="81">
                  <c:v>1.1231216695819524E-4</c:v>
                </c:pt>
                <c:pt idx="82">
                  <c:v>8.7150618586431827E-4</c:v>
                </c:pt>
                <c:pt idx="83">
                  <c:v>2.7081724129435789E-4</c:v>
                </c:pt>
                <c:pt idx="84">
                  <c:v>1.0028389617428529E-3</c:v>
                </c:pt>
                <c:pt idx="85">
                  <c:v>0</c:v>
                </c:pt>
                <c:pt idx="86">
                  <c:v>3.1278938497857371E-3</c:v>
                </c:pt>
                <c:pt idx="87">
                  <c:v>6.3402029734465053E-5</c:v>
                </c:pt>
                <c:pt idx="88">
                  <c:v>5.1301299488001439E-4</c:v>
                </c:pt>
                <c:pt idx="89">
                  <c:v>1.300103906869302E-3</c:v>
                </c:pt>
                <c:pt idx="90">
                  <c:v>3.795064351248694E-4</c:v>
                </c:pt>
                <c:pt idx="91">
                  <c:v>5.597493482271343E-5</c:v>
                </c:pt>
                <c:pt idx="92">
                  <c:v>2.7767915239819085E-2</c:v>
                </c:pt>
                <c:pt idx="93">
                  <c:v>2.5179663237401835E-5</c:v>
                </c:pt>
                <c:pt idx="94">
                  <c:v>1.2394191069805998E-3</c:v>
                </c:pt>
                <c:pt idx="95">
                  <c:v>0</c:v>
                </c:pt>
                <c:pt idx="96">
                  <c:v>4.1790995027831681E-4</c:v>
                </c:pt>
                <c:pt idx="97">
                  <c:v>0</c:v>
                </c:pt>
                <c:pt idx="98">
                  <c:v>4.4562569470509727E-4</c:v>
                </c:pt>
                <c:pt idx="99">
                  <c:v>8.7494801033561774E-4</c:v>
                </c:pt>
                <c:pt idx="100">
                  <c:v>2.9346082334238109E-4</c:v>
                </c:pt>
                <c:pt idx="101">
                  <c:v>2.1114143942171551E-2</c:v>
                </c:pt>
                <c:pt idx="102">
                  <c:v>1.0903337627764147E-3</c:v>
                </c:pt>
                <c:pt idx="103">
                  <c:v>5.5250340197176685E-5</c:v>
                </c:pt>
                <c:pt idx="104">
                  <c:v>4.6881272272227302E-4</c:v>
                </c:pt>
                <c:pt idx="105">
                  <c:v>1.0687770726666966E-5</c:v>
                </c:pt>
                <c:pt idx="106">
                  <c:v>2.9128703946577087E-4</c:v>
                </c:pt>
                <c:pt idx="107">
                  <c:v>5.157302247257771E-4</c:v>
                </c:pt>
                <c:pt idx="108">
                  <c:v>0</c:v>
                </c:pt>
                <c:pt idx="109">
                  <c:v>2.7933122814441461E-4</c:v>
                </c:pt>
                <c:pt idx="110">
                  <c:v>2.3513095598667327E-4</c:v>
                </c:pt>
                <c:pt idx="111">
                  <c:v>5.2098353576091863E-4</c:v>
                </c:pt>
                <c:pt idx="112">
                  <c:v>4.5377738424238562E-4</c:v>
                </c:pt>
                <c:pt idx="113">
                  <c:v>2.9558026262207606E-3</c:v>
                </c:pt>
                <c:pt idx="114">
                  <c:v>1.6595028411355267E-3</c:v>
                </c:pt>
                <c:pt idx="115">
                  <c:v>5.2243272501199204E-4</c:v>
                </c:pt>
                <c:pt idx="116">
                  <c:v>4.1030170671018095E-4</c:v>
                </c:pt>
                <c:pt idx="117">
                  <c:v>7.0829124646216684E-5</c:v>
                </c:pt>
                <c:pt idx="118">
                  <c:v>6.1746331015113598E-3</c:v>
                </c:pt>
                <c:pt idx="119">
                  <c:v>0</c:v>
                </c:pt>
                <c:pt idx="120">
                  <c:v>1.485418982350324E-5</c:v>
                </c:pt>
                <c:pt idx="121">
                  <c:v>4.5106015439662283E-5</c:v>
                </c:pt>
                <c:pt idx="122">
                  <c:v>1.66656763873451E-5</c:v>
                </c:pt>
                <c:pt idx="123">
                  <c:v>1.3982864786295306E-3</c:v>
                </c:pt>
                <c:pt idx="124">
                  <c:v>0</c:v>
                </c:pt>
                <c:pt idx="125">
                  <c:v>2.6628852488475322E-4</c:v>
                </c:pt>
                <c:pt idx="126">
                  <c:v>2.5904257862938577E-5</c:v>
                </c:pt>
                <c:pt idx="127">
                  <c:v>1.217318970901729E-4</c:v>
                </c:pt>
                <c:pt idx="128">
                  <c:v>3.3204548715221266E-4</c:v>
                </c:pt>
                <c:pt idx="129">
                  <c:v>0</c:v>
                </c:pt>
                <c:pt idx="130">
                  <c:v>1.2636930269360807E-3</c:v>
                </c:pt>
                <c:pt idx="131">
                  <c:v>2.4799251058995047E-4</c:v>
                </c:pt>
                <c:pt idx="132">
                  <c:v>0</c:v>
                </c:pt>
                <c:pt idx="133">
                  <c:v>5.9779056606781333E-5</c:v>
                </c:pt>
                <c:pt idx="134">
                  <c:v>1.5388578359836591E-3</c:v>
                </c:pt>
                <c:pt idx="135">
                  <c:v>2.0143730589921468E-4</c:v>
                </c:pt>
                <c:pt idx="136">
                  <c:v>3.8276711093978471E-4</c:v>
                </c:pt>
                <c:pt idx="137">
                  <c:v>3.2135771642554573E-3</c:v>
                </c:pt>
                <c:pt idx="138">
                  <c:v>3.2365830436162485E-3</c:v>
                </c:pt>
                <c:pt idx="139">
                  <c:v>1.2886915415170983E-3</c:v>
                </c:pt>
                <c:pt idx="140">
                  <c:v>1.0044692996503107E-3</c:v>
                </c:pt>
                <c:pt idx="141">
                  <c:v>6.4017935166171293E-4</c:v>
                </c:pt>
                <c:pt idx="142">
                  <c:v>3.1610440539040435E-4</c:v>
                </c:pt>
                <c:pt idx="143">
                  <c:v>5.9271840368905614E-4</c:v>
                </c:pt>
                <c:pt idx="144">
                  <c:v>4.7152995256803583E-4</c:v>
                </c:pt>
                <c:pt idx="145">
                  <c:v>2.1516837405313599E-3</c:v>
                </c:pt>
                <c:pt idx="146">
                  <c:v>1.2617003917158548E-3</c:v>
                </c:pt>
                <c:pt idx="147">
                  <c:v>3.0976420241695784E-4</c:v>
                </c:pt>
                <c:pt idx="148">
                  <c:v>4.5087900574023864E-4</c:v>
                </c:pt>
                <c:pt idx="149">
                  <c:v>2.7063609263797367E-4</c:v>
                </c:pt>
                <c:pt idx="150">
                  <c:v>2.0759636021627702E-4</c:v>
                </c:pt>
                <c:pt idx="151">
                  <c:v>1</c:v>
                </c:pt>
                <c:pt idx="152">
                  <c:v>3.2425609492769272E-5</c:v>
                </c:pt>
                <c:pt idx="153">
                  <c:v>1.1251143048021785E-3</c:v>
                </c:pt>
                <c:pt idx="154">
                  <c:v>1.9926352202260448E-5</c:v>
                </c:pt>
                <c:pt idx="155">
                  <c:v>6.9379935395143193E-5</c:v>
                </c:pt>
                <c:pt idx="156">
                  <c:v>5.6681414582611758E-4</c:v>
                </c:pt>
                <c:pt idx="157">
                  <c:v>1.9672744083322586E-4</c:v>
                </c:pt>
                <c:pt idx="158">
                  <c:v>8.6226760438872473E-5</c:v>
                </c:pt>
                <c:pt idx="159">
                  <c:v>3.3530616296712808E-4</c:v>
                </c:pt>
                <c:pt idx="160">
                  <c:v>0</c:v>
                </c:pt>
                <c:pt idx="161">
                  <c:v>2.0705291424712445E-4</c:v>
                </c:pt>
                <c:pt idx="162">
                  <c:v>1.0001217318970901E-3</c:v>
                </c:pt>
                <c:pt idx="163">
                  <c:v>5.4489515840363103E-4</c:v>
                </c:pt>
                <c:pt idx="164">
                  <c:v>8.957801058197992E-4</c:v>
                </c:pt>
                <c:pt idx="165">
                  <c:v>2.8059926873910392E-4</c:v>
                </c:pt>
                <c:pt idx="166">
                  <c:v>0</c:v>
                </c:pt>
                <c:pt idx="167">
                  <c:v>3.0302547239946611E-3</c:v>
                </c:pt>
                <c:pt idx="168">
                  <c:v>4.2211259910642993E-3</c:v>
                </c:pt>
                <c:pt idx="169">
                  <c:v>8.568331446971993E-5</c:v>
                </c:pt>
                <c:pt idx="170">
                  <c:v>8.6371679363979824E-4</c:v>
                </c:pt>
                <c:pt idx="171">
                  <c:v>3.8276711093978471E-4</c:v>
                </c:pt>
                <c:pt idx="172">
                  <c:v>1.358614922881394E-4</c:v>
                </c:pt>
                <c:pt idx="173">
                  <c:v>1.4250964797743902E-3</c:v>
                </c:pt>
                <c:pt idx="174">
                  <c:v>1.3060818125299801E-4</c:v>
                </c:pt>
                <c:pt idx="175">
                  <c:v>1.5307061464463705E-4</c:v>
                </c:pt>
                <c:pt idx="176">
                  <c:v>9.0030882222940376E-5</c:v>
                </c:pt>
                <c:pt idx="177">
                  <c:v>8.5955037454296202E-4</c:v>
                </c:pt>
                <c:pt idx="178">
                  <c:v>3.3639305490543316E-4</c:v>
                </c:pt>
                <c:pt idx="179">
                  <c:v>2.00654743703635E-2</c:v>
                </c:pt>
                <c:pt idx="180">
                  <c:v>1.4636811435842219E-4</c:v>
                </c:pt>
                <c:pt idx="181">
                  <c:v>4.1483042311978563E-5</c:v>
                </c:pt>
                <c:pt idx="182">
                  <c:v>6.6771394743210912E-4</c:v>
                </c:pt>
                <c:pt idx="183">
                  <c:v>1.0671467347592388E-3</c:v>
                </c:pt>
                <c:pt idx="184">
                  <c:v>5.3692461752272689E-4</c:v>
                </c:pt>
                <c:pt idx="185">
                  <c:v>9.607581288648066E-3</c:v>
                </c:pt>
                <c:pt idx="186">
                  <c:v>0</c:v>
                </c:pt>
                <c:pt idx="187">
                  <c:v>8.0790489260783062E-3</c:v>
                </c:pt>
                <c:pt idx="188">
                  <c:v>5.2370076560668134E-4</c:v>
                </c:pt>
                <c:pt idx="189">
                  <c:v>6.611925958022784E-4</c:v>
                </c:pt>
                <c:pt idx="190">
                  <c:v>2.3350061807921559E-4</c:v>
                </c:pt>
                <c:pt idx="191">
                  <c:v>3.9146224644622565E-4</c:v>
                </c:pt>
                <c:pt idx="192">
                  <c:v>8.568331446971993E-5</c:v>
                </c:pt>
                <c:pt idx="193">
                  <c:v>1.0089980160599154E-3</c:v>
                </c:pt>
                <c:pt idx="194">
                  <c:v>2.4418838880588256E-4</c:v>
                </c:pt>
                <c:pt idx="195">
                  <c:v>0</c:v>
                </c:pt>
                <c:pt idx="196">
                  <c:v>0</c:v>
                </c:pt>
                <c:pt idx="197">
                  <c:v>3.412840686278062E-4</c:v>
                </c:pt>
                <c:pt idx="198">
                  <c:v>2.0777750887266121E-4</c:v>
                </c:pt>
                <c:pt idx="199">
                  <c:v>2.3168913151537372E-4</c:v>
                </c:pt>
                <c:pt idx="200">
                  <c:v>9.3744429678816192E-4</c:v>
                </c:pt>
                <c:pt idx="201">
                  <c:v>8.1154598060115282E-5</c:v>
                </c:pt>
                <c:pt idx="202">
                  <c:v>2.8847923529181601E-3</c:v>
                </c:pt>
                <c:pt idx="203">
                  <c:v>2.0256042756879662E-3</c:v>
                </c:pt>
                <c:pt idx="204">
                  <c:v>6.323899594371928E-4</c:v>
                </c:pt>
                <c:pt idx="205">
                  <c:v>0</c:v>
                </c:pt>
                <c:pt idx="206">
                  <c:v>4.3490169424715347E-3</c:v>
                </c:pt>
                <c:pt idx="207">
                  <c:v>6.2278908064883104E-4</c:v>
                </c:pt>
                <c:pt idx="208">
                  <c:v>6.1771691827007386E-5</c:v>
                </c:pt>
                <c:pt idx="209">
                  <c:v>6.9633543514081039E-4</c:v>
                </c:pt>
                <c:pt idx="210">
                  <c:v>4.1338123386871215E-4</c:v>
                </c:pt>
                <c:pt idx="211">
                  <c:v>1.4147710063604915E-4</c:v>
                </c:pt>
                <c:pt idx="212">
                  <c:v>4.0412453752748023E-3</c:v>
                </c:pt>
                <c:pt idx="213">
                  <c:v>1.3361524894897551E-3</c:v>
                </c:pt>
                <c:pt idx="214">
                  <c:v>7.6100550546996486E-4</c:v>
                </c:pt>
                <c:pt idx="215">
                  <c:v>8.5955037454296202E-4</c:v>
                </c:pt>
                <c:pt idx="216">
                  <c:v>4.7316029047549352E-4</c:v>
                </c:pt>
                <c:pt idx="217">
                  <c:v>3.1211913494995228E-4</c:v>
                </c:pt>
                <c:pt idx="218">
                  <c:v>0</c:v>
                </c:pt>
                <c:pt idx="219">
                  <c:v>1.7602214940851341E-3</c:v>
                </c:pt>
                <c:pt idx="220">
                  <c:v>3.6827521842904985E-4</c:v>
                </c:pt>
                <c:pt idx="221">
                  <c:v>2.3420709783911389E-3</c:v>
                </c:pt>
                <c:pt idx="222">
                  <c:v>2.5759338937831233E-4</c:v>
                </c:pt>
                <c:pt idx="223">
                  <c:v>5.1409988681831947E-4</c:v>
                </c:pt>
                <c:pt idx="224">
                  <c:v>4.6790697944035209E-4</c:v>
                </c:pt>
                <c:pt idx="225">
                  <c:v>1.3140523534108843E-3</c:v>
                </c:pt>
                <c:pt idx="226">
                  <c:v>2.8277305261571414E-4</c:v>
                </c:pt>
                <c:pt idx="227">
                  <c:v>6.6336637967888857E-4</c:v>
                </c:pt>
                <c:pt idx="228">
                  <c:v>2.3619973305933992E-3</c:v>
                </c:pt>
                <c:pt idx="229">
                  <c:v>2.4558323346004075E-3</c:v>
                </c:pt>
                <c:pt idx="230">
                  <c:v>8.3111003549064485E-4</c:v>
                </c:pt>
                <c:pt idx="231">
                  <c:v>3.5233413666724148E-4</c:v>
                </c:pt>
                <c:pt idx="232">
                  <c:v>4.6355941168713165E-4</c:v>
                </c:pt>
                <c:pt idx="233">
                  <c:v>1.0260259897600288E-3</c:v>
                </c:pt>
                <c:pt idx="234">
                  <c:v>1.8296014294802773E-4</c:v>
                </c:pt>
                <c:pt idx="235">
                  <c:v>1.6194689880746219E-3</c:v>
                </c:pt>
                <c:pt idx="236">
                  <c:v>1.7118548028305564E-4</c:v>
                </c:pt>
                <c:pt idx="237">
                  <c:v>3.4400129847356891E-4</c:v>
                </c:pt>
                <c:pt idx="238">
                  <c:v>5.8148718699323665E-4</c:v>
                </c:pt>
                <c:pt idx="239">
                  <c:v>0</c:v>
                </c:pt>
                <c:pt idx="240">
                  <c:v>1.1176872098904268E-4</c:v>
                </c:pt>
                <c:pt idx="241">
                  <c:v>5.3022211723651206E-4</c:v>
                </c:pt>
                <c:pt idx="242">
                  <c:v>2.4853595655910301E-4</c:v>
                </c:pt>
                <c:pt idx="243">
                  <c:v>5.035932647480367E-5</c:v>
                </c:pt>
                <c:pt idx="244">
                  <c:v>2.2118250944509095E-4</c:v>
                </c:pt>
                <c:pt idx="245">
                  <c:v>9.8544869072997117E-5</c:v>
                </c:pt>
                <c:pt idx="246">
                  <c:v>3.0958305376057368E-4</c:v>
                </c:pt>
                <c:pt idx="247">
                  <c:v>4.8167427732555024E-4</c:v>
                </c:pt>
                <c:pt idx="248">
                  <c:v>2.6915067365562337E-3</c:v>
                </c:pt>
                <c:pt idx="249">
                  <c:v>4.8801448029899675E-4</c:v>
                </c:pt>
                <c:pt idx="250">
                  <c:v>1.2227534305932547E-4</c:v>
                </c:pt>
                <c:pt idx="251">
                  <c:v>2.7389676845288903E-4</c:v>
                </c:pt>
                <c:pt idx="252">
                  <c:v>2.4056541567819882E-4</c:v>
                </c:pt>
                <c:pt idx="253">
                  <c:v>9.6008787883618512E-6</c:v>
                </c:pt>
                <c:pt idx="254">
                  <c:v>1.7625764266181285E-4</c:v>
                </c:pt>
                <c:pt idx="255">
                  <c:v>8.5357246888228373E-4</c:v>
                </c:pt>
                <c:pt idx="256">
                  <c:v>0</c:v>
                </c:pt>
                <c:pt idx="257">
                  <c:v>1.3712953288282871E-4</c:v>
                </c:pt>
                <c:pt idx="258">
                  <c:v>1.0820009245827422E-3</c:v>
                </c:pt>
                <c:pt idx="259">
                  <c:v>8.6063726648126699E-4</c:v>
                </c:pt>
                <c:pt idx="260">
                  <c:v>3.4671852831933179E-4</c:v>
                </c:pt>
                <c:pt idx="261">
                  <c:v>1.4218358039594747E-3</c:v>
                </c:pt>
                <c:pt idx="262">
                  <c:v>2.3911622642712534E-3</c:v>
                </c:pt>
                <c:pt idx="263">
                  <c:v>1.0397932876452269E-4</c:v>
                </c:pt>
                <c:pt idx="264">
                  <c:v>1.63758385371304E-4</c:v>
                </c:pt>
                <c:pt idx="265">
                  <c:v>2.590425786293858E-4</c:v>
                </c:pt>
                <c:pt idx="266">
                  <c:v>3.4037832534588523E-4</c:v>
                </c:pt>
                <c:pt idx="267">
                  <c:v>8.1987881879482525E-4</c:v>
                </c:pt>
                <c:pt idx="268">
                  <c:v>9.6334855465110049E-4</c:v>
                </c:pt>
                <c:pt idx="269">
                  <c:v>5.3058441454928039E-4</c:v>
                </c:pt>
                <c:pt idx="270">
                  <c:v>1.0711320051996912E-3</c:v>
                </c:pt>
                <c:pt idx="271">
                  <c:v>1.4709270898395892E-4</c:v>
                </c:pt>
                <c:pt idx="272">
                  <c:v>5.7061826761018548E-5</c:v>
                </c:pt>
                <c:pt idx="273">
                  <c:v>2.0469798171413004E-4</c:v>
                </c:pt>
                <c:pt idx="274">
                  <c:v>1.9020608920339516E-4</c:v>
                </c:pt>
                <c:pt idx="275">
                  <c:v>3.1845933792339873E-4</c:v>
                </c:pt>
                <c:pt idx="276">
                  <c:v>9.6135591943087443E-4</c:v>
                </c:pt>
                <c:pt idx="277">
                  <c:v>3.1592325673402018E-4</c:v>
                </c:pt>
                <c:pt idx="278">
                  <c:v>1.1258388994277151E-3</c:v>
                </c:pt>
                <c:pt idx="279">
                  <c:v>1.2245649171570963E-4</c:v>
                </c:pt>
                <c:pt idx="280">
                  <c:v>5.4344596915255763E-5</c:v>
                </c:pt>
                <c:pt idx="281">
                  <c:v>2.1737838766102305E-4</c:v>
                </c:pt>
                <c:pt idx="282">
                  <c:v>5.9905860666250265E-4</c:v>
                </c:pt>
                <c:pt idx="283">
                  <c:v>4.0849022014633916E-4</c:v>
                </c:pt>
                <c:pt idx="284">
                  <c:v>8.1408206179053129E-4</c:v>
                </c:pt>
                <c:pt idx="285">
                  <c:v>5.6301002404204967E-4</c:v>
                </c:pt>
                <c:pt idx="286">
                  <c:v>2.1194392796949745E-5</c:v>
                </c:pt>
                <c:pt idx="287">
                  <c:v>1.011534097249294E-3</c:v>
                </c:pt>
                <c:pt idx="288">
                  <c:v>2.75798829344923E-3</c:v>
                </c:pt>
                <c:pt idx="289">
                  <c:v>0</c:v>
                </c:pt>
                <c:pt idx="290">
                  <c:v>3.8983190853876797E-4</c:v>
                </c:pt>
                <c:pt idx="291">
                  <c:v>2.1502345512802862E-3</c:v>
                </c:pt>
                <c:pt idx="292">
                  <c:v>4.0541069298780796E-4</c:v>
                </c:pt>
                <c:pt idx="293">
                  <c:v>1.1988418079505422E-3</c:v>
                </c:pt>
                <c:pt idx="294">
                  <c:v>2.0578487365243515E-4</c:v>
                </c:pt>
                <c:pt idx="295">
                  <c:v>1.5941081761808358E-4</c:v>
                </c:pt>
                <c:pt idx="296">
                  <c:v>2.6942239664019961E-3</c:v>
                </c:pt>
                <c:pt idx="297">
                  <c:v>3.2570528417876621E-4</c:v>
                </c:pt>
                <c:pt idx="298">
                  <c:v>3.4853001488317358E-4</c:v>
                </c:pt>
                <c:pt idx="299">
                  <c:v>2.3476865867390491E-4</c:v>
                </c:pt>
                <c:pt idx="300">
                  <c:v>1.6104115552554126E-4</c:v>
                </c:pt>
                <c:pt idx="301">
                  <c:v>2.3331946942283142E-4</c:v>
                </c:pt>
                <c:pt idx="302">
                  <c:v>2.6719426816667415E-4</c:v>
                </c:pt>
                <c:pt idx="303">
                  <c:v>1.1171437639212742E-3</c:v>
                </c:pt>
                <c:pt idx="304">
                  <c:v>2.2594671910799503E-3</c:v>
                </c:pt>
                <c:pt idx="305">
                  <c:v>4.3258299144543583E-4</c:v>
                </c:pt>
                <c:pt idx="306">
                  <c:v>2.0252419783751979E-4</c:v>
                </c:pt>
                <c:pt idx="307">
                  <c:v>1.3910405323741635E-3</c:v>
                </c:pt>
                <c:pt idx="308">
                  <c:v>3.9689670613775123E-4</c:v>
                </c:pt>
                <c:pt idx="309">
                  <c:v>2.0237927891241245E-3</c:v>
                </c:pt>
                <c:pt idx="310">
                  <c:v>3.5577596113854106E-4</c:v>
                </c:pt>
                <c:pt idx="311">
                  <c:v>5.7786421386555293E-5</c:v>
                </c:pt>
                <c:pt idx="312">
                  <c:v>1.4942952665131491E-3</c:v>
                </c:pt>
                <c:pt idx="313">
                  <c:v>4.0051967926543497E-4</c:v>
                </c:pt>
                <c:pt idx="314">
                  <c:v>5.4127218527594734E-4</c:v>
                </c:pt>
                <c:pt idx="315">
                  <c:v>0</c:v>
                </c:pt>
                <c:pt idx="316">
                  <c:v>2.2371859063446956E-4</c:v>
                </c:pt>
                <c:pt idx="317">
                  <c:v>6.4597610866600679E-4</c:v>
                </c:pt>
                <c:pt idx="318">
                  <c:v>2.4272108468917065E-3</c:v>
                </c:pt>
                <c:pt idx="319">
                  <c:v>1.7009858834475053E-4</c:v>
                </c:pt>
                <c:pt idx="320">
                  <c:v>5.8782738996668315E-4</c:v>
                </c:pt>
                <c:pt idx="321">
                  <c:v>8.957801058197992E-4</c:v>
                </c:pt>
                <c:pt idx="322">
                  <c:v>0</c:v>
                </c:pt>
                <c:pt idx="323">
                  <c:v>4.5577001946261168E-4</c:v>
                </c:pt>
                <c:pt idx="324">
                  <c:v>2.0583921824935038E-3</c:v>
                </c:pt>
                <c:pt idx="325">
                  <c:v>1.4441170886947297E-3</c:v>
                </c:pt>
                <c:pt idx="326">
                  <c:v>4.1483042311978561E-4</c:v>
                </c:pt>
                <c:pt idx="327">
                  <c:v>3.2546979092546672E-3</c:v>
                </c:pt>
                <c:pt idx="328">
                  <c:v>5.0196292684057911E-4</c:v>
                </c:pt>
                <c:pt idx="329">
                  <c:v>6.5883766326928401E-4</c:v>
                </c:pt>
                <c:pt idx="330">
                  <c:v>1.7263466953412913E-4</c:v>
                </c:pt>
                <c:pt idx="331">
                  <c:v>9.6914531165539437E-5</c:v>
                </c:pt>
                <c:pt idx="332">
                  <c:v>1.5930212842425306E-3</c:v>
                </c:pt>
                <c:pt idx="333">
                  <c:v>1.5292569571952971E-3</c:v>
                </c:pt>
                <c:pt idx="334">
                  <c:v>2.5541960550170208E-5</c:v>
                </c:pt>
                <c:pt idx="335">
                  <c:v>2.854902824614769E-4</c:v>
                </c:pt>
                <c:pt idx="336">
                  <c:v>1.6303379074576727E-6</c:v>
                </c:pt>
                <c:pt idx="337">
                  <c:v>4.7642096629040888E-4</c:v>
                </c:pt>
                <c:pt idx="338">
                  <c:v>7.2984793657188487E-4</c:v>
                </c:pt>
                <c:pt idx="339">
                  <c:v>3.1393062151379407E-4</c:v>
                </c:pt>
                <c:pt idx="340">
                  <c:v>1.0626180183496343E-3</c:v>
                </c:pt>
                <c:pt idx="341">
                  <c:v>9.3110409381471534E-5</c:v>
                </c:pt>
                <c:pt idx="342">
                  <c:v>3.4074062265865361E-4</c:v>
                </c:pt>
                <c:pt idx="343">
                  <c:v>1.8567737279379053E-4</c:v>
                </c:pt>
                <c:pt idx="344">
                  <c:v>3.5215298801085737E-4</c:v>
                </c:pt>
                <c:pt idx="345">
                  <c:v>4.2207636937515308E-5</c:v>
                </c:pt>
                <c:pt idx="346">
                  <c:v>1.6665676387345098E-4</c:v>
                </c:pt>
                <c:pt idx="347">
                  <c:v>8.5991267185573034E-4</c:v>
                </c:pt>
                <c:pt idx="348">
                  <c:v>2.3044101727288668E-2</c:v>
                </c:pt>
                <c:pt idx="349">
                  <c:v>1.5216487136271613E-5</c:v>
                </c:pt>
                <c:pt idx="350">
                  <c:v>9.0048997088578797E-4</c:v>
                </c:pt>
                <c:pt idx="351">
                  <c:v>1.8966264323424262E-4</c:v>
                </c:pt>
                <c:pt idx="352">
                  <c:v>1.3731068153921289E-4</c:v>
                </c:pt>
                <c:pt idx="353">
                  <c:v>5.2659914410882838E-4</c:v>
                </c:pt>
                <c:pt idx="354">
                  <c:v>5.1717941397685073E-4</c:v>
                </c:pt>
                <c:pt idx="355">
                  <c:v>6.5539583879798444E-4</c:v>
                </c:pt>
                <c:pt idx="356">
                  <c:v>6.5068597373199566E-4</c:v>
                </c:pt>
                <c:pt idx="357">
                  <c:v>6.3039732421696687E-5</c:v>
                </c:pt>
                <c:pt idx="358">
                  <c:v>5.8003799774216324E-4</c:v>
                </c:pt>
                <c:pt idx="359">
                  <c:v>1.0868919383051153E-4</c:v>
                </c:pt>
                <c:pt idx="360">
                  <c:v>6.8673455635244853E-4</c:v>
                </c:pt>
                <c:pt idx="361">
                  <c:v>5.6862563238995942E-4</c:v>
                </c:pt>
                <c:pt idx="362">
                  <c:v>5.6264772672928124E-4</c:v>
                </c:pt>
                <c:pt idx="363">
                  <c:v>3.8783927331854196E-4</c:v>
                </c:pt>
                <c:pt idx="364">
                  <c:v>1.9727088680237842E-4</c:v>
                </c:pt>
                <c:pt idx="365">
                  <c:v>1.1165459733552065E-2</c:v>
                </c:pt>
                <c:pt idx="366">
                  <c:v>1.5959196627446777E-4</c:v>
                </c:pt>
                <c:pt idx="367">
                  <c:v>7.4977428877414536E-4</c:v>
                </c:pt>
                <c:pt idx="368">
                  <c:v>6.7912631278431283E-4</c:v>
                </c:pt>
                <c:pt idx="369">
                  <c:v>1.0903337627764147E-3</c:v>
                </c:pt>
                <c:pt idx="370">
                  <c:v>2.6882460607413183E-4</c:v>
                </c:pt>
                <c:pt idx="371">
                  <c:v>4.014254225473559E-4</c:v>
                </c:pt>
                <c:pt idx="372">
                  <c:v>1.758953453490445E-4</c:v>
                </c:pt>
                <c:pt idx="373">
                  <c:v>2.590425786293858E-4</c:v>
                </c:pt>
                <c:pt idx="374">
                  <c:v>1.8694541338847983E-4</c:v>
                </c:pt>
                <c:pt idx="375">
                  <c:v>1.1484824814757383E-3</c:v>
                </c:pt>
                <c:pt idx="376">
                  <c:v>3.5776859635876712E-4</c:v>
                </c:pt>
                <c:pt idx="377">
                  <c:v>5.5540178047391387E-4</c:v>
                </c:pt>
                <c:pt idx="378">
                  <c:v>4.6229137109244235E-4</c:v>
                </c:pt>
                <c:pt idx="379">
                  <c:v>3.445447444427215E-3</c:v>
                </c:pt>
                <c:pt idx="380">
                  <c:v>5.9779056606781343E-6</c:v>
                </c:pt>
                <c:pt idx="381">
                  <c:v>1.9205380549851385E-3</c:v>
                </c:pt>
                <c:pt idx="382">
                  <c:v>8.218714540150512E-4</c:v>
                </c:pt>
                <c:pt idx="383">
                  <c:v>5.9815286338058178E-4</c:v>
                </c:pt>
                <c:pt idx="384">
                  <c:v>1.3414058005248963E-3</c:v>
                </c:pt>
                <c:pt idx="385">
                  <c:v>6.702500286214878E-5</c:v>
                </c:pt>
                <c:pt idx="386">
                  <c:v>2.2389973929085372E-4</c:v>
                </c:pt>
                <c:pt idx="387">
                  <c:v>1.1231216695819524E-4</c:v>
                </c:pt>
                <c:pt idx="388">
                  <c:v>1.5741818239785752E-4</c:v>
                </c:pt>
                <c:pt idx="389">
                  <c:v>7.0466827333448304E-5</c:v>
                </c:pt>
                <c:pt idx="390">
                  <c:v>1.5598710801242245E-3</c:v>
                </c:pt>
                <c:pt idx="391">
                  <c:v>4.1483042311978563E-5</c:v>
                </c:pt>
                <c:pt idx="392">
                  <c:v>2.8041812008271975E-4</c:v>
                </c:pt>
                <c:pt idx="393">
                  <c:v>0</c:v>
                </c:pt>
                <c:pt idx="394">
                  <c:v>4.5866839796475861E-4</c:v>
                </c:pt>
                <c:pt idx="395">
                  <c:v>6.5847536595651569E-4</c:v>
                </c:pt>
                <c:pt idx="396">
                  <c:v>2.1321196856418677E-4</c:v>
                </c:pt>
                <c:pt idx="397">
                  <c:v>2.5487615953254951E-4</c:v>
                </c:pt>
                <c:pt idx="398">
                  <c:v>3.4744312294486849E-4</c:v>
                </c:pt>
                <c:pt idx="399">
                  <c:v>1.1488447787885068E-3</c:v>
                </c:pt>
                <c:pt idx="400">
                  <c:v>9.6552233852771071E-5</c:v>
                </c:pt>
                <c:pt idx="401">
                  <c:v>9.3690085081900927E-4</c:v>
                </c:pt>
                <c:pt idx="402">
                  <c:v>1.2671348514073802E-3</c:v>
                </c:pt>
                <c:pt idx="403">
                  <c:v>1.5959196627446777E-4</c:v>
                </c:pt>
                <c:pt idx="404">
                  <c:v>2.9183048543492341E-4</c:v>
                </c:pt>
                <c:pt idx="405">
                  <c:v>2.0379223843220909E-4</c:v>
                </c:pt>
                <c:pt idx="406">
                  <c:v>4.8837677761176513E-4</c:v>
                </c:pt>
                <c:pt idx="407">
                  <c:v>1.3568034363175521E-4</c:v>
                </c:pt>
                <c:pt idx="408">
                  <c:v>8.8436774046759539E-4</c:v>
                </c:pt>
                <c:pt idx="409">
                  <c:v>1.8893804860870586E-4</c:v>
                </c:pt>
                <c:pt idx="410">
                  <c:v>2.162371511258027E-3</c:v>
                </c:pt>
                <c:pt idx="411">
                  <c:v>1.0256636924472603E-3</c:v>
                </c:pt>
                <c:pt idx="412">
                  <c:v>2.6918690338690021E-4</c:v>
                </c:pt>
                <c:pt idx="413">
                  <c:v>7.8056956035945702E-4</c:v>
                </c:pt>
                <c:pt idx="414">
                  <c:v>7.7893922245199921E-5</c:v>
                </c:pt>
                <c:pt idx="415">
                  <c:v>2.7208528188904719E-4</c:v>
                </c:pt>
                <c:pt idx="416">
                  <c:v>1.7335926415966589E-4</c:v>
                </c:pt>
                <c:pt idx="417">
                  <c:v>1.3390508679919019E-3</c:v>
                </c:pt>
                <c:pt idx="418">
                  <c:v>1.848984335713385E-3</c:v>
                </c:pt>
                <c:pt idx="419">
                  <c:v>9.1980041765634211E-3</c:v>
                </c:pt>
                <c:pt idx="420">
                  <c:v>3.1936508120531965E-4</c:v>
                </c:pt>
                <c:pt idx="421">
                  <c:v>3.0305626767105145E-2</c:v>
                </c:pt>
                <c:pt idx="422">
                  <c:v>1.5658489857849026E-3</c:v>
                </c:pt>
                <c:pt idx="423">
                  <c:v>1.0443220040548314E-3</c:v>
                </c:pt>
                <c:pt idx="424">
                  <c:v>1.0742115323582221E-4</c:v>
                </c:pt>
                <c:pt idx="425">
                  <c:v>1.2749242436319E-3</c:v>
                </c:pt>
                <c:pt idx="426">
                  <c:v>1.9468046101608456E-3</c:v>
                </c:pt>
                <c:pt idx="427">
                  <c:v>9.6552233852771071E-5</c:v>
                </c:pt>
                <c:pt idx="428">
                  <c:v>7.5176692399437132E-4</c:v>
                </c:pt>
                <c:pt idx="429">
                  <c:v>7.5448415384013414E-4</c:v>
                </c:pt>
                <c:pt idx="430">
                  <c:v>6.8673455635244853E-4</c:v>
                </c:pt>
                <c:pt idx="431">
                  <c:v>3.9997623329628238E-4</c:v>
                </c:pt>
                <c:pt idx="432">
                  <c:v>1.40734391144874E-3</c:v>
                </c:pt>
                <c:pt idx="433">
                  <c:v>8.5049294172375269E-4</c:v>
                </c:pt>
                <c:pt idx="434">
                  <c:v>6.5756962267459471E-4</c:v>
                </c:pt>
                <c:pt idx="435">
                  <c:v>0</c:v>
                </c:pt>
                <c:pt idx="436">
                  <c:v>4.2751082906667868E-4</c:v>
                </c:pt>
                <c:pt idx="437">
                  <c:v>6.3637522987764503E-4</c:v>
                </c:pt>
                <c:pt idx="438">
                  <c:v>1.379990464334728E-3</c:v>
                </c:pt>
                <c:pt idx="439">
                  <c:v>1.864381971506041E-3</c:v>
                </c:pt>
                <c:pt idx="440">
                  <c:v>8.1281402119584198E-4</c:v>
                </c:pt>
                <c:pt idx="441">
                  <c:v>8.5139868500567348E-6</c:v>
                </c:pt>
                <c:pt idx="442">
                  <c:v>5.4362711780894183E-4</c:v>
                </c:pt>
                <c:pt idx="443">
                  <c:v>4.4707488395617073E-4</c:v>
                </c:pt>
                <c:pt idx="444">
                  <c:v>6.0684799888702267E-4</c:v>
                </c:pt>
                <c:pt idx="445">
                  <c:v>9.2023517443166422E-5</c:v>
                </c:pt>
                <c:pt idx="446">
                  <c:v>5.1138265697255676E-4</c:v>
                </c:pt>
                <c:pt idx="447">
                  <c:v>2.5252122699955513E-3</c:v>
                </c:pt>
                <c:pt idx="448">
                  <c:v>1.3821642482113382E-3</c:v>
                </c:pt>
                <c:pt idx="449">
                  <c:v>2.1303081990780258E-4</c:v>
                </c:pt>
                <c:pt idx="450">
                  <c:v>1.2481142424870405E-4</c:v>
                </c:pt>
                <c:pt idx="451">
                  <c:v>2.5857159212278693E-3</c:v>
                </c:pt>
                <c:pt idx="452">
                  <c:v>1.110984709604212E-3</c:v>
                </c:pt>
                <c:pt idx="453">
                  <c:v>3.5468906920023592E-4</c:v>
                </c:pt>
                <c:pt idx="454">
                  <c:v>1.6634881115759788E-3</c:v>
                </c:pt>
                <c:pt idx="455">
                  <c:v>1.3456627939499248E-2</c:v>
                </c:pt>
                <c:pt idx="456">
                  <c:v>3.3150204118306017E-5</c:v>
                </c:pt>
                <c:pt idx="457">
                  <c:v>2.3802933448882025E-4</c:v>
                </c:pt>
                <c:pt idx="458">
                  <c:v>6.4670070329154354E-5</c:v>
                </c:pt>
                <c:pt idx="459">
                  <c:v>8.3147233280341307E-3</c:v>
                </c:pt>
                <c:pt idx="460">
                  <c:v>1.706420343139031E-4</c:v>
                </c:pt>
                <c:pt idx="461">
                  <c:v>1.1845310640961914E-3</c:v>
                </c:pt>
                <c:pt idx="462">
                  <c:v>0</c:v>
                </c:pt>
                <c:pt idx="463">
                  <c:v>2.1049473871842398E-4</c:v>
                </c:pt>
                <c:pt idx="464">
                  <c:v>9.872601772938131E-4</c:v>
                </c:pt>
                <c:pt idx="465">
                  <c:v>4.8384806120216047E-4</c:v>
                </c:pt>
                <c:pt idx="466">
                  <c:v>5.9779056606781334E-4</c:v>
                </c:pt>
                <c:pt idx="467">
                  <c:v>5.1102035965978833E-4</c:v>
                </c:pt>
                <c:pt idx="468">
                  <c:v>4.9725306177459024E-4</c:v>
                </c:pt>
                <c:pt idx="469">
                  <c:v>1.312784312816195E-3</c:v>
                </c:pt>
                <c:pt idx="470">
                  <c:v>1.6872185855623073E-3</c:v>
                </c:pt>
                <c:pt idx="471">
                  <c:v>3.7135474558758104E-5</c:v>
                </c:pt>
                <c:pt idx="472">
                  <c:v>1.4442982373511139E-3</c:v>
                </c:pt>
                <c:pt idx="473">
                  <c:v>1.9292331904915796E-3</c:v>
                </c:pt>
                <c:pt idx="474">
                  <c:v>5.585356522293603E-3</c:v>
                </c:pt>
                <c:pt idx="475">
                  <c:v>4.2098947743684795E-4</c:v>
                </c:pt>
                <c:pt idx="476">
                  <c:v>1.0852616003976575E-3</c:v>
                </c:pt>
                <c:pt idx="477">
                  <c:v>1.2501068777072669E-3</c:v>
                </c:pt>
                <c:pt idx="478">
                  <c:v>1.2100730246463617E-3</c:v>
                </c:pt>
                <c:pt idx="479">
                  <c:v>5.4344596915255763E-5</c:v>
                </c:pt>
                <c:pt idx="480">
                  <c:v>9.5302308123720186E-4</c:v>
                </c:pt>
                <c:pt idx="481">
                  <c:v>5.9271840368905614E-4</c:v>
                </c:pt>
                <c:pt idx="482">
                  <c:v>3.9707785479413545E-4</c:v>
                </c:pt>
                <c:pt idx="483">
                  <c:v>2.626655517570695E-5</c:v>
                </c:pt>
                <c:pt idx="484">
                  <c:v>2.3984082105266209E-4</c:v>
                </c:pt>
                <c:pt idx="485">
                  <c:v>1.0524736935921199E-4</c:v>
                </c:pt>
                <c:pt idx="486">
                  <c:v>4.5450197886792232E-4</c:v>
                </c:pt>
                <c:pt idx="487">
                  <c:v>7.6372273531572757E-4</c:v>
                </c:pt>
                <c:pt idx="488">
                  <c:v>2.4944169984102393E-4</c:v>
                </c:pt>
                <c:pt idx="489">
                  <c:v>3.9870819270159313E-4</c:v>
                </c:pt>
                <c:pt idx="490">
                  <c:v>9.3065122217375496E-3</c:v>
                </c:pt>
                <c:pt idx="491">
                  <c:v>7.9343111496273412E-5</c:v>
                </c:pt>
                <c:pt idx="492">
                  <c:v>1.487230468914166E-4</c:v>
                </c:pt>
                <c:pt idx="493">
                  <c:v>4.1242114598987597E-3</c:v>
                </c:pt>
                <c:pt idx="494">
                  <c:v>5.3873610408656874E-4</c:v>
                </c:pt>
                <c:pt idx="495">
                  <c:v>0</c:v>
                </c:pt>
                <c:pt idx="496">
                  <c:v>3.4617508235017919E-4</c:v>
                </c:pt>
                <c:pt idx="497">
                  <c:v>1.9926352202260446E-4</c:v>
                </c:pt>
                <c:pt idx="498">
                  <c:v>4.5884954662114277E-4</c:v>
                </c:pt>
                <c:pt idx="499">
                  <c:v>5.2243272501199204E-4</c:v>
                </c:pt>
                <c:pt idx="500">
                  <c:v>3.4055947400226945E-4</c:v>
                </c:pt>
                <c:pt idx="501">
                  <c:v>7.7712773588815745E-5</c:v>
                </c:pt>
                <c:pt idx="502">
                  <c:v>6.2967272959143009E-4</c:v>
                </c:pt>
                <c:pt idx="503">
                  <c:v>1.8574983225634421E-3</c:v>
                </c:pt>
                <c:pt idx="504">
                  <c:v>9.1063429564330238E-4</c:v>
                </c:pt>
                <c:pt idx="505">
                  <c:v>4.8855792626814924E-4</c:v>
                </c:pt>
                <c:pt idx="506">
                  <c:v>1.2897784334554033E-4</c:v>
                </c:pt>
                <c:pt idx="507">
                  <c:v>4.4888637052001263E-4</c:v>
                </c:pt>
                <c:pt idx="508">
                  <c:v>1.0137078811259042E-3</c:v>
                </c:pt>
                <c:pt idx="509">
                  <c:v>1.7049711538879575E-3</c:v>
                </c:pt>
                <c:pt idx="510">
                  <c:v>1.9183642711085284E-4</c:v>
                </c:pt>
                <c:pt idx="511">
                  <c:v>1.1593514008587896E-5</c:v>
                </c:pt>
                <c:pt idx="512">
                  <c:v>4.2787312637944706E-4</c:v>
                </c:pt>
                <c:pt idx="513">
                  <c:v>3.6229731276837175E-5</c:v>
                </c:pt>
                <c:pt idx="514">
                  <c:v>6.3039732421696687E-5</c:v>
                </c:pt>
                <c:pt idx="515">
                  <c:v>1.6484527730960914E-4</c:v>
                </c:pt>
                <c:pt idx="516">
                  <c:v>2.7345114275818393E-2</c:v>
                </c:pt>
                <c:pt idx="517">
                  <c:v>1.0705885592305385E-3</c:v>
                </c:pt>
                <c:pt idx="518">
                  <c:v>3.0152193855147737E-3</c:v>
                </c:pt>
                <c:pt idx="519">
                  <c:v>6.5014252776284312E-4</c:v>
                </c:pt>
                <c:pt idx="520">
                  <c:v>3.4613885261890239E-3</c:v>
                </c:pt>
                <c:pt idx="521">
                  <c:v>7.9524260152657599E-4</c:v>
                </c:pt>
                <c:pt idx="522">
                  <c:v>9.0574328192092931E-5</c:v>
                </c:pt>
                <c:pt idx="523">
                  <c:v>4.8312346657662376E-4</c:v>
                </c:pt>
                <c:pt idx="524">
                  <c:v>3.2280690567661923E-4</c:v>
                </c:pt>
                <c:pt idx="525">
                  <c:v>2.1230622528226585E-4</c:v>
                </c:pt>
                <c:pt idx="526">
                  <c:v>1.8948149457785843E-4</c:v>
                </c:pt>
                <c:pt idx="527">
                  <c:v>2.2860960435684254E-4</c:v>
                </c:pt>
                <c:pt idx="528">
                  <c:v>2.5940487594215418E-4</c:v>
                </c:pt>
                <c:pt idx="529">
                  <c:v>7.2097165240905971E-5</c:v>
                </c:pt>
                <c:pt idx="530">
                  <c:v>1.3821642482113382E-4</c:v>
                </c:pt>
                <c:pt idx="531">
                  <c:v>2.5215892968678675E-4</c:v>
                </c:pt>
                <c:pt idx="532">
                  <c:v>1.7372156147243425E-4</c:v>
                </c:pt>
                <c:pt idx="533">
                  <c:v>2.8820751230723972E-4</c:v>
                </c:pt>
                <c:pt idx="534">
                  <c:v>1.9817663008429935E-4</c:v>
                </c:pt>
                <c:pt idx="535">
                  <c:v>2.5125318640486577E-4</c:v>
                </c:pt>
                <c:pt idx="536">
                  <c:v>9.0393179535708744E-4</c:v>
                </c:pt>
                <c:pt idx="537">
                  <c:v>2.1411771184610772E-4</c:v>
                </c:pt>
                <c:pt idx="538">
                  <c:v>3.7117359693119683E-4</c:v>
                </c:pt>
                <c:pt idx="539">
                  <c:v>4.7225454719357259E-4</c:v>
                </c:pt>
                <c:pt idx="540">
                  <c:v>9.8363720416612928E-5</c:v>
                </c:pt>
                <c:pt idx="541">
                  <c:v>6.3275225674996123E-4</c:v>
                </c:pt>
                <c:pt idx="542">
                  <c:v>2.1592919840994956E-4</c:v>
                </c:pt>
                <c:pt idx="543">
                  <c:v>2.7987467411356716E-4</c:v>
                </c:pt>
                <c:pt idx="544">
                  <c:v>7.6988178963278999E-5</c:v>
                </c:pt>
                <c:pt idx="545">
                  <c:v>4.3874204576249817E-4</c:v>
                </c:pt>
                <c:pt idx="546">
                  <c:v>3.7660805662272242E-4</c:v>
                </c:pt>
                <c:pt idx="547">
                  <c:v>7.0593631392917237E-4</c:v>
                </c:pt>
                <c:pt idx="548">
                  <c:v>1.2584397159009393E-3</c:v>
                </c:pt>
                <c:pt idx="549">
                  <c:v>5.7985684908577891E-4</c:v>
                </c:pt>
                <c:pt idx="550">
                  <c:v>8.318346301161815E-4</c:v>
                </c:pt>
                <c:pt idx="551">
                  <c:v>3.2606758149153459E-4</c:v>
                </c:pt>
                <c:pt idx="552">
                  <c:v>0</c:v>
                </c:pt>
                <c:pt idx="553">
                  <c:v>4.0867136880272332E-4</c:v>
                </c:pt>
                <c:pt idx="554">
                  <c:v>1.9207192036415229E-3</c:v>
                </c:pt>
                <c:pt idx="555">
                  <c:v>8.3328381936725501E-6</c:v>
                </c:pt>
                <c:pt idx="556">
                  <c:v>5.8003799774216324E-4</c:v>
                </c:pt>
                <c:pt idx="557">
                  <c:v>3.657391372396713E-4</c:v>
                </c:pt>
                <c:pt idx="558">
                  <c:v>1.6946456804740589E-3</c:v>
                </c:pt>
                <c:pt idx="559">
                  <c:v>1.63758385371304E-4</c:v>
                </c:pt>
                <c:pt idx="560">
                  <c:v>1.5864999326126999E-3</c:v>
                </c:pt>
                <c:pt idx="561">
                  <c:v>5.3728691483549533E-4</c:v>
                </c:pt>
                <c:pt idx="562">
                  <c:v>6.3311455406272967E-4</c:v>
                </c:pt>
                <c:pt idx="563">
                  <c:v>3.912810977898415E-5</c:v>
                </c:pt>
                <c:pt idx="564">
                  <c:v>2.7474816713789468E-3</c:v>
                </c:pt>
                <c:pt idx="565">
                  <c:v>1.3598829634760832E-3</c:v>
                </c:pt>
                <c:pt idx="566">
                  <c:v>2.4364494283672999E-4</c:v>
                </c:pt>
                <c:pt idx="567">
                  <c:v>2.4455068611865093E-5</c:v>
                </c:pt>
                <c:pt idx="568">
                  <c:v>3.5323987994916247E-5</c:v>
                </c:pt>
                <c:pt idx="569">
                  <c:v>7.0430597602171474E-4</c:v>
                </c:pt>
                <c:pt idx="570">
                  <c:v>6.387301624106393E-4</c:v>
                </c:pt>
                <c:pt idx="571">
                  <c:v>1.9337619069011841E-3</c:v>
                </c:pt>
                <c:pt idx="572">
                  <c:v>3.7153589424396527E-4</c:v>
                </c:pt>
                <c:pt idx="573">
                  <c:v>7.4452097773900397E-5</c:v>
                </c:pt>
                <c:pt idx="574">
                  <c:v>7.6499077591041687E-4</c:v>
                </c:pt>
                <c:pt idx="575">
                  <c:v>6.2115874274137331E-4</c:v>
                </c:pt>
                <c:pt idx="576">
                  <c:v>8.468699685960689E-4</c:v>
                </c:pt>
                <c:pt idx="577">
                  <c:v>1.8875689995232167E-4</c:v>
                </c:pt>
                <c:pt idx="578">
                  <c:v>1.5685662156306654E-3</c:v>
                </c:pt>
                <c:pt idx="579">
                  <c:v>4.6971846600419394E-4</c:v>
                </c:pt>
                <c:pt idx="580">
                  <c:v>1.1856179560344965E-3</c:v>
                </c:pt>
                <c:pt idx="581">
                  <c:v>6.2641205377651473E-4</c:v>
                </c:pt>
                <c:pt idx="582">
                  <c:v>7.5176692399437142E-5</c:v>
                </c:pt>
                <c:pt idx="583">
                  <c:v>2.5302844323743085E-3</c:v>
                </c:pt>
                <c:pt idx="584">
                  <c:v>5.9072576846883008E-4</c:v>
                </c:pt>
                <c:pt idx="585">
                  <c:v>1.2734750543808268E-4</c:v>
                </c:pt>
                <c:pt idx="586">
                  <c:v>1.0678713293847757E-3</c:v>
                </c:pt>
                <c:pt idx="587">
                  <c:v>7.8690976333290342E-4</c:v>
                </c:pt>
                <c:pt idx="588">
                  <c:v>1.5528062825252414E-3</c:v>
                </c:pt>
                <c:pt idx="589">
                  <c:v>5.1265069756724605E-5</c:v>
                </c:pt>
                <c:pt idx="590">
                  <c:v>1.3821642482113382E-4</c:v>
                </c:pt>
                <c:pt idx="591">
                  <c:v>1.269852081253143E-4</c:v>
                </c:pt>
                <c:pt idx="592">
                  <c:v>1.0524736935921199E-4</c:v>
                </c:pt>
                <c:pt idx="593">
                  <c:v>9.2385814755934788E-5</c:v>
                </c:pt>
                <c:pt idx="594">
                  <c:v>6.4307773016385975E-5</c:v>
                </c:pt>
                <c:pt idx="595">
                  <c:v>4.8910137223730186E-5</c:v>
                </c:pt>
                <c:pt idx="596">
                  <c:v>1.6165706095724746E-3</c:v>
                </c:pt>
                <c:pt idx="597">
                  <c:v>1.4220169526158591E-4</c:v>
                </c:pt>
                <c:pt idx="598">
                  <c:v>2.216353810860514E-3</c:v>
                </c:pt>
                <c:pt idx="599">
                  <c:v>4.6826927675312053E-4</c:v>
                </c:pt>
                <c:pt idx="600">
                  <c:v>2.4002196970904628E-4</c:v>
                </c:pt>
                <c:pt idx="601">
                  <c:v>5.3783036080464787E-4</c:v>
                </c:pt>
                <c:pt idx="602">
                  <c:v>8.9849733566556186E-5</c:v>
                </c:pt>
                <c:pt idx="603">
                  <c:v>1.3854249240262536E-3</c:v>
                </c:pt>
                <c:pt idx="604">
                  <c:v>1.7591708318781058E-2</c:v>
                </c:pt>
                <c:pt idx="605">
                  <c:v>1.0446843013675999E-3</c:v>
                </c:pt>
                <c:pt idx="606">
                  <c:v>6.2967272959143009E-4</c:v>
                </c:pt>
                <c:pt idx="607">
                  <c:v>2.7987467411356716E-4</c:v>
                </c:pt>
                <c:pt idx="608">
                  <c:v>2.4980399715379231E-4</c:v>
                </c:pt>
                <c:pt idx="609">
                  <c:v>5.7514698401979014E-4</c:v>
                </c:pt>
                <c:pt idx="610">
                  <c:v>3.2280690567661923E-4</c:v>
                </c:pt>
                <c:pt idx="611">
                  <c:v>1.1752924826205979E-3</c:v>
                </c:pt>
                <c:pt idx="612">
                  <c:v>3.6537683992690292E-4</c:v>
                </c:pt>
                <c:pt idx="613">
                  <c:v>4.2751082906667864E-5</c:v>
                </c:pt>
                <c:pt idx="614">
                  <c:v>3.0306170213074296E-4</c:v>
                </c:pt>
                <c:pt idx="615">
                  <c:v>9.548345678010437E-4</c:v>
                </c:pt>
                <c:pt idx="616">
                  <c:v>5.1174495428532509E-4</c:v>
                </c:pt>
                <c:pt idx="617">
                  <c:v>2.5904257862938577E-5</c:v>
                </c:pt>
                <c:pt idx="618">
                  <c:v>1.4827017525045612E-3</c:v>
                </c:pt>
                <c:pt idx="619">
                  <c:v>1.6924718965974487E-3</c:v>
                </c:pt>
                <c:pt idx="620">
                  <c:v>7.8002611439030437E-4</c:v>
                </c:pt>
                <c:pt idx="621">
                  <c:v>1.0198669354429664E-4</c:v>
                </c:pt>
                <c:pt idx="622">
                  <c:v>6.2568745915097797E-4</c:v>
                </c:pt>
                <c:pt idx="623">
                  <c:v>1.0484884231516678E-3</c:v>
                </c:pt>
                <c:pt idx="624">
                  <c:v>1.4799845226587985E-4</c:v>
                </c:pt>
                <c:pt idx="625">
                  <c:v>6.0521766097956493E-4</c:v>
                </c:pt>
                <c:pt idx="626">
                  <c:v>3.5160954204170478E-4</c:v>
                </c:pt>
                <c:pt idx="627">
                  <c:v>1.655698719351459E-4</c:v>
                </c:pt>
                <c:pt idx="628">
                  <c:v>1.0481261258388993E-3</c:v>
                </c:pt>
                <c:pt idx="629">
                  <c:v>1.7118548028305564E-4</c:v>
                </c:pt>
                <c:pt idx="630">
                  <c:v>1.1046445066307654E-3</c:v>
                </c:pt>
                <c:pt idx="631">
                  <c:v>5.349138674368625E-3</c:v>
                </c:pt>
                <c:pt idx="632">
                  <c:v>1.0575458559708771E-3</c:v>
                </c:pt>
                <c:pt idx="633">
                  <c:v>1.8006176444588075E-4</c:v>
                </c:pt>
                <c:pt idx="634">
                  <c:v>5.4362711780894183E-4</c:v>
                </c:pt>
                <c:pt idx="635">
                  <c:v>1.0416047742090688E-3</c:v>
                </c:pt>
                <c:pt idx="636">
                  <c:v>1.9346676501831049E-4</c:v>
                </c:pt>
                <c:pt idx="637">
                  <c:v>1.1394250486565292E-4</c:v>
                </c:pt>
                <c:pt idx="638">
                  <c:v>6.9546592159016639E-3</c:v>
                </c:pt>
                <c:pt idx="639">
                  <c:v>9.0134136957079371E-3</c:v>
                </c:pt>
                <c:pt idx="640">
                  <c:v>1.5544366204326989E-3</c:v>
                </c:pt>
                <c:pt idx="641">
                  <c:v>1.1446783596916704E-3</c:v>
                </c:pt>
                <c:pt idx="642">
                  <c:v>3.550513665130043E-5</c:v>
                </c:pt>
                <c:pt idx="643">
                  <c:v>4.1954028818577449E-4</c:v>
                </c:pt>
                <c:pt idx="644">
                  <c:v>2.8132386336464062E-4</c:v>
                </c:pt>
                <c:pt idx="645">
                  <c:v>5.5884360494521345E-4</c:v>
                </c:pt>
                <c:pt idx="646">
                  <c:v>5.6518380791865992E-5</c:v>
                </c:pt>
                <c:pt idx="647">
                  <c:v>2.4237690224204072E-4</c:v>
                </c:pt>
                <c:pt idx="648">
                  <c:v>7.7712773588815734E-4</c:v>
                </c:pt>
                <c:pt idx="649">
                  <c:v>7.3818077476555744E-4</c:v>
                </c:pt>
                <c:pt idx="650">
                  <c:v>4.742471824137986E-3</c:v>
                </c:pt>
                <c:pt idx="651">
                  <c:v>6.9124515789641483E-3</c:v>
                </c:pt>
                <c:pt idx="652">
                  <c:v>5.6038336852447905E-3</c:v>
                </c:pt>
                <c:pt idx="653">
                  <c:v>1.5796162836701009E-4</c:v>
                </c:pt>
                <c:pt idx="654">
                  <c:v>3.6845636708543407E-4</c:v>
                </c:pt>
                <c:pt idx="655">
                  <c:v>1.6241788531406105E-3</c:v>
                </c:pt>
                <c:pt idx="656">
                  <c:v>2.101324414056556E-4</c:v>
                </c:pt>
                <c:pt idx="657">
                  <c:v>1.9382906233107887E-4</c:v>
                </c:pt>
                <c:pt idx="658">
                  <c:v>2.0741521155989281E-3</c:v>
                </c:pt>
                <c:pt idx="659">
                  <c:v>3.3784224415650663E-4</c:v>
                </c:pt>
                <c:pt idx="660">
                  <c:v>4.6591434422012603E-4</c:v>
                </c:pt>
                <c:pt idx="661">
                  <c:v>1.7357664254732689E-3</c:v>
                </c:pt>
                <c:pt idx="662">
                  <c:v>2.8168616067740905E-4</c:v>
                </c:pt>
                <c:pt idx="663">
                  <c:v>1.411148033232808E-4</c:v>
                </c:pt>
                <c:pt idx="664">
                  <c:v>4.2606163981560516E-4</c:v>
                </c:pt>
                <c:pt idx="665">
                  <c:v>2.4744906462079793E-4</c:v>
                </c:pt>
                <c:pt idx="666">
                  <c:v>3.8892616525684705E-4</c:v>
                </c:pt>
                <c:pt idx="667">
                  <c:v>2.8239264043730733E-3</c:v>
                </c:pt>
                <c:pt idx="668">
                  <c:v>0</c:v>
                </c:pt>
                <c:pt idx="669">
                  <c:v>1.4941141178567651E-3</c:v>
                </c:pt>
                <c:pt idx="670">
                  <c:v>2.9690264781368067E-4</c:v>
                </c:pt>
                <c:pt idx="671">
                  <c:v>8.4052976562262239E-4</c:v>
                </c:pt>
                <c:pt idx="672">
                  <c:v>2.2353744197808537E-4</c:v>
                </c:pt>
                <c:pt idx="673">
                  <c:v>3.311397438702918E-4</c:v>
                </c:pt>
                <c:pt idx="674">
                  <c:v>2.1955217153763327E-4</c:v>
                </c:pt>
                <c:pt idx="675">
                  <c:v>1.088703424868957E-4</c:v>
                </c:pt>
                <c:pt idx="676">
                  <c:v>2.7480251173480995E-4</c:v>
                </c:pt>
                <c:pt idx="677">
                  <c:v>3.5976123157899312E-4</c:v>
                </c:pt>
                <c:pt idx="678">
                  <c:v>2.4292034821119326E-4</c:v>
                </c:pt>
                <c:pt idx="679">
                  <c:v>1.1665973471141571E-4</c:v>
                </c:pt>
                <c:pt idx="680">
                  <c:v>1.0097226106854521E-3</c:v>
                </c:pt>
                <c:pt idx="681">
                  <c:v>3.9997623329628238E-4</c:v>
                </c:pt>
                <c:pt idx="682">
                  <c:v>2.4060164540947566E-3</c:v>
                </c:pt>
                <c:pt idx="683">
                  <c:v>2.2987764495153187E-4</c:v>
                </c:pt>
                <c:pt idx="684">
                  <c:v>6.5409156847201829E-3</c:v>
                </c:pt>
                <c:pt idx="685">
                  <c:v>3.5541366382577268E-4</c:v>
                </c:pt>
                <c:pt idx="686">
                  <c:v>2.3120003014313641E-3</c:v>
                </c:pt>
                <c:pt idx="687">
                  <c:v>1.7100433162667145E-4</c:v>
                </c:pt>
                <c:pt idx="688">
                  <c:v>9.8622762995242298E-3</c:v>
                </c:pt>
                <c:pt idx="689">
                  <c:v>3.3729879818735408E-4</c:v>
                </c:pt>
                <c:pt idx="690">
                  <c:v>2.4032992242489937E-3</c:v>
                </c:pt>
                <c:pt idx="691">
                  <c:v>1.7705469674990325E-3</c:v>
                </c:pt>
                <c:pt idx="692">
                  <c:v>2.737880792590585E-3</c:v>
                </c:pt>
                <c:pt idx="693">
                  <c:v>4.1320008521232793E-4</c:v>
                </c:pt>
                <c:pt idx="694">
                  <c:v>1.4289006015584581E-3</c:v>
                </c:pt>
                <c:pt idx="695">
                  <c:v>2.1049473871842398E-4</c:v>
                </c:pt>
                <c:pt idx="696">
                  <c:v>2.4237690224204072E-4</c:v>
                </c:pt>
                <c:pt idx="697">
                  <c:v>6.7441644771832395E-4</c:v>
                </c:pt>
                <c:pt idx="698">
                  <c:v>7.978330273128699E-3</c:v>
                </c:pt>
                <c:pt idx="699">
                  <c:v>1.0124398405312149E-3</c:v>
                </c:pt>
                <c:pt idx="700">
                  <c:v>2.9798953975198575E-4</c:v>
                </c:pt>
                <c:pt idx="701">
                  <c:v>2.1103818468757655E-4</c:v>
                </c:pt>
                <c:pt idx="702">
                  <c:v>0</c:v>
                </c:pt>
                <c:pt idx="703">
                  <c:v>7.5176692399437142E-5</c:v>
                </c:pt>
                <c:pt idx="704">
                  <c:v>8.8835301090804751E-4</c:v>
                </c:pt>
                <c:pt idx="705">
                  <c:v>3.7570231334080144E-4</c:v>
                </c:pt>
                <c:pt idx="706">
                  <c:v>4.5558887080622746E-4</c:v>
                </c:pt>
                <c:pt idx="707">
                  <c:v>6.5213516298306918E-4</c:v>
                </c:pt>
                <c:pt idx="708">
                  <c:v>3.2135771642554571E-4</c:v>
                </c:pt>
                <c:pt idx="709">
                  <c:v>3.2733562208622389E-4</c:v>
                </c:pt>
                <c:pt idx="710">
                  <c:v>3.5323987994916247E-5</c:v>
                </c:pt>
                <c:pt idx="711">
                  <c:v>1.0921452493402567E-3</c:v>
                </c:pt>
                <c:pt idx="712">
                  <c:v>5.144621841310878E-4</c:v>
                </c:pt>
                <c:pt idx="713">
                  <c:v>1.0394309903324587E-3</c:v>
                </c:pt>
                <c:pt idx="714">
                  <c:v>1.8777869720784707E-3</c:v>
                </c:pt>
                <c:pt idx="715">
                  <c:v>1.9931786661951971E-3</c:v>
                </c:pt>
                <c:pt idx="716">
                  <c:v>2.3054789498015336E-3</c:v>
                </c:pt>
                <c:pt idx="717">
                  <c:v>7.7893922245199921E-5</c:v>
                </c:pt>
                <c:pt idx="718">
                  <c:v>2.4183345627288812E-4</c:v>
                </c:pt>
                <c:pt idx="719">
                  <c:v>4.7968164210532418E-4</c:v>
                </c:pt>
                <c:pt idx="720">
                  <c:v>6.7025002862148772E-4</c:v>
                </c:pt>
                <c:pt idx="721">
                  <c:v>1.5004543208302116E-3</c:v>
                </c:pt>
                <c:pt idx="722">
                  <c:v>5.1083921100340415E-5</c:v>
                </c:pt>
                <c:pt idx="723">
                  <c:v>4.7660211494679298E-4</c:v>
                </c:pt>
                <c:pt idx="724">
                  <c:v>2.0995129274927144E-4</c:v>
                </c:pt>
                <c:pt idx="725">
                  <c:v>5.5069191540792499E-4</c:v>
                </c:pt>
                <c:pt idx="726">
                  <c:v>6.4923678448092226E-4</c:v>
                </c:pt>
                <c:pt idx="727">
                  <c:v>5.0105718355865814E-4</c:v>
                </c:pt>
                <c:pt idx="728">
                  <c:v>3.3238966959934267E-3</c:v>
                </c:pt>
                <c:pt idx="729">
                  <c:v>1.2770980275085103E-4</c:v>
                </c:pt>
                <c:pt idx="730">
                  <c:v>8.0430003434578536E-5</c:v>
                </c:pt>
                <c:pt idx="731">
                  <c:v>7.7513510066793128E-4</c:v>
                </c:pt>
                <c:pt idx="732">
                  <c:v>5.4598205034193622E-4</c:v>
                </c:pt>
                <c:pt idx="733">
                  <c:v>3.1447406748294666E-4</c:v>
                </c:pt>
                <c:pt idx="734">
                  <c:v>1.3151392453491893E-4</c:v>
                </c:pt>
                <c:pt idx="735">
                  <c:v>2.5560075415808627E-4</c:v>
                </c:pt>
                <c:pt idx="736">
                  <c:v>4.6863157406588885E-4</c:v>
                </c:pt>
                <c:pt idx="737">
                  <c:v>6.2786124302758814E-4</c:v>
                </c:pt>
                <c:pt idx="738">
                  <c:v>3.1945565553351176E-3</c:v>
                </c:pt>
                <c:pt idx="739">
                  <c:v>1.1593514008587897E-4</c:v>
                </c:pt>
                <c:pt idx="740">
                  <c:v>2.4726791596441371E-4</c:v>
                </c:pt>
                <c:pt idx="741">
                  <c:v>2.2860960435684254E-4</c:v>
                </c:pt>
                <c:pt idx="742">
                  <c:v>5.7242975417402738E-5</c:v>
                </c:pt>
                <c:pt idx="743">
                  <c:v>1.6057016901894236E-3</c:v>
                </c:pt>
                <c:pt idx="744">
                  <c:v>3.5722515038961452E-4</c:v>
                </c:pt>
                <c:pt idx="745">
                  <c:v>5.0015144027673716E-4</c:v>
                </c:pt>
                <c:pt idx="746">
                  <c:v>6.6409097430442533E-4</c:v>
                </c:pt>
                <c:pt idx="747">
                  <c:v>1.2548167427732554E-3</c:v>
                </c:pt>
                <c:pt idx="748">
                  <c:v>1.6303379074576728E-5</c:v>
                </c:pt>
                <c:pt idx="749">
                  <c:v>7.0086415155041506E-4</c:v>
                </c:pt>
                <c:pt idx="750">
                  <c:v>1.2770980275085103E-4</c:v>
                </c:pt>
                <c:pt idx="751">
                  <c:v>1.1579022116077161E-3</c:v>
                </c:pt>
                <c:pt idx="752">
                  <c:v>4.1809109893470097E-4</c:v>
                </c:pt>
                <c:pt idx="753">
                  <c:v>9.0936625504861308E-4</c:v>
                </c:pt>
                <c:pt idx="754">
                  <c:v>1.7752568325650218E-4</c:v>
                </c:pt>
                <c:pt idx="755">
                  <c:v>8.7802753749414888E-4</c:v>
                </c:pt>
                <c:pt idx="756">
                  <c:v>2.4264862522661696E-3</c:v>
                </c:pt>
                <c:pt idx="757">
                  <c:v>2.1556690109718118E-5</c:v>
                </c:pt>
                <c:pt idx="758">
                  <c:v>5.9652252547312404E-4</c:v>
                </c:pt>
                <c:pt idx="759">
                  <c:v>2.8657717439978204E-4</c:v>
                </c:pt>
                <c:pt idx="760">
                  <c:v>3.4744312294486849E-4</c:v>
                </c:pt>
                <c:pt idx="761">
                  <c:v>1.2223911332804862E-3</c:v>
                </c:pt>
                <c:pt idx="762">
                  <c:v>1.0868919383051152E-5</c:v>
                </c:pt>
                <c:pt idx="763">
                  <c:v>1.5415750658294216E-4</c:v>
                </c:pt>
                <c:pt idx="764">
                  <c:v>6.0322502575933896E-5</c:v>
                </c:pt>
                <c:pt idx="765">
                  <c:v>7.3818077476555744E-4</c:v>
                </c:pt>
                <c:pt idx="766">
                  <c:v>0</c:v>
                </c:pt>
                <c:pt idx="767">
                  <c:v>7.1408800346646072E-4</c:v>
                </c:pt>
                <c:pt idx="768">
                  <c:v>8.4469618471945873E-4</c:v>
                </c:pt>
                <c:pt idx="769">
                  <c:v>8.2422638654804569E-5</c:v>
                </c:pt>
                <c:pt idx="770">
                  <c:v>0</c:v>
                </c:pt>
                <c:pt idx="771">
                  <c:v>0</c:v>
                </c:pt>
                <c:pt idx="772">
                  <c:v>2.9309852602961271E-4</c:v>
                </c:pt>
                <c:pt idx="773">
                  <c:v>7.9542375018296009E-4</c:v>
                </c:pt>
                <c:pt idx="774">
                  <c:v>4.2787312637944706E-4</c:v>
                </c:pt>
                <c:pt idx="775">
                  <c:v>1.4401318182542778E-4</c:v>
                </c:pt>
                <c:pt idx="776">
                  <c:v>2.3277602345367883E-4</c:v>
                </c:pt>
                <c:pt idx="777">
                  <c:v>3.4363900116080059E-4</c:v>
                </c:pt>
                <c:pt idx="778">
                  <c:v>1.7625764266181285E-4</c:v>
                </c:pt>
                <c:pt idx="779">
                  <c:v>1.7046088565751891E-4</c:v>
                </c:pt>
                <c:pt idx="780">
                  <c:v>1.1484824814757384E-4</c:v>
                </c:pt>
                <c:pt idx="781">
                  <c:v>4.1247549058679123E-4</c:v>
                </c:pt>
                <c:pt idx="782">
                  <c:v>1.3368770841152918E-4</c:v>
                </c:pt>
                <c:pt idx="783">
                  <c:v>5.8221178161877341E-4</c:v>
                </c:pt>
                <c:pt idx="784">
                  <c:v>8.3473300861832843E-4</c:v>
                </c:pt>
                <c:pt idx="785">
                  <c:v>1.5620448640008349E-3</c:v>
                </c:pt>
                <c:pt idx="786">
                  <c:v>4.760586689776405E-4</c:v>
                </c:pt>
                <c:pt idx="787">
                  <c:v>3.6918096171097077E-4</c:v>
                </c:pt>
                <c:pt idx="788">
                  <c:v>5.1491505577204834E-3</c:v>
                </c:pt>
                <c:pt idx="789">
                  <c:v>2.1973332019401746E-4</c:v>
                </c:pt>
                <c:pt idx="790">
                  <c:v>1.92017575767237E-4</c:v>
                </c:pt>
                <c:pt idx="791">
                  <c:v>7.9614834480849696E-4</c:v>
                </c:pt>
                <c:pt idx="792">
                  <c:v>2.4998514581017649E-5</c:v>
                </c:pt>
                <c:pt idx="793">
                  <c:v>2.8675832305616626E-4</c:v>
                </c:pt>
                <c:pt idx="794">
                  <c:v>4.2044603146769541E-4</c:v>
                </c:pt>
                <c:pt idx="795">
                  <c:v>2.2190710407062769E-3</c:v>
                </c:pt>
                <c:pt idx="796">
                  <c:v>3.7860069184294842E-4</c:v>
                </c:pt>
                <c:pt idx="797">
                  <c:v>2.1375541453333934E-4</c:v>
                </c:pt>
                <c:pt idx="798">
                  <c:v>3.8802042197492618E-4</c:v>
                </c:pt>
                <c:pt idx="799">
                  <c:v>4.2932231563052053E-5</c:v>
                </c:pt>
                <c:pt idx="800">
                  <c:v>2.345875100175207E-4</c:v>
                </c:pt>
                <c:pt idx="801">
                  <c:v>4.0215001717289268E-5</c:v>
                </c:pt>
                <c:pt idx="802">
                  <c:v>4.7823245285425075E-5</c:v>
                </c:pt>
                <c:pt idx="803">
                  <c:v>2.9563460721899137E-4</c:v>
                </c:pt>
                <c:pt idx="804">
                  <c:v>1.2263764037209382E-4</c:v>
                </c:pt>
                <c:pt idx="805">
                  <c:v>9.760289605979935E-4</c:v>
                </c:pt>
                <c:pt idx="806">
                  <c:v>8.8835301090804751E-4</c:v>
                </c:pt>
                <c:pt idx="807">
                  <c:v>0</c:v>
                </c:pt>
                <c:pt idx="808">
                  <c:v>3.4436359578633735E-4</c:v>
                </c:pt>
                <c:pt idx="809">
                  <c:v>1.6569667599461481E-3</c:v>
                </c:pt>
                <c:pt idx="810">
                  <c:v>6.5702617670544217E-4</c:v>
                </c:pt>
                <c:pt idx="811">
                  <c:v>4.5631346543176422E-4</c:v>
                </c:pt>
                <c:pt idx="812">
                  <c:v>4.5993643855944796E-4</c:v>
                </c:pt>
                <c:pt idx="813">
                  <c:v>1.3658608691367614E-4</c:v>
                </c:pt>
                <c:pt idx="814">
                  <c:v>2.4092771299096724E-5</c:v>
                </c:pt>
                <c:pt idx="815">
                  <c:v>9.8001423103844562E-5</c:v>
                </c:pt>
                <c:pt idx="816">
                  <c:v>6.8093779934815478E-4</c:v>
                </c:pt>
                <c:pt idx="817">
                  <c:v>2.3205142882814212E-4</c:v>
                </c:pt>
                <c:pt idx="818">
                  <c:v>2.3476865867390491E-4</c:v>
                </c:pt>
                <c:pt idx="819">
                  <c:v>8.7675949689945963E-5</c:v>
                </c:pt>
                <c:pt idx="820">
                  <c:v>3.8403515153447405E-5</c:v>
                </c:pt>
                <c:pt idx="821">
                  <c:v>9.0375064670070334E-4</c:v>
                </c:pt>
                <c:pt idx="822">
                  <c:v>2.4147115896011977E-4</c:v>
                </c:pt>
                <c:pt idx="823">
                  <c:v>1.3241966781683985E-4</c:v>
                </c:pt>
                <c:pt idx="824">
                  <c:v>7.4089800461132018E-5</c:v>
                </c:pt>
                <c:pt idx="825">
                  <c:v>1.6393953402768822E-4</c:v>
                </c:pt>
                <c:pt idx="826">
                  <c:v>1.9111183248531611E-4</c:v>
                </c:pt>
                <c:pt idx="827">
                  <c:v>3.3657420356181733E-4</c:v>
                </c:pt>
                <c:pt idx="828">
                  <c:v>5.1029576503425168E-4</c:v>
                </c:pt>
                <c:pt idx="829">
                  <c:v>1.5433865523932635E-4</c:v>
                </c:pt>
                <c:pt idx="830">
                  <c:v>0</c:v>
                </c:pt>
                <c:pt idx="831">
                  <c:v>5.2533110351413898E-6</c:v>
                </c:pt>
                <c:pt idx="832">
                  <c:v>1.4908534420418498E-4</c:v>
                </c:pt>
                <c:pt idx="833">
                  <c:v>1.4709270898395892E-4</c:v>
                </c:pt>
                <c:pt idx="834">
                  <c:v>1.4629565489586852E-3</c:v>
                </c:pt>
                <c:pt idx="835">
                  <c:v>4.0178771986012428E-4</c:v>
                </c:pt>
                <c:pt idx="836">
                  <c:v>9.4016152663392469E-5</c:v>
                </c:pt>
                <c:pt idx="837">
                  <c:v>2.8983785021469742E-5</c:v>
                </c:pt>
                <c:pt idx="838">
                  <c:v>1.8042406175864913E-4</c:v>
                </c:pt>
                <c:pt idx="839">
                  <c:v>9.4921895945313404E-5</c:v>
                </c:pt>
                <c:pt idx="840">
                  <c:v>1.1859802533472649E-3</c:v>
                </c:pt>
                <c:pt idx="841">
                  <c:v>1.174386739338677E-3</c:v>
                </c:pt>
                <c:pt idx="842">
                  <c:v>1.5850507433616263E-4</c:v>
                </c:pt>
                <c:pt idx="843">
                  <c:v>1.292314514644782E-3</c:v>
                </c:pt>
                <c:pt idx="844">
                  <c:v>0</c:v>
                </c:pt>
                <c:pt idx="845">
                  <c:v>3.6483339395775033E-4</c:v>
                </c:pt>
                <c:pt idx="846">
                  <c:v>4.4435765411040797E-4</c:v>
                </c:pt>
                <c:pt idx="847">
                  <c:v>3.2606758149153455E-5</c:v>
                </c:pt>
                <c:pt idx="848">
                  <c:v>6.1916610752114735E-4</c:v>
                </c:pt>
                <c:pt idx="849">
                  <c:v>7.6752685709979547E-4</c:v>
                </c:pt>
                <c:pt idx="850">
                  <c:v>4.8185542598193447E-5</c:v>
                </c:pt>
                <c:pt idx="851">
                  <c:v>1.1535546438544955E-3</c:v>
                </c:pt>
                <c:pt idx="852">
                  <c:v>4.9507927789797996E-4</c:v>
                </c:pt>
                <c:pt idx="853">
                  <c:v>8.2150915670228288E-3</c:v>
                </c:pt>
                <c:pt idx="854">
                  <c:v>6.0666685023063856E-4</c:v>
                </c:pt>
                <c:pt idx="855">
                  <c:v>2.8947555290192902E-4</c:v>
                </c:pt>
                <c:pt idx="856">
                  <c:v>9.4106726991584561E-4</c:v>
                </c:pt>
                <c:pt idx="857">
                  <c:v>0</c:v>
                </c:pt>
                <c:pt idx="858">
                  <c:v>1.0412424768963004E-3</c:v>
                </c:pt>
                <c:pt idx="859">
                  <c:v>1.4962879017333753E-3</c:v>
                </c:pt>
                <c:pt idx="860">
                  <c:v>4.1048285536656517E-4</c:v>
                </c:pt>
                <c:pt idx="861">
                  <c:v>1.5596899314678403E-4</c:v>
                </c:pt>
                <c:pt idx="862">
                  <c:v>8.7041929392601307E-4</c:v>
                </c:pt>
                <c:pt idx="863">
                  <c:v>3.0336965484659608E-2</c:v>
                </c:pt>
                <c:pt idx="864">
                  <c:v>5.3529427961526927E-4</c:v>
                </c:pt>
                <c:pt idx="865">
                  <c:v>1.553530877150778E-3</c:v>
                </c:pt>
                <c:pt idx="866">
                  <c:v>3.4809525810785154E-3</c:v>
                </c:pt>
                <c:pt idx="867">
                  <c:v>1.2872423522660248E-3</c:v>
                </c:pt>
                <c:pt idx="868">
                  <c:v>1.2680405946893011E-4</c:v>
                </c:pt>
                <c:pt idx="869">
                  <c:v>2.1574804975356537E-4</c:v>
                </c:pt>
                <c:pt idx="870">
                  <c:v>6.186226615519947E-4</c:v>
                </c:pt>
                <c:pt idx="871">
                  <c:v>9.8726017729381307E-5</c:v>
                </c:pt>
                <c:pt idx="872">
                  <c:v>2.4147115896011977E-4</c:v>
                </c:pt>
                <c:pt idx="873">
                  <c:v>6.8057550203538635E-4</c:v>
                </c:pt>
                <c:pt idx="874">
                  <c:v>4.4508224873594467E-4</c:v>
                </c:pt>
                <c:pt idx="875">
                  <c:v>2.2498663122915886E-4</c:v>
                </c:pt>
                <c:pt idx="876">
                  <c:v>9.4197301319776658E-5</c:v>
                </c:pt>
                <c:pt idx="877">
                  <c:v>2.5663330149947611E-3</c:v>
                </c:pt>
                <c:pt idx="878">
                  <c:v>5.4888042884408325E-4</c:v>
                </c:pt>
                <c:pt idx="879">
                  <c:v>4.5341508692961724E-4</c:v>
                </c:pt>
                <c:pt idx="880">
                  <c:v>5.8565360609007288E-4</c:v>
                </c:pt>
                <c:pt idx="881">
                  <c:v>5.2007779247899765E-4</c:v>
                </c:pt>
                <c:pt idx="882">
                  <c:v>1.2915899200192452E-4</c:v>
                </c:pt>
                <c:pt idx="883">
                  <c:v>5.8692164668476229E-5</c:v>
                </c:pt>
                <c:pt idx="884">
                  <c:v>8.6625287482917685E-4</c:v>
                </c:pt>
                <c:pt idx="885">
                  <c:v>8.73136523771776E-4</c:v>
                </c:pt>
                <c:pt idx="886">
                  <c:v>1.3870552619337112E-3</c:v>
                </c:pt>
                <c:pt idx="887">
                  <c:v>7.5031773474329791E-4</c:v>
                </c:pt>
                <c:pt idx="888">
                  <c:v>4.7024379710770801E-3</c:v>
                </c:pt>
                <c:pt idx="889">
                  <c:v>2.4942358497538554E-3</c:v>
                </c:pt>
                <c:pt idx="890">
                  <c:v>4.6682008750204696E-4</c:v>
                </c:pt>
                <c:pt idx="891">
                  <c:v>3.6175386679921918E-4</c:v>
                </c:pt>
                <c:pt idx="892">
                  <c:v>8.3509530593109694E-5</c:v>
                </c:pt>
                <c:pt idx="893">
                  <c:v>9.6914531165539437E-5</c:v>
                </c:pt>
                <c:pt idx="894">
                  <c:v>9.9686105608217486E-4</c:v>
                </c:pt>
                <c:pt idx="895">
                  <c:v>6.4271543285109142E-4</c:v>
                </c:pt>
                <c:pt idx="896">
                  <c:v>2.3947852373989374E-4</c:v>
                </c:pt>
                <c:pt idx="897">
                  <c:v>1.3184723806266585E-2</c:v>
                </c:pt>
                <c:pt idx="898">
                  <c:v>7.6625881650510633E-5</c:v>
                </c:pt>
                <c:pt idx="899">
                  <c:v>8.2694361639380851E-4</c:v>
                </c:pt>
                <c:pt idx="900">
                  <c:v>7.6118665412634907E-4</c:v>
                </c:pt>
                <c:pt idx="901">
                  <c:v>5.2351961695029716E-5</c:v>
                </c:pt>
                <c:pt idx="902">
                  <c:v>1.4183939794881753E-4</c:v>
                </c:pt>
                <c:pt idx="903">
                  <c:v>6.63728676991657E-4</c:v>
                </c:pt>
                <c:pt idx="904">
                  <c:v>1.9634702865481907E-3</c:v>
                </c:pt>
                <c:pt idx="905">
                  <c:v>3.9164339510260987E-4</c:v>
                </c:pt>
                <c:pt idx="906">
                  <c:v>5.0359326474803674E-4</c:v>
                </c:pt>
                <c:pt idx="907">
                  <c:v>7.8455483079990904E-4</c:v>
                </c:pt>
                <c:pt idx="908">
                  <c:v>6.9778462439188402E-4</c:v>
                </c:pt>
                <c:pt idx="909">
                  <c:v>3.3874798743842755E-4</c:v>
                </c:pt>
                <c:pt idx="910">
                  <c:v>4.9833995371289532E-4</c:v>
                </c:pt>
                <c:pt idx="911">
                  <c:v>4.2334440996984239E-4</c:v>
                </c:pt>
                <c:pt idx="912">
                  <c:v>5.4163448258871577E-4</c:v>
                </c:pt>
                <c:pt idx="913">
                  <c:v>8.9125138941019441E-5</c:v>
                </c:pt>
                <c:pt idx="914">
                  <c:v>9.7276828478307816E-5</c:v>
                </c:pt>
                <c:pt idx="915">
                  <c:v>1.8821345398316913E-4</c:v>
                </c:pt>
                <c:pt idx="916">
                  <c:v>5.6880678104634365E-5</c:v>
                </c:pt>
                <c:pt idx="917">
                  <c:v>5.2551225217052329E-4</c:v>
                </c:pt>
                <c:pt idx="918">
                  <c:v>2.6429588966452716E-4</c:v>
                </c:pt>
                <c:pt idx="919">
                  <c:v>8.4650767128330057E-4</c:v>
                </c:pt>
                <c:pt idx="920">
                  <c:v>2.2525835421373513E-3</c:v>
                </c:pt>
                <c:pt idx="921">
                  <c:v>1.4836074957864822E-4</c:v>
                </c:pt>
                <c:pt idx="922">
                  <c:v>1.8911919726509005E-4</c:v>
                </c:pt>
                <c:pt idx="923">
                  <c:v>3.6954325902373915E-4</c:v>
                </c:pt>
                <c:pt idx="924">
                  <c:v>4.3856089710611401E-4</c:v>
                </c:pt>
                <c:pt idx="925">
                  <c:v>1.8875689995232167E-4</c:v>
                </c:pt>
                <c:pt idx="926">
                  <c:v>1.2644176215616175E-4</c:v>
                </c:pt>
                <c:pt idx="927">
                  <c:v>1.2263764037209382E-4</c:v>
                </c:pt>
                <c:pt idx="928">
                  <c:v>6.2931043227866176E-4</c:v>
                </c:pt>
                <c:pt idx="929">
                  <c:v>8.0701726419154802E-4</c:v>
                </c:pt>
                <c:pt idx="930">
                  <c:v>6.110144179838589E-4</c:v>
                </c:pt>
                <c:pt idx="931">
                  <c:v>7.7893922245199921E-5</c:v>
                </c:pt>
                <c:pt idx="932">
                  <c:v>2.64114741008143E-4</c:v>
                </c:pt>
                <c:pt idx="933">
                  <c:v>1.0687770726666966E-5</c:v>
                </c:pt>
                <c:pt idx="934">
                  <c:v>1.2463027559231988E-4</c:v>
                </c:pt>
                <c:pt idx="935">
                  <c:v>1.847716295118696E-5</c:v>
                </c:pt>
                <c:pt idx="936">
                  <c:v>6.28585837653125E-4</c:v>
                </c:pt>
                <c:pt idx="937">
                  <c:v>3.912810977898415E-5</c:v>
                </c:pt>
                <c:pt idx="938">
                  <c:v>6.7278610981086632E-4</c:v>
                </c:pt>
                <c:pt idx="939">
                  <c:v>3.8765812466215777E-5</c:v>
                </c:pt>
                <c:pt idx="940">
                  <c:v>6.8365502919391749E-4</c:v>
                </c:pt>
                <c:pt idx="941">
                  <c:v>3.2135771642554573E-3</c:v>
                </c:pt>
                <c:pt idx="942">
                  <c:v>2.5904257862938577E-5</c:v>
                </c:pt>
                <c:pt idx="943">
                  <c:v>4.1012055805379684E-4</c:v>
                </c:pt>
                <c:pt idx="944">
                  <c:v>1.8533319034666057E-3</c:v>
                </c:pt>
                <c:pt idx="945">
                  <c:v>4.6845042540950464E-4</c:v>
                </c:pt>
                <c:pt idx="946">
                  <c:v>7.1100847630792957E-4</c:v>
                </c:pt>
                <c:pt idx="947">
                  <c:v>2.7588940367311511E-3</c:v>
                </c:pt>
                <c:pt idx="948">
                  <c:v>4.6084218184136888E-4</c:v>
                </c:pt>
                <c:pt idx="949">
                  <c:v>3.0052562094136435E-4</c:v>
                </c:pt>
                <c:pt idx="950">
                  <c:v>1.6466412865322495E-4</c:v>
                </c:pt>
                <c:pt idx="951">
                  <c:v>9.2385814755934788E-5</c:v>
                </c:pt>
                <c:pt idx="952">
                  <c:v>1.0234899085706502E-3</c:v>
                </c:pt>
                <c:pt idx="953">
                  <c:v>4.760586689776405E-4</c:v>
                </c:pt>
                <c:pt idx="954">
                  <c:v>1.5374086467325855E-3</c:v>
                </c:pt>
                <c:pt idx="955">
                  <c:v>4.2189522071876888E-4</c:v>
                </c:pt>
                <c:pt idx="956">
                  <c:v>1.9219872442362119E-4</c:v>
                </c:pt>
                <c:pt idx="957">
                  <c:v>1.630337907457673E-4</c:v>
                </c:pt>
                <c:pt idx="958">
                  <c:v>9.1117774161245501E-5</c:v>
                </c:pt>
                <c:pt idx="959">
                  <c:v>9.0030882222940376E-5</c:v>
                </c:pt>
                <c:pt idx="960">
                  <c:v>5.2333846829391302E-4</c:v>
                </c:pt>
                <c:pt idx="961">
                  <c:v>9.6878301434262602E-4</c:v>
                </c:pt>
                <c:pt idx="962">
                  <c:v>8.3400841399279178E-4</c:v>
                </c:pt>
                <c:pt idx="963">
                  <c:v>5.5449603719199289E-4</c:v>
                </c:pt>
                <c:pt idx="964">
                  <c:v>1.8060521041503332E-4</c:v>
                </c:pt>
                <c:pt idx="965">
                  <c:v>3.0903960779142108E-4</c:v>
                </c:pt>
                <c:pt idx="966">
                  <c:v>6.8655340769606447E-5</c:v>
                </c:pt>
                <c:pt idx="967">
                  <c:v>2.834976472412509E-4</c:v>
                </c:pt>
                <c:pt idx="968">
                  <c:v>2.7607055232949925E-4</c:v>
                </c:pt>
                <c:pt idx="969">
                  <c:v>1.8132980504057005E-4</c:v>
                </c:pt>
                <c:pt idx="970">
                  <c:v>6.4851218985538544E-5</c:v>
                </c:pt>
                <c:pt idx="971">
                  <c:v>2.7715744426780439E-4</c:v>
                </c:pt>
                <c:pt idx="972">
                  <c:v>7.2640611210058527E-5</c:v>
                </c:pt>
                <c:pt idx="973">
                  <c:v>7.1553719271753424E-4</c:v>
                </c:pt>
                <c:pt idx="974">
                  <c:v>9.08279363110308E-4</c:v>
                </c:pt>
                <c:pt idx="975">
                  <c:v>2.6357129503899046E-4</c:v>
                </c:pt>
                <c:pt idx="976">
                  <c:v>1.449189251073487E-6</c:v>
                </c:pt>
                <c:pt idx="977">
                  <c:v>2.9762724243921737E-4</c:v>
                </c:pt>
                <c:pt idx="978">
                  <c:v>5.1029576503425168E-4</c:v>
                </c:pt>
                <c:pt idx="979">
                  <c:v>2.1611034706633375E-4</c:v>
                </c:pt>
                <c:pt idx="980">
                  <c:v>1.4999108748610588E-4</c:v>
                </c:pt>
                <c:pt idx="981">
                  <c:v>8.7730294286861212E-4</c:v>
                </c:pt>
                <c:pt idx="982">
                  <c:v>8.6534713154725598E-4</c:v>
                </c:pt>
                <c:pt idx="983">
                  <c:v>4.3173159276043019E-3</c:v>
                </c:pt>
                <c:pt idx="984">
                  <c:v>2.0071271127367796E-3</c:v>
                </c:pt>
                <c:pt idx="985">
                  <c:v>6.9832807036103645E-4</c:v>
                </c:pt>
                <c:pt idx="986">
                  <c:v>3.6682602917797639E-4</c:v>
                </c:pt>
                <c:pt idx="987">
                  <c:v>2.5541960550170208E-5</c:v>
                </c:pt>
                <c:pt idx="988">
                  <c:v>2.0335748165688705E-3</c:v>
                </c:pt>
                <c:pt idx="989">
                  <c:v>4.5903069527752699E-4</c:v>
                </c:pt>
                <c:pt idx="990">
                  <c:v>1.1086297770712175E-4</c:v>
                </c:pt>
                <c:pt idx="991">
                  <c:v>6.3438259465741897E-4</c:v>
                </c:pt>
                <c:pt idx="992">
                  <c:v>1.6611331790429844E-3</c:v>
                </c:pt>
                <c:pt idx="993">
                  <c:v>7.0303793542702544E-4</c:v>
                </c:pt>
                <c:pt idx="994">
                  <c:v>3.4309555519164805E-4</c:v>
                </c:pt>
                <c:pt idx="995">
                  <c:v>2.2263169869616442E-4</c:v>
                </c:pt>
                <c:pt idx="996">
                  <c:v>8.9161368672296287E-4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53-47B9-BBA5-9AF6E43F7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87120"/>
        <c:axId val="461888080"/>
      </c:scatterChart>
      <c:valAx>
        <c:axId val="46188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888080"/>
        <c:crosses val="autoZero"/>
        <c:crossBetween val="midCat"/>
      </c:valAx>
      <c:valAx>
        <c:axId val="4618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88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CF035-B574-4E0E-A1C5-262B69592660}">
  <sheetPr/>
  <sheetViews>
    <sheetView zoomScale="11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0</xdr:row>
      <xdr:rowOff>128587</xdr:rowOff>
    </xdr:from>
    <xdr:to>
      <xdr:col>17</xdr:col>
      <xdr:colOff>152400</xdr:colOff>
      <xdr:row>23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EF878B-77F3-FA1E-B5A4-0ADD4D7A4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0</xdr:row>
      <xdr:rowOff>57150</xdr:rowOff>
    </xdr:from>
    <xdr:to>
      <xdr:col>17</xdr:col>
      <xdr:colOff>447674</xdr:colOff>
      <xdr:row>25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5E5F7F-FCB7-4D0C-A216-B753ED0A7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123825</xdr:rowOff>
    </xdr:from>
    <xdr:to>
      <xdr:col>17</xdr:col>
      <xdr:colOff>438150</xdr:colOff>
      <xdr:row>25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0CE7B8-9AC7-237D-9375-79C153744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28575</xdr:rowOff>
    </xdr:from>
    <xdr:to>
      <xdr:col>16</xdr:col>
      <xdr:colOff>152400</xdr:colOff>
      <xdr:row>21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9B3EB6-E0B6-9148-7DD7-F17D55F25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19050</xdr:rowOff>
    </xdr:from>
    <xdr:to>
      <xdr:col>17</xdr:col>
      <xdr:colOff>266700</xdr:colOff>
      <xdr:row>21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D4FA51-1448-A146-0E3C-0B4DF1F1C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638886" cy="600489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D7BD8C-CDE0-8403-E59D-427099186D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o Oliveira" refreshedDate="45917.913049189818" createdVersion="8" refreshedVersion="8" minRefreshableVersion="3" recordCount="997" xr:uid="{B3FE294B-86F6-41CA-99A4-12CE6D3944B6}">
  <cacheSource type="worksheet">
    <worksheetSource ref="A1:AA998" sheet="ck_summary"/>
  </cacheSource>
  <cacheFields count="25">
    <cacheField name="name" numFmtId="0">
      <sharedItems/>
    </cacheField>
    <cacheField name="stars" numFmtId="0">
      <sharedItems containsSemiMixedTypes="0" containsString="0" containsNumber="1" containsInteger="1" minValue="3414" maxValue="151757"/>
    </cacheField>
    <cacheField name="star-faixa" numFmtId="43">
      <sharedItems count="13">
        <s v="140.001-160.000"/>
        <s v="100.001-120.000"/>
        <s v="80.001-100.000"/>
        <s v="60.001-80.000"/>
        <s v="40.001-60.000"/>
        <s v="20.001-40.000"/>
        <s v="0-20.000"/>
        <s v="140.001–160.000" u="1"/>
        <s v="100.001–120.000" u="1"/>
        <s v="80.001–100.000" u="1"/>
        <s v="60.001–80.000" u="1"/>
        <s v="40.001–60.000" u="1"/>
        <s v="20.001–40.000" u="1"/>
      </sharedItems>
    </cacheField>
    <cacheField name="age_years" numFmtId="0">
      <sharedItems containsSemiMixedTypes="0" containsString="0" containsNumber="1" minValue="0.17" maxValue="16.920000000000002"/>
    </cacheField>
    <cacheField name="age_years_floor" numFmtId="0">
      <sharedItems containsSemiMixedTypes="0" containsString="0" containsNumber="1" containsInteger="1" minValue="0" maxValue="16"/>
    </cacheField>
    <cacheField name="age_years_formated" numFmtId="0">
      <sharedItems count="9">
        <s v="06-08 anos"/>
        <s v="02-04 anos"/>
        <s v="10-12 anos"/>
        <s v="12-14 anos"/>
        <s v="08-10 anos"/>
        <s v="14-16 anos"/>
        <s v="04-06 anos"/>
        <s v="&lt;1 ano"/>
        <s v="16-18 anos"/>
      </sharedItems>
    </cacheField>
    <cacheField name="num_releases" numFmtId="0">
      <sharedItems containsSemiMixedTypes="0" containsString="0" containsNumber="1" containsInteger="1" minValue="0" maxValue="2215" count="175">
        <n v="0"/>
        <n v="9"/>
        <n v="3"/>
        <n v="1"/>
        <n v="320"/>
        <n v="138"/>
        <n v="46"/>
        <n v="208"/>
        <n v="343"/>
        <n v="241"/>
        <n v="56"/>
        <n v="32"/>
        <n v="95"/>
        <n v="63"/>
        <n v="231"/>
        <n v="111"/>
        <n v="44"/>
        <n v="227"/>
        <n v="59"/>
        <n v="60"/>
        <n v="137"/>
        <n v="54"/>
        <n v="21"/>
        <n v="117"/>
        <n v="14"/>
        <n v="31"/>
        <n v="108"/>
        <n v="85"/>
        <n v="30"/>
        <n v="153"/>
        <n v="41"/>
        <n v="39"/>
        <n v="26"/>
        <n v="88"/>
        <n v="48"/>
        <n v="51"/>
        <n v="84"/>
        <n v="49"/>
        <n v="168"/>
        <n v="7"/>
        <n v="73"/>
        <n v="212"/>
        <n v="62"/>
        <n v="914"/>
        <n v="443"/>
        <n v="79"/>
        <n v="43"/>
        <n v="12"/>
        <n v="173"/>
        <n v="25"/>
        <n v="22"/>
        <n v="28"/>
        <n v="98"/>
        <n v="311"/>
        <n v="53"/>
        <n v="58"/>
        <n v="20"/>
        <n v="8"/>
        <n v="107"/>
        <n v="70"/>
        <n v="5"/>
        <n v="110"/>
        <n v="38"/>
        <n v="97"/>
        <n v="55"/>
        <n v="71"/>
        <n v="112"/>
        <n v="93"/>
        <n v="50"/>
        <n v="222"/>
        <n v="4"/>
        <n v="61"/>
        <n v="72"/>
        <n v="18"/>
        <n v="91"/>
        <n v="415"/>
        <n v="35"/>
        <n v="16"/>
        <n v="37"/>
        <n v="430"/>
        <n v="74"/>
        <n v="68"/>
        <n v="2"/>
        <n v="6"/>
        <n v="193"/>
        <n v="116"/>
        <n v="13"/>
        <n v="319"/>
        <n v="19"/>
        <n v="11"/>
        <n v="151"/>
        <n v="15"/>
        <n v="114"/>
        <n v="10"/>
        <n v="180"/>
        <n v="121"/>
        <n v="33"/>
        <n v="40"/>
        <n v="303"/>
        <n v="65"/>
        <n v="104"/>
        <n v="34"/>
        <n v="154"/>
        <n v="66"/>
        <n v="78"/>
        <n v="1952"/>
        <n v="67"/>
        <n v="144"/>
        <n v="230"/>
        <n v="267"/>
        <n v="52"/>
        <n v="169"/>
        <n v="142"/>
        <n v="76"/>
        <n v="189"/>
        <n v="27"/>
        <n v="126"/>
        <n v="57"/>
        <n v="259"/>
        <n v="221"/>
        <n v="140"/>
        <n v="124"/>
        <n v="17"/>
        <n v="165"/>
        <n v="29"/>
        <n v="481"/>
        <n v="86"/>
        <n v="23"/>
        <n v="272"/>
        <n v="170"/>
        <n v="304"/>
        <n v="105"/>
        <n v="239"/>
        <n v="200"/>
        <n v="24"/>
        <n v="45"/>
        <n v="47"/>
        <n v="132"/>
        <n v="42"/>
        <n v="135"/>
        <n v="285"/>
        <n v="155"/>
        <n v="36"/>
        <n v="119"/>
        <n v="103"/>
        <n v="172"/>
        <n v="82"/>
        <n v="150"/>
        <n v="260"/>
        <n v="145"/>
        <n v="182"/>
        <n v="225"/>
        <n v="81"/>
        <n v="80"/>
        <n v="262"/>
        <n v="273"/>
        <n v="293"/>
        <n v="668"/>
        <n v="64"/>
        <n v="133"/>
        <n v="139"/>
        <n v="214"/>
        <n v="83"/>
        <n v="332"/>
        <n v="143"/>
        <n v="87"/>
        <n v="2215"/>
        <n v="77"/>
        <n v="469"/>
        <n v="131"/>
        <n v="192"/>
        <n v="534"/>
        <n v="96"/>
        <n v="136"/>
        <n v="102"/>
      </sharedItems>
    </cacheField>
    <cacheField name="release_formated" numFmtId="0">
      <sharedItems count="7">
        <s v="0"/>
        <s v="1 - 250"/>
        <s v="251 - 500"/>
        <s v="751 - 1000"/>
        <s v="1751 - 2000"/>
        <s v="501 - 750"/>
        <s v="2001 - 2250"/>
      </sharedItems>
    </cacheField>
    <cacheField name="java_files" numFmtId="0">
      <sharedItems containsSemiMixedTypes="0" containsString="0" containsNumber="1" containsInteger="1" minValue="0" maxValue="153099"/>
    </cacheField>
    <cacheField name="classes" numFmtId="0">
      <sharedItems containsSemiMixedTypes="0" containsString="0" containsNumber="1" containsInteger="1" minValue="0" maxValue="41506"/>
    </cacheField>
    <cacheField name="methods" numFmtId="0">
      <sharedItems containsSemiMixedTypes="0" containsString="0" containsNumber="1" containsInteger="1" minValue="0" maxValue="224610"/>
    </cacheField>
    <cacheField name="loc_total" numFmtId="0">
      <sharedItems containsSemiMixedTypes="0" containsString="0" containsNumber="1" containsInteger="1" minValue="0" maxValue="2006814"/>
    </cacheField>
    <cacheField name="loc_total_src" numFmtId="0">
      <sharedItems containsSemiMixedTypes="0" containsString="0" containsNumber="1" containsInteger="1" minValue="0" maxValue="26407310"/>
    </cacheField>
    <cacheField name="loc_code" numFmtId="0">
      <sharedItems containsSemiMixedTypes="0" containsString="0" containsNumber="1" containsInteger="1" minValue="0" maxValue="10748586"/>
    </cacheField>
    <cacheField name="loc_comment" numFmtId="0">
      <sharedItems containsSemiMixedTypes="0" containsString="0" containsNumber="1" containsInteger="1" minValue="0" maxValue="12462921"/>
    </cacheField>
    <cacheField name="loc_blank" numFmtId="0">
      <sharedItems containsSemiMixedTypes="0" containsString="0" containsNumber="1" containsInteger="1" minValue="0" maxValue="3195803"/>
    </cacheField>
    <cacheField name="comment_pct" numFmtId="0">
      <sharedItems containsString="0" containsBlank="1" containsNumber="1" minValue="0" maxValue="54.66"/>
    </cacheField>
    <cacheField name="cbo_avg" numFmtId="0">
      <sharedItems containsString="0" containsBlank="1" containsNumber="1" minValue="0" maxValue="21.93"/>
    </cacheField>
    <cacheField name="dit_avg" numFmtId="0">
      <sharedItems containsString="0" containsBlank="1" containsNumber="1" minValue="1" maxValue="5.71"/>
    </cacheField>
    <cacheField name="lcom_avg" numFmtId="0">
      <sharedItems containsString="0" containsBlank="1" containsNumber="1" minValue="0" maxValue="55203.28"/>
    </cacheField>
    <cacheField name="avg_wmc" numFmtId="0">
      <sharedItems containsString="0" containsBlank="1" containsNumber="1" minValue="0" maxValue="102.36"/>
    </cacheField>
    <cacheField name="url" numFmtId="0">
      <sharedItems/>
    </cacheField>
    <cacheField name="clone_url" numFmtId="0">
      <sharedItems/>
    </cacheField>
    <cacheField name="created_at" numFmtId="0">
      <sharedItems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o Oliveira" refreshedDate="45917.95441608796" createdVersion="8" refreshedVersion="8" minRefreshableVersion="3" recordCount="997" xr:uid="{81BBFFA5-F006-4A66-B247-0CAD0DBEA80B}">
  <cacheSource type="worksheet">
    <worksheetSource ref="A1:AF998" sheet="ck_summary"/>
  </cacheSource>
  <cacheFields count="32">
    <cacheField name="name" numFmtId="0">
      <sharedItems/>
    </cacheField>
    <cacheField name="stars" numFmtId="0">
      <sharedItems containsSemiMixedTypes="0" containsString="0" containsNumber="1" containsInteger="1" minValue="3414" maxValue="151757"/>
    </cacheField>
    <cacheField name="star-faixa" numFmtId="43">
      <sharedItems/>
    </cacheField>
    <cacheField name="age_years" numFmtId="0">
      <sharedItems containsSemiMixedTypes="0" containsString="0" containsNumber="1" minValue="0.17" maxValue="16.920000000000002"/>
    </cacheField>
    <cacheField name="age_years_floor" numFmtId="0">
      <sharedItems containsSemiMixedTypes="0" containsString="0" containsNumber="1" containsInteger="1" minValue="0" maxValue="16"/>
    </cacheField>
    <cacheField name="age_years_formated" numFmtId="0">
      <sharedItems/>
    </cacheField>
    <cacheField name="num_releases" numFmtId="0">
      <sharedItems containsSemiMixedTypes="0" containsString="0" containsNumber="1" containsInteger="1" minValue="0" maxValue="2215"/>
    </cacheField>
    <cacheField name="release_formated" numFmtId="0">
      <sharedItems/>
    </cacheField>
    <cacheField name="java_files" numFmtId="0">
      <sharedItems containsSemiMixedTypes="0" containsString="0" containsNumber="1" containsInteger="1" minValue="0" maxValue="153099"/>
    </cacheField>
    <cacheField name="classes" numFmtId="0">
      <sharedItems containsSemiMixedTypes="0" containsString="0" containsNumber="1" containsInteger="1" minValue="0" maxValue="41506"/>
    </cacheField>
    <cacheField name="methods" numFmtId="0">
      <sharedItems containsSemiMixedTypes="0" containsString="0" containsNumber="1" containsInteger="1" minValue="0" maxValue="224610"/>
    </cacheField>
    <cacheField name="loc_total" numFmtId="0">
      <sharedItems containsSemiMixedTypes="0" containsString="0" containsNumber="1" containsInteger="1" minValue="0" maxValue="2006814"/>
    </cacheField>
    <cacheField name="loc_total_src" numFmtId="0">
      <sharedItems containsSemiMixedTypes="0" containsString="0" containsNumber="1" containsInteger="1" minValue="0" maxValue="26407310"/>
    </cacheField>
    <cacheField name="loc_code" numFmtId="0">
      <sharedItems containsSemiMixedTypes="0" containsString="0" containsNumber="1" containsInteger="1" minValue="0" maxValue="10748586"/>
    </cacheField>
    <cacheField name="loc_cod_formatted" numFmtId="0">
      <sharedItems count="6">
        <s v="Até 100"/>
        <s v="10.001-100.000"/>
        <s v="100.001-1.000.000"/>
        <s v="101-1.000"/>
        <s v="&gt;1.000.000"/>
        <s v="1.001-10.000"/>
      </sharedItems>
    </cacheField>
    <cacheField name="loc_comment" numFmtId="0">
      <sharedItems containsSemiMixedTypes="0" containsString="0" containsNumber="1" containsInteger="1" minValue="0" maxValue="12462921"/>
    </cacheField>
    <cacheField name="loc_code_comment_formatted" numFmtId="0">
      <sharedItems count="7">
        <s v="Até 100"/>
        <s v="1.001-10.000"/>
        <s v="10.001-100.000"/>
        <s v="&gt;100.000"/>
        <s v="101-1.000"/>
        <s v="100.001-1.000.000" u="1"/>
        <s v="&gt;1.000.000" u="1"/>
      </sharedItems>
    </cacheField>
    <cacheField name="loc_blank" numFmtId="0">
      <sharedItems containsSemiMixedTypes="0" containsString="0" containsNumber="1" containsInteger="1" minValue="0" maxValue="3195803"/>
    </cacheField>
    <cacheField name="comment_pct" numFmtId="0">
      <sharedItems containsString="0" containsBlank="1" containsNumber="1" minValue="0" maxValue="54.66"/>
    </cacheField>
    <cacheField name="cbo_avg" numFmtId="0">
      <sharedItems containsString="0" containsBlank="1" containsNumber="1" minValue="0" maxValue="21.93"/>
    </cacheField>
    <cacheField name="dit_avg" numFmtId="0">
      <sharedItems containsString="0" containsBlank="1" containsNumber="1" minValue="1" maxValue="5.71"/>
    </cacheField>
    <cacheField name="lcom_avg" numFmtId="0">
      <sharedItems containsString="0" containsBlank="1" containsNumber="1" minValue="0" maxValue="55203.28"/>
    </cacheField>
    <cacheField name="avg_wmc" numFmtId="0">
      <sharedItems containsString="0" containsBlank="1" containsNumber="1" minValue="0" maxValue="102.36"/>
    </cacheField>
    <cacheField name="url" numFmtId="0">
      <sharedItems/>
    </cacheField>
    <cacheField name="clone_url" numFmtId="0">
      <sharedItems/>
    </cacheField>
    <cacheField name="created_at" numFmtId="0">
      <sharedItems/>
    </cacheField>
    <cacheField name="note" numFmtId="0">
      <sharedItems containsBlank="1"/>
    </cacheField>
    <cacheField name="loc_code_normalized" numFmtId="0">
      <sharedItems containsSemiMixedTypes="0" containsString="0" containsNumber="1" minValue="0" maxValue="1"/>
    </cacheField>
    <cacheField name="loc_comment_normalized" numFmtId="0">
      <sharedItems containsSemiMixedTypes="0" containsString="0" containsNumber="1" minValue="0" maxValue="1"/>
    </cacheField>
    <cacheField name="cbo_normalized" numFmtId="0">
      <sharedItems containsSemiMixedTypes="0" containsString="0" containsNumber="1" minValue="0" maxValue="1"/>
    </cacheField>
    <cacheField name="dit_normalized" numFmtId="0">
      <sharedItems containsSemiMixedTypes="0" containsString="0" containsNumber="1" minValue="-0.21231422505307856" maxValue="1"/>
    </cacheField>
    <cacheField name="lcom_normalized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">
  <r>
    <s v="Snailclimb/JavaGuide"/>
    <n v="151757"/>
    <x v="0"/>
    <n v="7.37"/>
    <n v="6"/>
    <x v="0"/>
    <x v="0"/>
    <x v="0"/>
    <n v="0"/>
    <n v="0"/>
    <n v="0"/>
    <n v="0"/>
    <n v="0"/>
    <n v="0"/>
    <n v="0"/>
    <n v="0"/>
    <m/>
    <m/>
    <m/>
    <m/>
    <m/>
    <s v="https://github.com/Snailclimb/JavaGuide"/>
    <s v="https://github.com/Snailclimb/JavaGuide.git"/>
    <s v="2018-05-07T13:27:00Z"/>
    <s v="no_java_files"/>
  </r>
  <r>
    <s v="GrowingGit/GitHub-Chinese-Top-Charts"/>
    <n v="102237"/>
    <x v="1"/>
    <n v="6.04"/>
    <n v="6"/>
    <x v="0"/>
    <x v="0"/>
    <x v="0"/>
    <n v="1"/>
    <n v="1"/>
    <n v="1"/>
    <n v="5"/>
    <n v="7"/>
    <n v="5"/>
    <n v="1"/>
    <n v="1"/>
    <n v="14.29"/>
    <n v="0"/>
    <n v="1"/>
    <n v="0"/>
    <n v="1"/>
    <s v="https://github.com/GrowingGit/GitHub-Chinese-Top-Charts"/>
    <s v="https://github.com/GrowingGit/GitHub-Chinese-Top-Charts.git"/>
    <s v="2019-09-05T03:01:56Z"/>
    <m/>
  </r>
  <r>
    <s v="krahets/hello-algo"/>
    <n v="116784"/>
    <x v="1"/>
    <n v="2.87"/>
    <n v="2"/>
    <x v="1"/>
    <x v="1"/>
    <x v="1"/>
    <n v="255"/>
    <n v="215"/>
    <n v="792"/>
    <n v="7700"/>
    <n v="19635"/>
    <n v="12483"/>
    <n v="4740"/>
    <n v="2412"/>
    <n v="24.14"/>
    <n v="1.87"/>
    <n v="1"/>
    <n v="4.71"/>
    <n v="8.74"/>
    <s v="https://github.com/krahets/hello-algo"/>
    <s v="https://github.com/krahets/hello-algo.git"/>
    <s v="2022-11-04T11:08:34Z"/>
    <m/>
  </r>
  <r>
    <s v="iluwatar/java-design-patterns"/>
    <n v="92683"/>
    <x v="2"/>
    <n v="11.11"/>
    <n v="10"/>
    <x v="2"/>
    <x v="0"/>
    <x v="0"/>
    <n v="1813"/>
    <n v="1894"/>
    <n v="4728"/>
    <n v="35484"/>
    <n v="117768"/>
    <n v="47741"/>
    <n v="58381"/>
    <n v="11646"/>
    <n v="49.57"/>
    <n v="3.37"/>
    <n v="1.2"/>
    <n v="1.84"/>
    <n v="3.29"/>
    <s v="https://github.com/iluwatar/java-design-patterns"/>
    <s v="https://github.com/iluwatar/java-design-patterns.git"/>
    <s v="2014-08-09T16:45:18Z"/>
    <m/>
  </r>
  <r>
    <s v="macrozheng/mall"/>
    <n v="81588"/>
    <x v="2"/>
    <n v="7.46"/>
    <n v="6"/>
    <x v="0"/>
    <x v="2"/>
    <x v="1"/>
    <n v="526"/>
    <n v="760"/>
    <n v="14173"/>
    <n v="100903"/>
    <n v="85643"/>
    <n v="65769"/>
    <n v="3050"/>
    <n v="16824"/>
    <n v="3.56"/>
    <n v="3.94"/>
    <n v="1.24"/>
    <n v="1110.8"/>
    <n v="20.09"/>
    <s v="https://github.com/macrozheng/mall"/>
    <s v="https://github.com/macrozheng/mall.git"/>
    <s v="2018-04-04T01:11:44Z"/>
    <m/>
  </r>
  <r>
    <s v="doocs/advanced-java"/>
    <n v="78242"/>
    <x v="3"/>
    <n v="6.95"/>
    <n v="6"/>
    <x v="0"/>
    <x v="3"/>
    <x v="1"/>
    <n v="1"/>
    <n v="1"/>
    <n v="1"/>
    <n v="5"/>
    <n v="8"/>
    <n v="5"/>
    <n v="3"/>
    <n v="0"/>
    <n v="37.5"/>
    <n v="0"/>
    <n v="1"/>
    <n v="0"/>
    <n v="1"/>
    <s v="https://github.com/doocs/advanced-java"/>
    <s v="https://github.com/doocs/advanced-java.git"/>
    <s v="2018-10-06T11:38:30Z"/>
    <m/>
  </r>
  <r>
    <s v="spring-projects/spring-boot"/>
    <n v="78391"/>
    <x v="3"/>
    <n v="12.92"/>
    <n v="12"/>
    <x v="3"/>
    <x v="4"/>
    <x v="2"/>
    <n v="7679"/>
    <n v="13111"/>
    <n v="51752"/>
    <n v="390812"/>
    <n v="778321"/>
    <n v="457356"/>
    <n v="204406"/>
    <n v="116559"/>
    <n v="26.26"/>
    <n v="5.4"/>
    <n v="1.3"/>
    <n v="12.91"/>
    <n v="5.12"/>
    <s v="https://github.com/spring-projects/spring-boot"/>
    <s v="https://github.com/spring-projects/spring-boot.git"/>
    <s v="2012-10-19T15:02:57Z"/>
    <m/>
  </r>
  <r>
    <s v="MisterBooo/LeetCodeAnimation"/>
    <n v="76450"/>
    <x v="3"/>
    <n v="6.78"/>
    <n v="6"/>
    <x v="0"/>
    <x v="0"/>
    <x v="0"/>
    <n v="11"/>
    <n v="4"/>
    <n v="8"/>
    <n v="75"/>
    <n v="303"/>
    <n v="265"/>
    <n v="16"/>
    <n v="22"/>
    <n v="5.28"/>
    <n v="1"/>
    <n v="1"/>
    <n v="0"/>
    <n v="4.5"/>
    <s v="https://github.com/MisterBooo/LeetCodeAnimation"/>
    <s v="https://github.com/MisterBooo/LeetCodeAnimation.git"/>
    <s v="2018-12-06T08:01:22Z"/>
    <m/>
  </r>
  <r>
    <s v="Stirling-Tools/Stirling-PDF"/>
    <n v="67416"/>
    <x v="3"/>
    <n v="2.64"/>
    <n v="2"/>
    <x v="1"/>
    <x v="5"/>
    <x v="1"/>
    <n v="459"/>
    <n v="585"/>
    <n v="2495"/>
    <n v="35343"/>
    <n v="66211"/>
    <n v="50480"/>
    <n v="5491"/>
    <n v="10240"/>
    <n v="8.2899999999999991"/>
    <n v="8.0500000000000007"/>
    <n v="1.23"/>
    <n v="16.5"/>
    <n v="11.65"/>
    <s v="https://github.com/Stirling-Tools/Stirling-PDF"/>
    <s v="https://github.com/Stirling-Tools/Stirling-PDF.git"/>
    <s v="2023-01-27T18:22:42Z"/>
    <m/>
  </r>
  <r>
    <s v="kdn251/interviews"/>
    <n v="64462"/>
    <x v="3"/>
    <n v="8.59"/>
    <n v="8"/>
    <x v="4"/>
    <x v="0"/>
    <x v="0"/>
    <n v="515"/>
    <n v="257"/>
    <n v="365"/>
    <n v="5622"/>
    <n v="22271"/>
    <n v="11560"/>
    <n v="6577"/>
    <n v="4134"/>
    <n v="29.53"/>
    <n v="1.3"/>
    <n v="1.01"/>
    <n v="0.28999999999999998"/>
    <n v="5.95"/>
    <s v="https://github.com/kdn251/interviews"/>
    <s v="https://github.com/kdn251/interviews.git"/>
    <s v="2017-02-14T18:19:25Z"/>
    <m/>
  </r>
  <r>
    <s v="TheAlgorithms/Java"/>
    <n v="63379"/>
    <x v="3"/>
    <n v="9.18"/>
    <n v="8"/>
    <x v="4"/>
    <x v="0"/>
    <x v="0"/>
    <n v="1309"/>
    <n v="1501"/>
    <n v="6648"/>
    <n v="57505"/>
    <n v="104557"/>
    <n v="66625"/>
    <n v="23870"/>
    <n v="14062"/>
    <n v="22.83"/>
    <n v="2.06"/>
    <n v="1.04"/>
    <n v="7.96"/>
    <n v="8.14"/>
    <s v="https://github.com/TheAlgorithms/Java"/>
    <s v="https://github.com/TheAlgorithms/Java.git"/>
    <s v="2016-07-16T10:21:02Z"/>
    <m/>
  </r>
  <r>
    <s v="NationalSecurityAgency/ghidra"/>
    <n v="60545"/>
    <x v="3"/>
    <n v="6.55"/>
    <n v="6"/>
    <x v="0"/>
    <x v="6"/>
    <x v="1"/>
    <n v="14974"/>
    <n v="0"/>
    <n v="0"/>
    <n v="0"/>
    <n v="3049779"/>
    <n v="1949259"/>
    <n v="695239"/>
    <n v="405281"/>
    <n v="22.8"/>
    <m/>
    <m/>
    <m/>
    <m/>
    <s v="https://github.com/NationalSecurityAgency/ghidra"/>
    <s v="https://github.com/NationalSecurityAgency/ghidra.git"/>
    <s v="2019-03-01T03:27:48Z"/>
    <s v="ck_failed"/>
  </r>
  <r>
    <s v="elastic/elasticsearch"/>
    <n v="73803"/>
    <x v="3"/>
    <n v="15.61"/>
    <n v="14"/>
    <x v="5"/>
    <x v="7"/>
    <x v="1"/>
    <n v="24617"/>
    <n v="0"/>
    <n v="0"/>
    <n v="0"/>
    <n v="4723337"/>
    <n v="3668614"/>
    <n v="483758"/>
    <n v="570965"/>
    <n v="10.24"/>
    <m/>
    <m/>
    <m/>
    <m/>
    <s v="https://github.com/elastic/elasticsearch"/>
    <s v="https://github.com/elastic/elasticsearch.git"/>
    <s v="2010-02-08T13:20:56Z"/>
    <s v="ck_failed"/>
  </r>
  <r>
    <s v="spring-projects/spring-framework"/>
    <n v="58840"/>
    <x v="4"/>
    <n v="14.78"/>
    <n v="14"/>
    <x v="5"/>
    <x v="8"/>
    <x v="2"/>
    <n v="8979"/>
    <n v="18303"/>
    <n v="90270"/>
    <n v="751527"/>
    <n v="1459413"/>
    <n v="828079"/>
    <n v="407898"/>
    <n v="223436"/>
    <n v="27.95"/>
    <n v="5.24"/>
    <n v="1.46"/>
    <n v="29.56"/>
    <n v="7.44"/>
    <s v="https://github.com/spring-projects/spring-framework"/>
    <s v="https://github.com/spring-projects/spring-framework.git"/>
    <s v="2010-12-08T04:04:45Z"/>
    <m/>
  </r>
  <r>
    <s v="ReactiveX/RxJava"/>
    <n v="48334"/>
    <x v="4"/>
    <n v="12.7"/>
    <n v="12"/>
    <x v="3"/>
    <x v="9"/>
    <x v="1"/>
    <n v="1884"/>
    <n v="11867"/>
    <n v="34334"/>
    <n v="370515"/>
    <n v="474293"/>
    <n v="315635"/>
    <n v="80524"/>
    <n v="78134"/>
    <n v="16.98"/>
    <n v="2.5"/>
    <n v="1.32"/>
    <n v="47.46"/>
    <n v="4.08"/>
    <s v="https://github.com/ReactiveX/RxJava"/>
    <s v="https://github.com/ReactiveX/RxJava.git"/>
    <s v="2013-01-08T20:11:48Z"/>
    <m/>
  </r>
  <r>
    <s v="google/guava"/>
    <n v="51113"/>
    <x v="4"/>
    <n v="11.31"/>
    <n v="10"/>
    <x v="2"/>
    <x v="10"/>
    <x v="1"/>
    <n v="3242"/>
    <n v="6421"/>
    <n v="29958"/>
    <n v="255882"/>
    <n v="796152"/>
    <n v="515186"/>
    <n v="191739"/>
    <n v="89227"/>
    <n v="24.08"/>
    <n v="4.07"/>
    <n v="1.81"/>
    <n v="47.95"/>
    <n v="6.75"/>
    <s v="https://github.com/google/guava"/>
    <s v="https://github.com/google/guava.git"/>
    <s v="2014-05-29T16:23:17Z"/>
    <m/>
  </r>
  <r>
    <s v="skylot/jadx"/>
    <n v="45502"/>
    <x v="4"/>
    <n v="12.51"/>
    <n v="12"/>
    <x v="3"/>
    <x v="11"/>
    <x v="1"/>
    <n v="1759"/>
    <n v="2883"/>
    <n v="13415"/>
    <n v="128305"/>
    <n v="168440"/>
    <n v="137868"/>
    <n v="6466"/>
    <n v="24106"/>
    <n v="3.84"/>
    <n v="4.37"/>
    <n v="1.65"/>
    <n v="32.22"/>
    <n v="9.86"/>
    <s v="https://github.com/skylot/jadx"/>
    <s v="https://github.com/skylot/jadx.git"/>
    <s v="2013-03-18T17:08:21Z"/>
    <m/>
  </r>
  <r>
    <s v="termux/termux-app"/>
    <n v="45099"/>
    <x v="4"/>
    <n v="9.91"/>
    <n v="8"/>
    <x v="4"/>
    <x v="12"/>
    <x v="1"/>
    <n v="197"/>
    <n v="321"/>
    <n v="2298"/>
    <n v="24562"/>
    <n v="44908"/>
    <n v="26881"/>
    <n v="10645"/>
    <n v="7382"/>
    <n v="23.7"/>
    <n v="5.91"/>
    <n v="1.43"/>
    <n v="60.83"/>
    <n v="20.7"/>
    <s v="https://github.com/termux/termux-app"/>
    <s v="https://github.com/termux/termux-app.git"/>
    <s v="2015-10-23T09:42:46Z"/>
    <m/>
  </r>
  <r>
    <s v="jeecgboot/JeecgBoot"/>
    <n v="43873"/>
    <x v="4"/>
    <n v="6.81"/>
    <n v="6"/>
    <x v="0"/>
    <x v="13"/>
    <x v="1"/>
    <n v="822"/>
    <n v="828"/>
    <n v="4538"/>
    <n v="46549"/>
    <n v="100509"/>
    <n v="58667"/>
    <n v="31065"/>
    <n v="10777"/>
    <n v="30.91"/>
    <n v="7.15"/>
    <n v="1.18"/>
    <n v="49.89"/>
    <n v="12.56"/>
    <s v="https://github.com/jeecgboot/JeecgBoot"/>
    <s v="https://github.com/jeecgboot/JeecgBoot.git"/>
    <s v="2018-11-26T10:40:00Z"/>
    <m/>
  </r>
  <r>
    <s v="dbeaver/dbeaver"/>
    <n v="45415"/>
    <x v="4"/>
    <n v="9.91"/>
    <n v="8"/>
    <x v="4"/>
    <x v="14"/>
    <x v="1"/>
    <n v="5927"/>
    <n v="0"/>
    <n v="0"/>
    <n v="0"/>
    <n v="838903"/>
    <n v="595042"/>
    <n v="141504"/>
    <n v="102357"/>
    <n v="16.87"/>
    <m/>
    <m/>
    <m/>
    <m/>
    <s v="https://github.com/dbeaver/dbeaver"/>
    <s v="https://github.com/dbeaver/dbeaver.git"/>
    <s v="2015-10-21T08:26:28Z"/>
    <s v="ck_failed"/>
  </r>
  <r>
    <s v="apache/dubbo"/>
    <n v="41354"/>
    <x v="4"/>
    <n v="13.25"/>
    <n v="12"/>
    <x v="3"/>
    <x v="15"/>
    <x v="1"/>
    <n v="3990"/>
    <n v="4893"/>
    <n v="29943"/>
    <n v="250084"/>
    <n v="468644"/>
    <n v="303549"/>
    <n v="102603"/>
    <n v="62492"/>
    <n v="21.89"/>
    <n v="5.42"/>
    <n v="1.29"/>
    <n v="45.96"/>
    <n v="10.82"/>
    <s v="https://github.com/apache/dubbo"/>
    <s v="https://github.com/apache/dubbo.git"/>
    <s v="2012-06-19T07:56:02Z"/>
    <m/>
  </r>
  <r>
    <s v="PhilJay/MPAndroidChart"/>
    <n v="38104"/>
    <x v="5"/>
    <n v="11.4"/>
    <n v="10"/>
    <x v="2"/>
    <x v="16"/>
    <x v="1"/>
    <n v="223"/>
    <n v="306"/>
    <n v="2377"/>
    <n v="21111"/>
    <n v="42872"/>
    <n v="25232"/>
    <n v="9014"/>
    <n v="8626"/>
    <n v="21.03"/>
    <n v="8.84"/>
    <n v="1.98"/>
    <n v="91.03"/>
    <n v="16.309999999999999"/>
    <s v="https://github.com/PhilJay/MPAndroidChart"/>
    <s v="https://github.com/PhilJay/MPAndroidChart.git"/>
    <s v="2014-04-25T14:29:47Z"/>
    <m/>
  </r>
  <r>
    <s v="halo-dev/halo"/>
    <n v="36925"/>
    <x v="5"/>
    <n v="7.5"/>
    <n v="6"/>
    <x v="0"/>
    <x v="17"/>
    <x v="1"/>
    <n v="1170"/>
    <n v="1592"/>
    <n v="5533"/>
    <n v="52295"/>
    <n v="106760"/>
    <n v="82252"/>
    <n v="9951"/>
    <n v="14557"/>
    <n v="9.32"/>
    <n v="7.52"/>
    <n v="1.25"/>
    <n v="6.81"/>
    <n v="4.82"/>
    <s v="https://github.com/halo-dev/halo"/>
    <s v="https://github.com/halo-dev/halo.git"/>
    <s v="2018-03-21T12:56:52Z"/>
    <m/>
  </r>
  <r>
    <s v="alibaba/arthas"/>
    <n v="36718"/>
    <x v="5"/>
    <n v="7.05"/>
    <n v="6"/>
    <x v="0"/>
    <x v="18"/>
    <x v="1"/>
    <n v="724"/>
    <n v="952"/>
    <n v="5665"/>
    <n v="47805"/>
    <n v="78416"/>
    <n v="53456"/>
    <n v="13201"/>
    <n v="11759"/>
    <n v="16.829999999999998"/>
    <n v="4.75"/>
    <n v="1.36"/>
    <n v="36.659999999999997"/>
    <n v="11.51"/>
    <s v="https://github.com/alibaba/arthas"/>
    <s v="https://github.com/alibaba/arthas.git"/>
    <s v="2018-08-29T17:15:57Z"/>
    <m/>
  </r>
  <r>
    <s v="geekxh/hello-algorithm"/>
    <n v="35777"/>
    <x v="5"/>
    <n v="5.3"/>
    <n v="4"/>
    <x v="6"/>
    <x v="0"/>
    <x v="0"/>
    <n v="73"/>
    <n v="3"/>
    <n v="6"/>
    <n v="58"/>
    <n v="3167"/>
    <n v="1845"/>
    <n v="969"/>
    <n v="353"/>
    <n v="30.6"/>
    <n v="1.33"/>
    <n v="1"/>
    <n v="1"/>
    <n v="8.33"/>
    <s v="https://github.com/geekxh/hello-algorithm"/>
    <s v="https://github.com/geekxh/hello-algorithm.git"/>
    <s v="2020-05-29T05:47:09Z"/>
    <m/>
  </r>
  <r>
    <s v="airbnb/lottie-android"/>
    <n v="35473"/>
    <x v="5"/>
    <n v="8.9499999999999993"/>
    <n v="8"/>
    <x v="4"/>
    <x v="19"/>
    <x v="1"/>
    <n v="234"/>
    <n v="293"/>
    <n v="1781"/>
    <n v="17890"/>
    <n v="26983"/>
    <n v="19739"/>
    <n v="3714"/>
    <n v="3530"/>
    <n v="13.76"/>
    <n v="6.9"/>
    <n v="1.29"/>
    <n v="33.409999999999997"/>
    <n v="15.07"/>
    <s v="https://github.com/airbnb/lottie-android"/>
    <s v="https://github.com/airbnb/lottie-android.git"/>
    <s v="2016-10-06T22:42:42Z"/>
    <m/>
  </r>
  <r>
    <s v="TeamNewPipe/NewPipe"/>
    <n v="35089"/>
    <x v="5"/>
    <n v="10.039999999999999"/>
    <n v="10"/>
    <x v="2"/>
    <x v="20"/>
    <x v="1"/>
    <n v="358"/>
    <n v="586"/>
    <n v="4167"/>
    <n v="41538"/>
    <n v="69816"/>
    <n v="50339"/>
    <n v="8747"/>
    <n v="10730"/>
    <n v="12.53"/>
    <n v="8.2899999999999991"/>
    <n v="1.65"/>
    <n v="43.23"/>
    <n v="16.86"/>
    <s v="https://github.com/TeamNewPipe/NewPipe"/>
    <s v="https://github.com/TeamNewPipe/NewPipe.git"/>
    <s v="2015-09-03T23:39:26Z"/>
    <m/>
  </r>
  <r>
    <s v="bumptech/glide"/>
    <n v="34949"/>
    <x v="5"/>
    <n v="12.2"/>
    <n v="12"/>
    <x v="3"/>
    <x v="21"/>
    <x v="1"/>
    <n v="696"/>
    <n v="1521"/>
    <n v="7657"/>
    <n v="60648"/>
    <n v="108270"/>
    <n v="80481"/>
    <n v="13942"/>
    <n v="13847"/>
    <n v="12.88"/>
    <n v="5.93"/>
    <n v="1.23"/>
    <n v="20"/>
    <n v="7.37"/>
    <s v="https://github.com/bumptech/glide"/>
    <s v="https://github.com/bumptech/glide.git"/>
    <s v="2013-07-08T22:52:33Z"/>
    <m/>
  </r>
  <r>
    <s v="doocs/leetcode"/>
    <n v="34946"/>
    <x v="5"/>
    <n v="7.01"/>
    <n v="6"/>
    <x v="0"/>
    <x v="22"/>
    <x v="1"/>
    <n v="4072"/>
    <n v="164"/>
    <n v="549"/>
    <n v="4455"/>
    <n v="108442"/>
    <n v="98114"/>
    <n v="6286"/>
    <n v="4042"/>
    <n v="5.8"/>
    <n v="2.61"/>
    <n v="1.01"/>
    <n v="0.41"/>
    <n v="7.05"/>
    <s v="https://github.com/doocs/leetcode"/>
    <s v="https://github.com/doocs/leetcode.git"/>
    <s v="2018-09-16T14:03:03Z"/>
    <m/>
  </r>
  <r>
    <s v="eugenp/tutorials"/>
    <n v="37258"/>
    <x v="5"/>
    <n v="12.39"/>
    <n v="12"/>
    <x v="3"/>
    <x v="0"/>
    <x v="0"/>
    <n v="22826"/>
    <n v="23682"/>
    <n v="78955"/>
    <n v="524587"/>
    <n v="1021274"/>
    <n v="774788"/>
    <n v="35114"/>
    <n v="211372"/>
    <n v="3.44"/>
    <n v="4.1100000000000003"/>
    <n v="1.1100000000000001"/>
    <n v="5.99"/>
    <n v="4.1900000000000004"/>
    <s v="https://github.com/eugenp/tutorials"/>
    <s v="https://github.com/eugenp/tutorials.git"/>
    <s v="2013-04-29T18:26:36Z"/>
    <m/>
  </r>
  <r>
    <s v="netty/netty"/>
    <n v="34436"/>
    <x v="5"/>
    <n v="14.86"/>
    <n v="14"/>
    <x v="5"/>
    <x v="0"/>
    <x v="0"/>
    <n v="3453"/>
    <n v="7911"/>
    <n v="42621"/>
    <n v="381815"/>
    <n v="605467"/>
    <n v="398800"/>
    <n v="133585"/>
    <n v="73082"/>
    <n v="22.06"/>
    <n v="4.3899999999999997"/>
    <n v="1.53"/>
    <n v="67.03"/>
    <n v="9.0399999999999991"/>
    <s v="https://github.com/netty/netty"/>
    <s v="https://github.com/netty/netty.git"/>
    <s v="2010-11-09T09:22:21Z"/>
    <m/>
  </r>
  <r>
    <s v="xkcoding/spring-boot-demo"/>
    <n v="33912"/>
    <x v="5"/>
    <n v="7.85"/>
    <n v="6"/>
    <x v="0"/>
    <x v="0"/>
    <x v="0"/>
    <n v="484"/>
    <n v="481"/>
    <n v="1000"/>
    <n v="7155"/>
    <n v="22469"/>
    <n v="11960"/>
    <n v="7427"/>
    <n v="3082"/>
    <n v="33.049999999999997"/>
    <n v="5.04"/>
    <n v="1.1299999999999999"/>
    <n v="2.33"/>
    <n v="2.77"/>
    <s v="https://github.com/xkcoding/spring-boot-demo"/>
    <s v="https://github.com/xkcoding/spring-boot-demo.git"/>
    <s v="2017-11-10T06:27:29Z"/>
    <m/>
  </r>
  <r>
    <s v="Blankj/AndroidUtilCode"/>
    <n v="33646"/>
    <x v="5"/>
    <n v="9.14"/>
    <n v="8"/>
    <x v="4"/>
    <x v="23"/>
    <x v="1"/>
    <n v="275"/>
    <n v="670"/>
    <n v="4945"/>
    <n v="39995"/>
    <n v="64250"/>
    <n v="39217"/>
    <n v="18093"/>
    <n v="6940"/>
    <n v="28.16"/>
    <n v="4.16"/>
    <n v="1.36"/>
    <n v="144.94999999999999"/>
    <n v="13.8"/>
    <s v="https://github.com/Blankj/AndroidUtilCode"/>
    <s v="https://github.com/Blankj/AndroidUtilCode.git"/>
    <s v="2016-07-30T18:18:32Z"/>
    <m/>
  </r>
  <r>
    <s v="alibaba/easyexcel"/>
    <n v="33624"/>
    <x v="5"/>
    <n v="7.61"/>
    <n v="6"/>
    <x v="0"/>
    <x v="24"/>
    <x v="1"/>
    <n v="533"/>
    <n v="560"/>
    <n v="2324"/>
    <n v="20545"/>
    <n v="43190"/>
    <n v="27621"/>
    <n v="10113"/>
    <n v="5456"/>
    <n v="23.42"/>
    <n v="6.57"/>
    <n v="1.38"/>
    <n v="32.020000000000003"/>
    <n v="7.67"/>
    <s v="https://github.com/alibaba/easyexcel"/>
    <s v="https://github.com/alibaba/easyexcel.git"/>
    <s v="2018-02-06T03:14:08Z"/>
    <m/>
  </r>
  <r>
    <s v="zxing/zxing"/>
    <n v="33589"/>
    <x v="5"/>
    <n v="13.94"/>
    <n v="12"/>
    <x v="3"/>
    <x v="25"/>
    <x v="1"/>
    <n v="515"/>
    <n v="595"/>
    <n v="3264"/>
    <n v="40029"/>
    <n v="73551"/>
    <n v="47627"/>
    <n v="17682"/>
    <n v="8242"/>
    <n v="24.04"/>
    <n v="5.03"/>
    <n v="1.71"/>
    <n v="22.97"/>
    <n v="16.309999999999999"/>
    <s v="https://github.com/zxing/zxing"/>
    <s v="https://github.com/zxing/zxing.git"/>
    <s v="2011-10-12T14:07:27Z"/>
    <m/>
  </r>
  <r>
    <s v="YunaiV/ruoyi-vue-pro"/>
    <n v="33239"/>
    <x v="5"/>
    <n v="4.6500000000000004"/>
    <n v="4"/>
    <x v="6"/>
    <x v="6"/>
    <x v="1"/>
    <n v="3677"/>
    <n v="3748"/>
    <n v="11903"/>
    <n v="93443"/>
    <n v="270894"/>
    <n v="168660"/>
    <n v="61507"/>
    <n v="40727"/>
    <n v="22.71"/>
    <n v="7.86"/>
    <n v="1.22"/>
    <n v="16.29"/>
    <n v="4.83"/>
    <s v="https://github.com/YunaiV/ruoyi-vue-pro"/>
    <s v="https://github.com/YunaiV/ruoyi-vue-pro.git"/>
    <s v="2021-01-24T03:18:25Z"/>
    <m/>
  </r>
  <r>
    <s v="SeleniumHQ/selenium"/>
    <n v="33216"/>
    <x v="5"/>
    <n v="12.68"/>
    <n v="12"/>
    <x v="3"/>
    <x v="26"/>
    <x v="1"/>
    <n v="1241"/>
    <n v="1869"/>
    <n v="10337"/>
    <n v="88511"/>
    <n v="174559"/>
    <n v="118179"/>
    <n v="29921"/>
    <n v="26459"/>
    <n v="17.14"/>
    <n v="5.88"/>
    <n v="1.38"/>
    <n v="32.74"/>
    <n v="8.2799999999999994"/>
    <s v="https://github.com/SeleniumHQ/selenium"/>
    <s v="https://github.com/SeleniumHQ/selenium.git"/>
    <s v="2013-01-14T21:40:56Z"/>
    <m/>
  </r>
  <r>
    <s v="alibaba/nacos"/>
    <n v="32054"/>
    <x v="5"/>
    <n v="7.26"/>
    <n v="6"/>
    <x v="0"/>
    <x v="27"/>
    <x v="1"/>
    <n v="3157"/>
    <n v="4008"/>
    <n v="22149"/>
    <n v="185300"/>
    <n v="383416"/>
    <n v="230251"/>
    <n v="97982"/>
    <n v="55183"/>
    <n v="25.56"/>
    <n v="5.67"/>
    <n v="1.29"/>
    <n v="23.14"/>
    <n v="8.26"/>
    <s v="https://github.com/alibaba/nacos"/>
    <s v="https://github.com/alibaba/nacos.git"/>
    <s v="2018-06-15T06:49:27Z"/>
    <m/>
  </r>
  <r>
    <s v="binarywang/WxJava"/>
    <n v="31916"/>
    <x v="5"/>
    <n v="9.6999999999999993"/>
    <n v="8"/>
    <x v="4"/>
    <x v="28"/>
    <x v="1"/>
    <n v="3618"/>
    <n v="5087"/>
    <n v="12443"/>
    <n v="112951"/>
    <n v="333015"/>
    <n v="165476"/>
    <n v="122938"/>
    <n v="44601"/>
    <n v="36.92"/>
    <n v="5.44"/>
    <n v="1.21"/>
    <n v="20.32"/>
    <n v="3.41"/>
    <s v="https://github.com/binarywang/WxJava"/>
    <s v="https://github.com/binarywang/WxJava.git"/>
    <s v="2016-01-06T08:24:05Z"/>
    <m/>
  </r>
  <r>
    <s v="ityouknow/spring-boot-examples"/>
    <n v="30607"/>
    <x v="5"/>
    <n v="8.8699999999999992"/>
    <n v="8"/>
    <x v="4"/>
    <x v="0"/>
    <x v="0"/>
    <n v="595"/>
    <n v="303"/>
    <n v="826"/>
    <n v="4171"/>
    <n v="19262"/>
    <n v="14581"/>
    <n v="572"/>
    <n v="4109"/>
    <n v="2.97"/>
    <n v="4.67"/>
    <n v="1.03"/>
    <n v="4.58"/>
    <n v="2.98"/>
    <s v="https://github.com/ityouknow/spring-boot-examples"/>
    <s v="https://github.com/ityouknow/spring-boot-examples.git"/>
    <s v="2016-11-05T05:32:33Z"/>
    <m/>
  </r>
  <r>
    <s v="chinabugotech/hutool"/>
    <n v="30073"/>
    <x v="5"/>
    <n v="11.44"/>
    <n v="10"/>
    <x v="2"/>
    <x v="29"/>
    <x v="1"/>
    <n v="2215"/>
    <n v="2656"/>
    <n v="18027"/>
    <n v="131789"/>
    <n v="295456"/>
    <n v="148209"/>
    <n v="114306"/>
    <n v="32941"/>
    <n v="38.69"/>
    <n v="3.53"/>
    <n v="1.28"/>
    <n v="102.2"/>
    <n v="11.63"/>
    <s v="https://github.com/chinabugotech/hutool"/>
    <s v="https://github.com/chinabugotech/hutool.git"/>
    <s v="2014-04-13T07:23:51Z"/>
    <m/>
  </r>
  <r>
    <s v="apolloconfig/apollo"/>
    <n v="29656"/>
    <x v="5"/>
    <n v="9.5399999999999991"/>
    <n v="8"/>
    <x v="4"/>
    <x v="30"/>
    <x v="1"/>
    <n v="637"/>
    <n v="737"/>
    <n v="4244"/>
    <n v="33499"/>
    <n v="70108"/>
    <n v="45792"/>
    <n v="13169"/>
    <n v="11147"/>
    <n v="18.78"/>
    <n v="7.15"/>
    <n v="1.26"/>
    <n v="14.99"/>
    <n v="8.41"/>
    <s v="https://github.com/apolloconfig/apollo"/>
    <s v="https://github.com/apolloconfig/apollo.git"/>
    <s v="2016-03-04T10:24:23Z"/>
    <m/>
  </r>
  <r>
    <s v="apache/kafka"/>
    <n v="30910"/>
    <x v="5"/>
    <n v="14.1"/>
    <n v="14"/>
    <x v="5"/>
    <x v="0"/>
    <x v="0"/>
    <n v="5583"/>
    <n v="8471"/>
    <n v="67053"/>
    <n v="674650"/>
    <n v="1325558"/>
    <n v="932728"/>
    <n v="222579"/>
    <n v="170251"/>
    <n v="16.79"/>
    <n v="7.78"/>
    <n v="1.43"/>
    <n v="63.05"/>
    <n v="13.07"/>
    <s v="https://github.com/apache/kafka"/>
    <s v="https://github.com/apache/kafka.git"/>
    <s v="2011-08-15T18:06:16Z"/>
    <m/>
  </r>
  <r>
    <s v="alibaba/canal"/>
    <n v="29370"/>
    <x v="5"/>
    <n v="12.68"/>
    <n v="12"/>
    <x v="3"/>
    <x v="11"/>
    <x v="1"/>
    <n v="698"/>
    <n v="1049"/>
    <n v="8603"/>
    <n v="112590"/>
    <n v="124568"/>
    <n v="90290"/>
    <n v="19209"/>
    <n v="15069"/>
    <n v="15.42"/>
    <n v="5.83"/>
    <n v="1.38"/>
    <n v="77.36"/>
    <n v="18.100000000000001"/>
    <s v="https://github.com/alibaba/canal"/>
    <s v="https://github.com/alibaba/canal.git"/>
    <s v="2013-01-13T10:59:52Z"/>
    <m/>
  </r>
  <r>
    <s v="xuxueli/xxl-job"/>
    <n v="29308"/>
    <x v="5"/>
    <n v="9.81"/>
    <n v="8"/>
    <x v="4"/>
    <x v="31"/>
    <x v="1"/>
    <n v="141"/>
    <n v="171"/>
    <n v="801"/>
    <n v="8854"/>
    <n v="15399"/>
    <n v="9478"/>
    <n v="3522"/>
    <n v="2399"/>
    <n v="22.87"/>
    <n v="4.78"/>
    <n v="1.1299999999999999"/>
    <n v="20.43"/>
    <n v="11.85"/>
    <s v="https://github.com/xuxueli/xxl-job"/>
    <s v="https://github.com/xuxueli/xxl-job.git"/>
    <s v="2015-11-28T12:59:34Z"/>
    <m/>
  </r>
  <r>
    <s v="conductor-oss/conductor"/>
    <n v="29137"/>
    <x v="5"/>
    <n v="1.78"/>
    <n v="0"/>
    <x v="7"/>
    <x v="32"/>
    <x v="1"/>
    <n v="677"/>
    <n v="837"/>
    <n v="7613"/>
    <n v="63543"/>
    <n v="123226"/>
    <n v="88282"/>
    <n v="17511"/>
    <n v="17433"/>
    <n v="14.21"/>
    <n v="7.77"/>
    <n v="1.27"/>
    <n v="91.43"/>
    <n v="14.31"/>
    <s v="https://github.com/conductor-oss/conductor"/>
    <s v="https://github.com/conductor-oss/conductor.git"/>
    <s v="2023-12-08T06:06:09Z"/>
    <m/>
  </r>
  <r>
    <s v="keycloak/keycloak"/>
    <n v="29609"/>
    <x v="5"/>
    <n v="12.22"/>
    <n v="12"/>
    <x v="3"/>
    <x v="33"/>
    <x v="1"/>
    <n v="6925"/>
    <n v="8675"/>
    <n v="62309"/>
    <n v="513585"/>
    <n v="964699"/>
    <n v="632623"/>
    <n v="173733"/>
    <n v="158343"/>
    <n v="18.010000000000002"/>
    <n v="6.91"/>
    <n v="1.55"/>
    <n v="73.37"/>
    <n v="11.66"/>
    <s v="https://github.com/keycloak/keycloak"/>
    <s v="https://github.com/keycloak/keycloak.git"/>
    <s v="2013-07-02T13:38:51Z"/>
    <m/>
  </r>
  <r>
    <s v="wuyouzhuguli/SpringAll"/>
    <n v="28959"/>
    <x v="5"/>
    <n v="7.38"/>
    <n v="6"/>
    <x v="0"/>
    <x v="0"/>
    <x v="0"/>
    <n v="661"/>
    <n v="372"/>
    <n v="1056"/>
    <n v="5988"/>
    <n v="23996"/>
    <n v="18025"/>
    <n v="1481"/>
    <n v="4490"/>
    <n v="6.17"/>
    <n v="5.14"/>
    <n v="1.1100000000000001"/>
    <n v="3.59"/>
    <n v="3.37"/>
    <s v="https://github.com/wuyouzhuguli/SpringAll"/>
    <s v="https://github.com/wuyouzhuguli/SpringAll.git"/>
    <s v="2018-05-02T02:48:44Z"/>
    <m/>
  </r>
  <r>
    <s v="alibaba/spring-cloud-alibaba"/>
    <n v="28762"/>
    <x v="5"/>
    <n v="7.8"/>
    <n v="6"/>
    <x v="0"/>
    <x v="34"/>
    <x v="1"/>
    <n v="456"/>
    <n v="596"/>
    <n v="2463"/>
    <n v="18932"/>
    <n v="43943"/>
    <n v="25369"/>
    <n v="11754"/>
    <n v="6820"/>
    <n v="26.75"/>
    <n v="5.81"/>
    <n v="1.1100000000000001"/>
    <n v="29.63"/>
    <n v="6.76"/>
    <s v="https://github.com/alibaba/spring-cloud-alibaba"/>
    <s v="https://github.com/alibaba/spring-cloud-alibaba.git"/>
    <s v="2017-12-01T20:49:15Z"/>
    <m/>
  </r>
  <r>
    <s v="lenve/vhr"/>
    <n v="27947"/>
    <x v="5"/>
    <n v="7.7"/>
    <n v="6"/>
    <x v="0"/>
    <x v="0"/>
    <x v="0"/>
    <n v="92"/>
    <n v="94"/>
    <n v="683"/>
    <n v="2971"/>
    <n v="5133"/>
    <n v="3732"/>
    <n v="387"/>
    <n v="1014"/>
    <n v="7.54"/>
    <n v="4.4400000000000004"/>
    <n v="1.02"/>
    <n v="48.33"/>
    <n v="9.07"/>
    <s v="https://github.com/lenve/vhr"/>
    <s v="https://github.com/lenve/vhr.git"/>
    <s v="2018-01-04T08:57:51Z"/>
    <m/>
  </r>
  <r>
    <s v="alibaba/druid"/>
    <n v="28193"/>
    <x v="5"/>
    <n v="13.88"/>
    <n v="12"/>
    <x v="3"/>
    <x v="35"/>
    <x v="1"/>
    <n v="5198"/>
    <n v="5839"/>
    <n v="35685"/>
    <n v="339825"/>
    <n v="570673"/>
    <n v="411926"/>
    <n v="68534"/>
    <n v="90213"/>
    <n v="12.01"/>
    <n v="5.08"/>
    <n v="1.94"/>
    <n v="230.3"/>
    <n v="13.09"/>
    <s v="https://github.com/alibaba/druid"/>
    <s v="https://github.com/alibaba/druid.git"/>
    <s v="2011-11-03T05:12:51Z"/>
    <m/>
  </r>
  <r>
    <s v="crossoverJie/JCSprout"/>
    <n v="27068"/>
    <x v="5"/>
    <n v="7.75"/>
    <n v="6"/>
    <x v="0"/>
    <x v="0"/>
    <x v="0"/>
    <n v="109"/>
    <n v="162"/>
    <n v="376"/>
    <n v="4399"/>
    <n v="7058"/>
    <n v="4194"/>
    <n v="1425"/>
    <n v="1439"/>
    <n v="20.190000000000001"/>
    <n v="1.96"/>
    <n v="1.0900000000000001"/>
    <n v="1.77"/>
    <n v="4.16"/>
    <s v="https://github.com/crossoverJie/JCSprout"/>
    <s v="https://github.com/crossoverJie/JCSprout.git"/>
    <s v="2017-12-17T09:06:50Z"/>
    <m/>
  </r>
  <r>
    <s v="qiurunze123/miaosha"/>
    <n v="26511"/>
    <x v="5"/>
    <n v="7.01"/>
    <n v="6"/>
    <x v="0"/>
    <x v="0"/>
    <x v="0"/>
    <n v="277"/>
    <n v="286"/>
    <n v="1169"/>
    <n v="8581"/>
    <n v="15643"/>
    <n v="10590"/>
    <n v="2301"/>
    <n v="2752"/>
    <n v="14.71"/>
    <n v="4.1500000000000004"/>
    <n v="1.1299999999999999"/>
    <n v="14.3"/>
    <n v="5.89"/>
    <s v="https://github.com/qiurunze123/miaosha"/>
    <s v="https://github.com/qiurunze123/miaosha.git"/>
    <s v="2018-09-14T04:36:24Z"/>
    <m/>
  </r>
  <r>
    <s v="ashishps1/awesome-system-design-resources"/>
    <n v="26011"/>
    <x v="5"/>
    <n v="1.9"/>
    <n v="0"/>
    <x v="7"/>
    <x v="0"/>
    <x v="0"/>
    <n v="11"/>
    <n v="11"/>
    <n v="37"/>
    <n v="336"/>
    <n v="461"/>
    <n v="370"/>
    <n v="13"/>
    <n v="78"/>
    <n v="2.82"/>
    <n v="0.82"/>
    <n v="1"/>
    <n v="0"/>
    <n v="6.36"/>
    <s v="https://github.com/ashishps1/awesome-system-design-resources"/>
    <s v="https://github.com/ashishps1/awesome-system-design-resources.git"/>
    <s v="2023-10-25T01:50:42Z"/>
    <m/>
  </r>
  <r>
    <s v="apache/incubator-seata"/>
    <n v="25802"/>
    <x v="5"/>
    <n v="6.72"/>
    <n v="6"/>
    <x v="0"/>
    <x v="16"/>
    <x v="1"/>
    <n v="2441"/>
    <n v="3650"/>
    <n v="26777"/>
    <n v="234219"/>
    <n v="376172"/>
    <n v="242788"/>
    <n v="97939"/>
    <n v="35445"/>
    <n v="26.04"/>
    <n v="6.6"/>
    <n v="1.82"/>
    <n v="520.74"/>
    <n v="23.33"/>
    <s v="https://github.com/apache/incubator-seata"/>
    <s v="https://github.com/apache/incubator-seata.git"/>
    <s v="2018-12-28T08:37:22Z"/>
    <m/>
  </r>
  <r>
    <s v="alibaba/fastjson"/>
    <n v="25749"/>
    <x v="5"/>
    <n v="13.88"/>
    <n v="12"/>
    <x v="3"/>
    <x v="36"/>
    <x v="1"/>
    <n v="3119"/>
    <n v="6327"/>
    <n v="21485"/>
    <n v="206496"/>
    <n v="253945"/>
    <n v="186854"/>
    <n v="14028"/>
    <n v="53063"/>
    <n v="5.52"/>
    <n v="1.85"/>
    <n v="1.5"/>
    <n v="126.12"/>
    <n v="5.4"/>
    <s v="https://github.com/alibaba/fastjson"/>
    <s v="https://github.com/alibaba/fastjson.git"/>
    <s v="2011-11-03T06:58:52Z"/>
    <m/>
  </r>
  <r>
    <s v="JakeWharton/butterknife"/>
    <n v="25482"/>
    <x v="5"/>
    <n v="12.54"/>
    <n v="12"/>
    <x v="3"/>
    <x v="0"/>
    <x v="0"/>
    <n v="156"/>
    <n v="272"/>
    <n v="667"/>
    <n v="7712"/>
    <n v="16073"/>
    <n v="13316"/>
    <n v="691"/>
    <n v="2066"/>
    <n v="4.3"/>
    <n v="3.97"/>
    <n v="1.24"/>
    <n v="10.48"/>
    <n v="4.5999999999999996"/>
    <s v="https://github.com/JakeWharton/butterknife"/>
    <s v="https://github.com/JakeWharton/butterknife.git"/>
    <s v="2013-03-05T08:18:59Z"/>
    <m/>
  </r>
  <r>
    <s v="hollischuang/toBeTopJavaer"/>
    <n v="25467"/>
    <x v="5"/>
    <n v="6.9"/>
    <n v="6"/>
    <x v="0"/>
    <x v="0"/>
    <x v="0"/>
    <n v="0"/>
    <n v="0"/>
    <n v="0"/>
    <n v="0"/>
    <n v="0"/>
    <n v="0"/>
    <n v="0"/>
    <n v="0"/>
    <m/>
    <m/>
    <m/>
    <m/>
    <m/>
    <s v="https://github.com/hollischuang/toBeTopJavaer"/>
    <s v="https://github.com/hollischuang/toBeTopJavaer.git"/>
    <s v="2018-10-25T09:54:54Z"/>
    <s v="no_java_files"/>
  </r>
  <r>
    <s v="DrKLO/Telegram"/>
    <n v="27538"/>
    <x v="5"/>
    <n v="11.9"/>
    <n v="10"/>
    <x v="2"/>
    <x v="12"/>
    <x v="1"/>
    <n v="2772"/>
    <n v="13606"/>
    <n v="74903"/>
    <n v="1708497"/>
    <n v="1585411"/>
    <n v="1331897"/>
    <n v="103455"/>
    <n v="150059"/>
    <n v="6.53"/>
    <n v="7.07"/>
    <n v="1.65"/>
    <n v="79.930000000000007"/>
    <n v="25.57"/>
    <s v="https://github.com/DrKLO/Telegram"/>
    <s v="https://github.com/DrKLO/Telegram.git"/>
    <s v="2013-10-25T14:08:10Z"/>
    <m/>
  </r>
  <r>
    <s v="scwang90/SmartRefreshLayout"/>
    <n v="25154"/>
    <x v="5"/>
    <n v="8.3000000000000007"/>
    <n v="8"/>
    <x v="4"/>
    <x v="24"/>
    <x v="1"/>
    <n v="160"/>
    <n v="341"/>
    <n v="1328"/>
    <n v="18146"/>
    <n v="26122"/>
    <n v="18540"/>
    <n v="4351"/>
    <n v="3231"/>
    <n v="16.66"/>
    <n v="6.65"/>
    <n v="1.51"/>
    <n v="30.32"/>
    <n v="10.48"/>
    <s v="https://github.com/scwang90/SmartRefreshLayout"/>
    <s v="https://github.com/scwang90/SmartRefreshLayout.git"/>
    <s v="2017-06-02T09:52:50Z"/>
    <m/>
  </r>
  <r>
    <s v="proxyee-down-org/proxyee-down"/>
    <n v="24869"/>
    <x v="5"/>
    <n v="7.9"/>
    <n v="6"/>
    <x v="0"/>
    <x v="37"/>
    <x v="1"/>
    <n v="42"/>
    <n v="60"/>
    <n v="321"/>
    <n v="3392"/>
    <n v="4688"/>
    <n v="3910"/>
    <n v="276"/>
    <n v="502"/>
    <n v="5.89"/>
    <n v="5.52"/>
    <n v="1.47"/>
    <n v="19.52"/>
    <n v="11.55"/>
    <s v="https://github.com/proxyee-down-org/proxyee-down"/>
    <s v="https://github.com/proxyee-down-org/proxyee-down.git"/>
    <s v="2017-10-25T10:07:27Z"/>
    <m/>
  </r>
  <r>
    <s v="apache/flink"/>
    <n v="25266"/>
    <x v="5"/>
    <n v="11.28"/>
    <n v="10"/>
    <x v="2"/>
    <x v="0"/>
    <x v="0"/>
    <n v="14097"/>
    <n v="24324"/>
    <n v="126443"/>
    <n v="1132745"/>
    <n v="2442508"/>
    <n v="1622604"/>
    <n v="483274"/>
    <n v="336630"/>
    <n v="19.79"/>
    <n v="7.16"/>
    <n v="1.62"/>
    <n v="34.94"/>
    <n v="8.4"/>
    <s v="https://github.com/apache/flink"/>
    <s v="https://github.com/apache/flink.git"/>
    <s v="2014-06-07T07:00:10Z"/>
    <m/>
  </r>
  <r>
    <s v="Anuken/Mindustry"/>
    <n v="24817"/>
    <x v="5"/>
    <n v="8.39"/>
    <n v="8"/>
    <x v="4"/>
    <x v="38"/>
    <x v="1"/>
    <n v="805"/>
    <n v="0"/>
    <n v="0"/>
    <n v="0"/>
    <n v="166746"/>
    <n v="129590"/>
    <n v="8303"/>
    <n v="28853"/>
    <n v="4.9800000000000004"/>
    <m/>
    <m/>
    <m/>
    <m/>
    <s v="https://github.com/Anuken/Mindustry"/>
    <s v="https://github.com/Anuken/Mindustry.git"/>
    <s v="2017-04-30T01:24:29Z"/>
    <s v="ck_failed"/>
  </r>
  <r>
    <s v="greenrobot/EventBus"/>
    <n v="24761"/>
    <x v="5"/>
    <n v="13.18"/>
    <n v="12"/>
    <x v="3"/>
    <x v="39"/>
    <x v="1"/>
    <n v="97"/>
    <n v="183"/>
    <n v="576"/>
    <n v="5269"/>
    <n v="7896"/>
    <n v="5038"/>
    <n v="1718"/>
    <n v="1140"/>
    <n v="21.76"/>
    <n v="3.43"/>
    <n v="1.84"/>
    <n v="9.0500000000000007"/>
    <n v="5.09"/>
    <s v="https://github.com/greenrobot/EventBus"/>
    <s v="https://github.com/greenrobot/EventBus.git"/>
    <s v="2012-07-16T16:55:40Z"/>
    <m/>
  </r>
  <r>
    <s v="OpenAPITools/openapi-generator"/>
    <n v="24833"/>
    <x v="5"/>
    <n v="7.35"/>
    <n v="6"/>
    <x v="0"/>
    <x v="40"/>
    <x v="1"/>
    <n v="12275"/>
    <n v="4233"/>
    <n v="27553"/>
    <n v="244821"/>
    <n v="1934992"/>
    <n v="1172316"/>
    <n v="464914"/>
    <n v="297762"/>
    <n v="24.03"/>
    <n v="4.92"/>
    <n v="1.25"/>
    <n v="80.62"/>
    <n v="12.26"/>
    <s v="https://github.com/OpenAPITools/openapi-generator"/>
    <s v="https://github.com/OpenAPITools/openapi-generator.git"/>
    <s v="2018-05-12T09:57:56Z"/>
    <m/>
  </r>
  <r>
    <s v="bazelbuild/bazel"/>
    <n v="24562"/>
    <x v="5"/>
    <n v="11.27"/>
    <n v="10"/>
    <x v="2"/>
    <x v="41"/>
    <x v="1"/>
    <n v="1267"/>
    <n v="10643"/>
    <n v="67217"/>
    <n v="587154"/>
    <n v="243404"/>
    <n v="146254"/>
    <n v="61240"/>
    <n v="35910"/>
    <n v="25.16"/>
    <n v="7.51"/>
    <n v="1.62"/>
    <n v="68.069999999999993"/>
    <n v="10.64"/>
    <s v="https://github.com/bazelbuild/bazel"/>
    <s v="https://github.com/bazelbuild/bazel.git"/>
    <s v="2014-06-12T16:00:38Z"/>
    <m/>
  </r>
  <r>
    <s v="apache/skywalking"/>
    <n v="24519"/>
    <x v="5"/>
    <n v="9.8699999999999992"/>
    <n v="8"/>
    <x v="4"/>
    <x v="42"/>
    <x v="1"/>
    <n v="2130"/>
    <n v="2875"/>
    <n v="8443"/>
    <n v="93245"/>
    <n v="196453"/>
    <n v="129022"/>
    <n v="45490"/>
    <n v="21941"/>
    <n v="23.16"/>
    <n v="6.08"/>
    <n v="1.4"/>
    <n v="5.5"/>
    <n v="5.63"/>
    <s v="https://github.com/apache/skywalking"/>
    <s v="https://github.com/apache/skywalking.git"/>
    <s v="2015-11-07T03:30:36Z"/>
    <m/>
  </r>
  <r>
    <s v="yuliskov/SmartTube"/>
    <n v="24482"/>
    <x v="5"/>
    <n v="5.14"/>
    <n v="4"/>
    <x v="6"/>
    <x v="43"/>
    <x v="3"/>
    <n v="1614"/>
    <n v="3210"/>
    <n v="24038"/>
    <n v="238113"/>
    <n v="391437"/>
    <n v="260326"/>
    <n v="87495"/>
    <n v="43616"/>
    <n v="22.35"/>
    <n v="6.61"/>
    <n v="1.54"/>
    <n v="65.98"/>
    <n v="16.690000000000001"/>
    <s v="https://github.com/yuliskov/SmartTube"/>
    <s v="https://github.com/yuliskov/SmartTube.git"/>
    <s v="2020-07-28T12:53:52Z"/>
    <m/>
  </r>
  <r>
    <s v="jenkinsci/jenkins"/>
    <n v="24436"/>
    <x v="5"/>
    <n v="14.83"/>
    <n v="14"/>
    <x v="5"/>
    <x v="44"/>
    <x v="2"/>
    <n v="1825"/>
    <n v="4089"/>
    <n v="19466"/>
    <n v="183935"/>
    <n v="321974"/>
    <n v="197185"/>
    <n v="85454"/>
    <n v="39335"/>
    <n v="26.54"/>
    <n v="6.19"/>
    <n v="1.93"/>
    <n v="46.18"/>
    <n v="8.0500000000000007"/>
    <s v="https://github.com/jenkinsci/jenkins"/>
    <s v="https://github.com/jenkinsci/jenkins.git"/>
    <s v="2010-11-22T21:21:23Z"/>
    <m/>
  </r>
  <r>
    <s v="Netflix/Hystrix"/>
    <n v="24400"/>
    <x v="5"/>
    <n v="12.83"/>
    <n v="12"/>
    <x v="3"/>
    <x v="45"/>
    <x v="1"/>
    <n v="411"/>
    <n v="2005"/>
    <n v="5833"/>
    <n v="62010"/>
    <n v="78643"/>
    <n v="50508"/>
    <n v="17127"/>
    <n v="11008"/>
    <n v="21.78"/>
    <n v="3.35"/>
    <n v="1.57"/>
    <n v="20.25"/>
    <n v="4.2"/>
    <s v="https://github.com/Netflix/Hystrix"/>
    <s v="https://github.com/Netflix/Hystrix.git"/>
    <s v="2012-11-19T20:14:46Z"/>
    <m/>
  </r>
  <r>
    <s v="CodePhiliaX/Chat2DB"/>
    <n v="24255"/>
    <x v="5"/>
    <n v="2.2400000000000002"/>
    <n v="2"/>
    <x v="1"/>
    <x v="46"/>
    <x v="1"/>
    <n v="1014"/>
    <n v="1045"/>
    <n v="3627"/>
    <n v="35180"/>
    <n v="83717"/>
    <n v="52590"/>
    <n v="19308"/>
    <n v="11819"/>
    <n v="23.06"/>
    <n v="6.11"/>
    <n v="1.26"/>
    <n v="16.489999999999998"/>
    <n v="7.31"/>
    <s v="https://github.com/CodePhiliaX/Chat2DB"/>
    <s v="https://github.com/CodePhiliaX/Chat2DB.git"/>
    <s v="2023-06-20T14:05:26Z"/>
    <m/>
  </r>
  <r>
    <s v="google/gson"/>
    <n v="24043"/>
    <x v="5"/>
    <n v="10.5"/>
    <n v="10"/>
    <x v="2"/>
    <x v="47"/>
    <x v="1"/>
    <n v="258"/>
    <n v="1076"/>
    <n v="3268"/>
    <n v="34449"/>
    <n v="53964"/>
    <n v="35893"/>
    <n v="11794"/>
    <n v="6277"/>
    <n v="21.86"/>
    <n v="3.02"/>
    <n v="1.28"/>
    <n v="20.6"/>
    <n v="4.82"/>
    <s v="https://github.com/google/gson"/>
    <s v="https://github.com/google/gson.git"/>
    <s v="2015-03-19T18:21:20Z"/>
    <m/>
  </r>
  <r>
    <s v="libgdx/libgdx"/>
    <n v="24342"/>
    <x v="5"/>
    <n v="13.11"/>
    <n v="12"/>
    <x v="3"/>
    <x v="24"/>
    <x v="1"/>
    <n v="2430"/>
    <n v="3970"/>
    <n v="47196"/>
    <n v="285626"/>
    <n v="442924"/>
    <n v="297954"/>
    <n v="72089"/>
    <n v="72881"/>
    <n v="16.28"/>
    <n v="5.23"/>
    <n v="1.82"/>
    <n v="3543.59"/>
    <n v="19.489999999999998"/>
    <s v="https://github.com/libgdx/libgdx"/>
    <s v="https://github.com/libgdx/libgdx.git"/>
    <s v="2012-08-10T19:34:38Z"/>
    <m/>
  </r>
  <r>
    <s v="doocs/source-code-hunter"/>
    <n v="22963"/>
    <x v="5"/>
    <n v="5.89"/>
    <n v="4"/>
    <x v="6"/>
    <x v="0"/>
    <x v="0"/>
    <n v="1"/>
    <n v="1"/>
    <n v="1"/>
    <n v="5"/>
    <n v="8"/>
    <n v="5"/>
    <n v="3"/>
    <n v="0"/>
    <n v="37.5"/>
    <n v="0"/>
    <n v="1"/>
    <n v="0"/>
    <n v="1"/>
    <s v="https://github.com/doocs/source-code-hunter"/>
    <s v="https://github.com/doocs/source-code-hunter.git"/>
    <s v="2019-10-28T01:35:10Z"/>
    <m/>
  </r>
  <r>
    <s v="iBotPeaches/Apktool"/>
    <n v="22907"/>
    <x v="5"/>
    <n v="13.5"/>
    <n v="12"/>
    <x v="3"/>
    <x v="32"/>
    <x v="1"/>
    <n v="164"/>
    <n v="182"/>
    <n v="1201"/>
    <n v="12392"/>
    <n v="19833"/>
    <n v="13857"/>
    <n v="3338"/>
    <n v="2638"/>
    <n v="16.829999999999998"/>
    <n v="5.91"/>
    <n v="1.92"/>
    <n v="51"/>
    <n v="16.739999999999998"/>
    <s v="https://github.com/iBotPeaches/Apktool"/>
    <s v="https://github.com/iBotPeaches/Apktool.git"/>
    <s v="2012-03-19T17:46:53Z"/>
    <m/>
  </r>
  <r>
    <s v="redisson/redisson"/>
    <n v="24031"/>
    <x v="5"/>
    <n v="11.69"/>
    <n v="10"/>
    <x v="2"/>
    <x v="48"/>
    <x v="1"/>
    <n v="2977"/>
    <n v="2844"/>
    <n v="24329"/>
    <n v="166169"/>
    <n v="516832"/>
    <n v="332415"/>
    <n v="105255"/>
    <n v="79162"/>
    <n v="20.37"/>
    <n v="5.82"/>
    <n v="1.34"/>
    <n v="175.56"/>
    <n v="12.46"/>
    <s v="https://github.com/redisson/redisson"/>
    <s v="https://github.com/redisson/redisson.git"/>
    <s v="2014-01-11T14:06:25Z"/>
    <m/>
  </r>
  <r>
    <s v="alibaba/Sentinel"/>
    <n v="22903"/>
    <x v="5"/>
    <n v="7.46"/>
    <n v="6"/>
    <x v="0"/>
    <x v="49"/>
    <x v="1"/>
    <n v="1209"/>
    <n v="1498"/>
    <n v="6487"/>
    <n v="54999"/>
    <n v="111268"/>
    <n v="65629"/>
    <n v="31145"/>
    <n v="14494"/>
    <n v="27.99"/>
    <n v="4.4400000000000004"/>
    <n v="1.18"/>
    <n v="12.55"/>
    <n v="7.66"/>
    <s v="https://github.com/alibaba/Sentinel"/>
    <s v="https://github.com/alibaba/Sentinel.git"/>
    <s v="2018-04-04T06:37:33Z"/>
    <m/>
  </r>
  <r>
    <s v="EnterpriseQualityCoding/FizzBuzzEnterpriseEdition"/>
    <n v="22783"/>
    <x v="5"/>
    <n v="12.82"/>
    <n v="12"/>
    <x v="3"/>
    <x v="0"/>
    <x v="0"/>
    <n v="89"/>
    <n v="91"/>
    <n v="146"/>
    <n v="894"/>
    <n v="2621"/>
    <n v="1386"/>
    <n v="739"/>
    <n v="496"/>
    <n v="28.2"/>
    <n v="2.9"/>
    <n v="1"/>
    <n v="0.23"/>
    <n v="1.87"/>
    <s v="https://github.com/EnterpriseQualityCoding/FizzBuzzEnterpriseEdition"/>
    <s v="https://github.com/EnterpriseQualityCoding/FizzBuzzEnterpriseEdition.git"/>
    <s v="2012-11-24T00:14:41Z"/>
    <m/>
  </r>
  <r>
    <s v="apache/rocketmq"/>
    <n v="22094"/>
    <x v="5"/>
    <n v="8.8000000000000007"/>
    <n v="8"/>
    <x v="4"/>
    <x v="50"/>
    <x v="1"/>
    <n v="2107"/>
    <n v="2860"/>
    <n v="21886"/>
    <n v="215148"/>
    <n v="340930"/>
    <n v="248140"/>
    <n v="46636"/>
    <n v="46154"/>
    <n v="13.68"/>
    <n v="6.85"/>
    <n v="1.33"/>
    <n v="121.77"/>
    <n v="14.81"/>
    <s v="https://github.com/apache/rocketmq"/>
    <s v="https://github.com/apache/rocketmq.git"/>
    <s v="2016-11-30T08:00:08Z"/>
    <m/>
  </r>
  <r>
    <s v="google/ExoPlayer"/>
    <n v="21879"/>
    <x v="5"/>
    <n v="11.27"/>
    <n v="10"/>
    <x v="2"/>
    <x v="51"/>
    <x v="1"/>
    <n v="1638"/>
    <n v="3281"/>
    <n v="23720"/>
    <n v="262348"/>
    <n v="479128"/>
    <n v="328827"/>
    <n v="104584"/>
    <n v="45717"/>
    <n v="21.83"/>
    <n v="7.54"/>
    <n v="1.29"/>
    <n v="52.22"/>
    <n v="15.42"/>
    <s v="https://github.com/google/ExoPlayer"/>
    <s v="https://github.com/google/ExoPlayer.git"/>
    <s v="2014-06-13T21:19:18Z"/>
    <m/>
  </r>
  <r>
    <s v="dataease/dataease"/>
    <n v="21875"/>
    <x v="5"/>
    <n v="4.62"/>
    <n v="4"/>
    <x v="6"/>
    <x v="52"/>
    <x v="1"/>
    <n v="1000"/>
    <n v="1099"/>
    <n v="3850"/>
    <n v="42741"/>
    <n v="72015"/>
    <n v="54676"/>
    <n v="6237"/>
    <n v="11102"/>
    <n v="8.66"/>
    <n v="4.96"/>
    <n v="1.21"/>
    <n v="27.77"/>
    <n v="8.6300000000000008"/>
    <s v="https://github.com/dataease/dataease"/>
    <s v="https://github.com/dataease/dataease.git"/>
    <s v="2021-02-02T04:10:21Z"/>
    <m/>
  </r>
  <r>
    <s v="elunez/eladmin"/>
    <n v="21789"/>
    <x v="5"/>
    <n v="6.76"/>
    <n v="6"/>
    <x v="0"/>
    <x v="3"/>
    <x v="1"/>
    <n v="274"/>
    <n v="282"/>
    <n v="963"/>
    <n v="8063"/>
    <n v="23218"/>
    <n v="12709"/>
    <n v="8178"/>
    <n v="2331"/>
    <n v="35.22"/>
    <n v="8.01"/>
    <n v="1.1599999999999999"/>
    <n v="6.2"/>
    <n v="6.21"/>
    <s v="https://github.com/elunez/eladmin"/>
    <s v="https://github.com/elunez/eladmin.git"/>
    <s v="2018-12-14T08:54:24Z"/>
    <m/>
  </r>
  <r>
    <s v="LSPosed/LSPosed"/>
    <n v="21568"/>
    <x v="5"/>
    <n v="4.76"/>
    <n v="4"/>
    <x v="6"/>
    <x v="31"/>
    <x v="1"/>
    <n v="230"/>
    <n v="427"/>
    <n v="2049"/>
    <n v="22952"/>
    <n v="30084"/>
    <n v="21730"/>
    <n v="4743"/>
    <n v="3611"/>
    <n v="15.77"/>
    <n v="5.52"/>
    <n v="1.65"/>
    <n v="48.11"/>
    <n v="11.1"/>
    <s v="https://github.com/LSPosed/LSPosed"/>
    <s v="https://github.com/LSPosed/LSPosed.git"/>
    <s v="2020-12-12T08:39:37Z"/>
    <m/>
  </r>
  <r>
    <s v="kestra-io/kestra"/>
    <n v="21170"/>
    <x v="5"/>
    <n v="6.07"/>
    <n v="6"/>
    <x v="0"/>
    <x v="53"/>
    <x v="2"/>
    <n v="1652"/>
    <n v="1918"/>
    <n v="7550"/>
    <n v="66320"/>
    <n v="157833"/>
    <n v="124827"/>
    <n v="8532"/>
    <n v="24474"/>
    <n v="5.41"/>
    <n v="8.24"/>
    <n v="1.43"/>
    <n v="14.95"/>
    <n v="6.77"/>
    <s v="https://github.com/kestra-io/kestra"/>
    <s v="https://github.com/kestra-io/kestra.git"/>
    <s v="2019-08-24T13:56:15Z"/>
    <m/>
  </r>
  <r>
    <s v="CarGuo/GSYVideoPlayer"/>
    <n v="21099"/>
    <x v="5"/>
    <n v="8.85"/>
    <n v="8"/>
    <x v="4"/>
    <x v="54"/>
    <x v="1"/>
    <n v="278"/>
    <n v="636"/>
    <n v="3787"/>
    <n v="31928"/>
    <n v="48236"/>
    <n v="33102"/>
    <n v="7068"/>
    <n v="8066"/>
    <n v="14.65"/>
    <n v="5.49"/>
    <n v="1.58"/>
    <n v="55.36"/>
    <n v="11.31"/>
    <s v="https://github.com/CarGuo/GSYVideoPlayer"/>
    <s v="https://github.com/CarGuo/GSYVideoPlayer.git"/>
    <s v="2016-11-13T12:34:31Z"/>
    <m/>
  </r>
  <r>
    <s v="oracle/graal"/>
    <n v="21086"/>
    <x v="5"/>
    <n v="9.68"/>
    <n v="8"/>
    <x v="4"/>
    <x v="11"/>
    <x v="1"/>
    <n v="14371"/>
    <n v="0"/>
    <n v="0"/>
    <n v="0"/>
    <n v="2864050"/>
    <n v="1831012"/>
    <n v="704702"/>
    <n v="328336"/>
    <n v="24.61"/>
    <m/>
    <m/>
    <m/>
    <m/>
    <s v="https://github.com/oracle/graal"/>
    <s v="https://github.com/oracle/graal.git"/>
    <s v="2016-01-14T17:11:35Z"/>
    <s v="ck_failed"/>
  </r>
  <r>
    <s v="brettwooldridge/HikariCP"/>
    <n v="20714"/>
    <x v="5"/>
    <n v="11.95"/>
    <n v="10"/>
    <x v="2"/>
    <x v="0"/>
    <x v="0"/>
    <n v="113"/>
    <n v="185"/>
    <n v="1409"/>
    <n v="11464"/>
    <n v="21451"/>
    <n v="14418"/>
    <n v="4042"/>
    <n v="2991"/>
    <n v="18.84"/>
    <n v="4.38"/>
    <n v="1.29"/>
    <n v="172.67"/>
    <n v="12.75"/>
    <s v="https://github.com/brettwooldridge/HikariCP"/>
    <s v="https://github.com/brettwooldridge/HikariCP.git"/>
    <s v="2013-10-08T05:43:03Z"/>
    <m/>
  </r>
  <r>
    <s v="kunal-kushwaha/DSA-Bootcamp-Java"/>
    <n v="20655"/>
    <x v="5"/>
    <n v="4.13"/>
    <n v="4"/>
    <x v="6"/>
    <x v="0"/>
    <x v="0"/>
    <n v="256"/>
    <n v="253"/>
    <n v="721"/>
    <n v="6598"/>
    <n v="10287"/>
    <n v="7537"/>
    <n v="853"/>
    <n v="1897"/>
    <n v="8.2899999999999991"/>
    <n v="1.29"/>
    <n v="1.08"/>
    <n v="3.5"/>
    <n v="6.34"/>
    <s v="https://github.com/kunal-kushwaha/DSA-Bootcamp-Java"/>
    <s v="https://github.com/kunal-kushwaha/DSA-Bootcamp-Java.git"/>
    <s v="2021-07-30T12:23:25Z"/>
    <m/>
  </r>
  <r>
    <s v="apache/shardingsphere"/>
    <n v="20449"/>
    <x v="5"/>
    <n v="9.67"/>
    <n v="8"/>
    <x v="4"/>
    <x v="55"/>
    <x v="1"/>
    <n v="7645"/>
    <n v="7843"/>
    <n v="28087"/>
    <n v="201390"/>
    <n v="550144"/>
    <n v="315658"/>
    <n v="164487"/>
    <n v="69999"/>
    <n v="29.9"/>
    <n v="6.96"/>
    <n v="1.4"/>
    <n v="28.32"/>
    <n v="5.55"/>
    <s v="https://github.com/apache/shardingsphere"/>
    <s v="https://github.com/apache/shardingsphere.git"/>
    <s v="2016-01-18T12:49:26Z"/>
    <m/>
  </r>
  <r>
    <s v="didi/DoKit"/>
    <n v="20388"/>
    <x v="5"/>
    <n v="7.1"/>
    <n v="6"/>
    <x v="0"/>
    <x v="24"/>
    <x v="1"/>
    <n v="732"/>
    <n v="1569"/>
    <n v="8866"/>
    <n v="80596"/>
    <n v="121078"/>
    <n v="77651"/>
    <n v="28170"/>
    <n v="15257"/>
    <n v="23.27"/>
    <n v="4.5"/>
    <n v="1.32"/>
    <n v="71.77"/>
    <n v="11.15"/>
    <s v="https://github.com/didi/DoKit"/>
    <s v="https://github.com/didi/DoKit.git"/>
    <s v="2018-08-14T10:32:07Z"/>
    <m/>
  </r>
  <r>
    <s v="mybatis/mybatis-3"/>
    <n v="20228"/>
    <x v="5"/>
    <n v="12.59"/>
    <n v="12"/>
    <x v="3"/>
    <x v="6"/>
    <x v="1"/>
    <n v="1390"/>
    <n v="1744"/>
    <n v="8728"/>
    <n v="60434"/>
    <n v="114433"/>
    <n v="70703"/>
    <n v="28227"/>
    <n v="15503"/>
    <n v="24.67"/>
    <n v="3.58"/>
    <n v="1.22"/>
    <n v="20.95"/>
    <n v="6.75"/>
    <s v="https://github.com/mybatis/mybatis-3"/>
    <s v="https://github.com/mybatis/mybatis-3.git"/>
    <s v="2013-02-14T19:03:32Z"/>
    <m/>
  </r>
  <r>
    <s v="ReactiveX/RxAndroid"/>
    <n v="20076"/>
    <x v="5"/>
    <n v="11.08"/>
    <n v="10"/>
    <x v="2"/>
    <x v="56"/>
    <x v="1"/>
    <n v="12"/>
    <n v="55"/>
    <n v="149"/>
    <n v="1452"/>
    <n v="1863"/>
    <n v="1334"/>
    <n v="240"/>
    <n v="289"/>
    <n v="12.88"/>
    <n v="2.27"/>
    <n v="1.1299999999999999"/>
    <n v="3.09"/>
    <n v="3.55"/>
    <s v="https://github.com/ReactiveX/RxAndroid"/>
    <s v="https://github.com/ReactiveX/RxAndroid.git"/>
    <s v="2014-08-19T03:46:38Z"/>
    <m/>
  </r>
  <r>
    <s v="linlinjava/litemall"/>
    <n v="19923"/>
    <x v="6"/>
    <n v="7.49"/>
    <n v="6"/>
    <x v="0"/>
    <x v="57"/>
    <x v="1"/>
    <n v="333"/>
    <n v="617"/>
    <n v="11848"/>
    <n v="90884"/>
    <n v="116435"/>
    <n v="60606"/>
    <n v="40871"/>
    <n v="14958"/>
    <n v="35.1"/>
    <n v="4.62"/>
    <n v="1.1299999999999999"/>
    <n v="1532.88"/>
    <n v="23.7"/>
    <s v="https://github.com/linlinjava/litemall"/>
    <s v="https://github.com/linlinjava/litemall.git"/>
    <s v="2018-03-22T16:42:30Z"/>
    <m/>
  </r>
  <r>
    <s v="yudaocode/SpringBoot-Labs"/>
    <n v="19859"/>
    <x v="6"/>
    <n v="7.02"/>
    <n v="6"/>
    <x v="0"/>
    <x v="0"/>
    <x v="0"/>
    <n v="2080"/>
    <n v="1451"/>
    <n v="2946"/>
    <n v="17375"/>
    <n v="64114"/>
    <n v="42528"/>
    <n v="8372"/>
    <n v="13214"/>
    <n v="13.06"/>
    <n v="4.29"/>
    <n v="1.05"/>
    <n v="1.39"/>
    <n v="2.27"/>
    <s v="https://github.com/yudaocode/SpringBoot-Labs"/>
    <s v="https://github.com/yudaocode/SpringBoot-Labs.git"/>
    <s v="2018-09-12T14:51:46Z"/>
    <m/>
  </r>
  <r>
    <s v="xiaojieonly/Ehviewer_CN_SXJ"/>
    <n v="19718"/>
    <x v="6"/>
    <n v="4.8499999999999996"/>
    <n v="4"/>
    <x v="6"/>
    <x v="58"/>
    <x v="1"/>
    <n v="514"/>
    <n v="910"/>
    <n v="6647"/>
    <n v="74646"/>
    <n v="102936"/>
    <n v="74221"/>
    <n v="14341"/>
    <n v="14374"/>
    <n v="13.93"/>
    <n v="6.79"/>
    <n v="1.74"/>
    <n v="68.42"/>
    <n v="17.2"/>
    <s v="https://github.com/xiaojieonly/Ehviewer_CN_SXJ"/>
    <s v="https://github.com/xiaojieonly/Ehviewer_CN_SXJ.git"/>
    <s v="2020-11-09T06:14:31Z"/>
    <m/>
  </r>
  <r>
    <s v="thingsboard/thingsboard"/>
    <n v="19710"/>
    <x v="6"/>
    <n v="8.8000000000000007"/>
    <n v="8"/>
    <x v="4"/>
    <x v="59"/>
    <x v="1"/>
    <n v="4302"/>
    <n v="0"/>
    <n v="0"/>
    <n v="0"/>
    <n v="487836"/>
    <n v="352082"/>
    <n v="72785"/>
    <n v="62969"/>
    <n v="14.92"/>
    <m/>
    <m/>
    <m/>
    <m/>
    <s v="https://github.com/thingsboard/thingsboard"/>
    <s v="https://github.com/thingsboard/thingsboard.git"/>
    <s v="2016-12-01T09:33:30Z"/>
    <s v="ck_failed"/>
  </r>
  <r>
    <s v="dianping/cat"/>
    <n v="18935"/>
    <x v="6"/>
    <n v="12.79"/>
    <n v="12"/>
    <x v="3"/>
    <x v="2"/>
    <x v="1"/>
    <n v="1333"/>
    <n v="1890"/>
    <n v="9702"/>
    <n v="97667"/>
    <n v="150709"/>
    <n v="100068"/>
    <n v="22451"/>
    <n v="28190"/>
    <n v="14.9"/>
    <n v="5.49"/>
    <n v="1.42"/>
    <n v="23.07"/>
    <n v="9.9"/>
    <s v="https://github.com/dianping/cat"/>
    <s v="https://github.com/dianping/cat.git"/>
    <s v="2012-12-05T02:31:48Z"/>
    <m/>
  </r>
  <r>
    <s v="openjdk/jdk"/>
    <n v="21707"/>
    <x v="5"/>
    <n v="7"/>
    <n v="6"/>
    <x v="0"/>
    <x v="0"/>
    <x v="0"/>
    <n v="51282"/>
    <n v="0"/>
    <n v="0"/>
    <n v="0"/>
    <n v="9870131"/>
    <n v="5566671"/>
    <n v="3228747"/>
    <n v="1074713"/>
    <n v="32.71"/>
    <m/>
    <m/>
    <m/>
    <m/>
    <s v="https://github.com/openjdk/jdk"/>
    <s v="https://github.com/openjdk/jdk.git"/>
    <s v="2018-09-17T12:29:20Z"/>
    <s v="ck_failed"/>
  </r>
  <r>
    <s v="Baseflow/PhotoView"/>
    <n v="18871"/>
    <x v="6"/>
    <n v="13.18"/>
    <n v="12"/>
    <x v="3"/>
    <x v="60"/>
    <x v="1"/>
    <n v="25"/>
    <n v="45"/>
    <n v="187"/>
    <n v="1792"/>
    <n v="2323"/>
    <n v="1610"/>
    <n v="360"/>
    <n v="353"/>
    <n v="15.5"/>
    <n v="4.7300000000000004"/>
    <n v="1.36"/>
    <n v="24.6"/>
    <n v="7.91"/>
    <s v="https://github.com/Baseflow/PhotoView"/>
    <s v="https://github.com/Baseflow/PhotoView.git"/>
    <s v="2012-07-17T16:39:00Z"/>
    <m/>
  </r>
  <r>
    <s v="antlr/antlr4"/>
    <n v="18343"/>
    <x v="6"/>
    <n v="15.62"/>
    <n v="14"/>
    <x v="5"/>
    <x v="25"/>
    <x v="1"/>
    <n v="513"/>
    <n v="662"/>
    <n v="4502"/>
    <n v="41027"/>
    <n v="74678"/>
    <n v="49140"/>
    <n v="16297"/>
    <n v="9241"/>
    <n v="21.82"/>
    <n v="5.81"/>
    <n v="1.81"/>
    <n v="48.3"/>
    <n v="14.39"/>
    <s v="https://github.com/antlr/antlr4"/>
    <s v="https://github.com/antlr/antlr4.git"/>
    <s v="2010-02-04T01:36:28Z"/>
    <m/>
  </r>
  <r>
    <s v="williamfiset/Algorithms"/>
    <n v="18221"/>
    <x v="6"/>
    <n v="8.5"/>
    <n v="8"/>
    <x v="4"/>
    <x v="0"/>
    <x v="0"/>
    <n v="316"/>
    <n v="463"/>
    <n v="2882"/>
    <n v="32495"/>
    <n v="48259"/>
    <n v="30722"/>
    <n v="9028"/>
    <n v="8509"/>
    <n v="18.71"/>
    <n v="2.61"/>
    <n v="1.05"/>
    <n v="16.2"/>
    <n v="15.44"/>
    <s v="https://github.com/williamfiset/Algorithms"/>
    <s v="https://github.com/williamfiset/Algorithms.git"/>
    <s v="2017-03-18T02:50:46Z"/>
    <m/>
  </r>
  <r>
    <s v="Tencent/APIJSON"/>
    <n v="18196"/>
    <x v="6"/>
    <n v="8.82"/>
    <n v="8"/>
    <x v="4"/>
    <x v="61"/>
    <x v="1"/>
    <n v="68"/>
    <n v="70"/>
    <n v="1561"/>
    <n v="13844"/>
    <n v="23056"/>
    <n v="14864"/>
    <n v="4938"/>
    <n v="3254"/>
    <n v="21.42"/>
    <n v="5.89"/>
    <n v="1.24"/>
    <n v="1165.57"/>
    <n v="69.900000000000006"/>
    <s v="https://github.com/Tencent/APIJSON"/>
    <s v="https://github.com/Tencent/APIJSON.git"/>
    <s v="2016-11-21T12:03:29Z"/>
    <m/>
  </r>
  <r>
    <s v="dromara/Sa-Token"/>
    <n v="18161"/>
    <x v="6"/>
    <n v="5.62"/>
    <n v="4"/>
    <x v="6"/>
    <x v="62"/>
    <x v="1"/>
    <n v="949"/>
    <n v="764"/>
    <n v="4686"/>
    <n v="27994"/>
    <n v="91035"/>
    <n v="40974"/>
    <n v="37600"/>
    <n v="12461"/>
    <n v="41.3"/>
    <n v="4.74"/>
    <n v="1.27"/>
    <n v="60.19"/>
    <n v="8.9600000000000009"/>
    <s v="https://github.com/dromara/Sa-Token"/>
    <s v="https://github.com/dromara/Sa-Token.git"/>
    <s v="2020-02-03T10:34:29Z"/>
    <m/>
  </r>
  <r>
    <s v="ashishps1/awesome-low-level-design"/>
    <n v="17991"/>
    <x v="6"/>
    <n v="1.83"/>
    <n v="0"/>
    <x v="7"/>
    <x v="0"/>
    <x v="0"/>
    <n v="787"/>
    <n v="792"/>
    <n v="2399"/>
    <n v="14584"/>
    <n v="20827"/>
    <n v="16366"/>
    <n v="737"/>
    <n v="3724"/>
    <n v="3.54"/>
    <n v="2.64"/>
    <n v="1.1399999999999999"/>
    <n v="3.05"/>
    <n v="3.93"/>
    <s v="https://github.com/ashishps1/awesome-low-level-design"/>
    <s v="https://github.com/ashishps1/awesome-low-level-design.git"/>
    <s v="2023-11-17T10:15:12Z"/>
    <m/>
  </r>
  <r>
    <s v="LMAX-Exchange/disruptor"/>
    <n v="17984"/>
    <x v="6"/>
    <n v="12.99"/>
    <n v="12"/>
    <x v="3"/>
    <x v="24"/>
    <x v="1"/>
    <n v="240"/>
    <n v="410"/>
    <n v="1668"/>
    <n v="13167"/>
    <n v="28421"/>
    <n v="17807"/>
    <n v="7078"/>
    <n v="3536"/>
    <n v="24.9"/>
    <n v="4.4800000000000004"/>
    <n v="1.29"/>
    <n v="25.88"/>
    <n v="5.62"/>
    <s v="https://github.com/LMAX-Exchange/disruptor"/>
    <s v="https://github.com/LMAX-Exchange/disruptor.git"/>
    <s v="2012-09-21T13:42:24Z"/>
    <m/>
  </r>
  <r>
    <s v="forezp/SpringCloudLearning"/>
    <n v="17973"/>
    <x v="6"/>
    <n v="8.4499999999999993"/>
    <n v="8"/>
    <x v="4"/>
    <x v="0"/>
    <x v="0"/>
    <n v="349"/>
    <n v="143"/>
    <n v="209"/>
    <n v="1142"/>
    <n v="9946"/>
    <n v="6820"/>
    <n v="1356"/>
    <n v="1770"/>
    <n v="13.63"/>
    <n v="4.59"/>
    <n v="1.05"/>
    <n v="0.59"/>
    <n v="1.66"/>
    <s v="https://github.com/forezp/SpringCloudLearning"/>
    <s v="https://github.com/forezp/SpringCloudLearning.git"/>
    <s v="2017-04-08T10:06:56Z"/>
    <m/>
  </r>
  <r>
    <s v="YunaiV/yudao-cloud"/>
    <n v="17857"/>
    <x v="6"/>
    <n v="6.38"/>
    <n v="6"/>
    <x v="0"/>
    <x v="11"/>
    <x v="1"/>
    <n v="3738"/>
    <n v="3792"/>
    <n v="11767"/>
    <n v="91701"/>
    <n v="266575"/>
    <n v="167178"/>
    <n v="58826"/>
    <n v="40571"/>
    <n v="22.07"/>
    <n v="7.85"/>
    <n v="1.21"/>
    <n v="16.079999999999998"/>
    <n v="4.75"/>
    <s v="https://github.com/YunaiV/yudao-cloud"/>
    <s v="https://github.com/YunaiV/yudao-cloud.git"/>
    <s v="2019-05-02T16:06:49Z"/>
    <m/>
  </r>
  <r>
    <s v="Tencent/tinker"/>
    <n v="17549"/>
    <x v="6"/>
    <n v="9.0299999999999994"/>
    <n v="8"/>
    <x v="4"/>
    <x v="19"/>
    <x v="1"/>
    <n v="240"/>
    <n v="520"/>
    <n v="2843"/>
    <n v="40448"/>
    <n v="43799"/>
    <n v="30406"/>
    <n v="8415"/>
    <n v="4978"/>
    <n v="19.21"/>
    <n v="4.79"/>
    <n v="1.6"/>
    <n v="28.47"/>
    <n v="17.170000000000002"/>
    <s v="https://github.com/Tencent/tinker"/>
    <s v="https://github.com/Tencent/tinker.git"/>
    <s v="2016-09-06T06:57:52Z"/>
    <m/>
  </r>
  <r>
    <s v="openzipkin/zipkin"/>
    <n v="17307"/>
    <x v="6"/>
    <n v="13.29"/>
    <n v="12"/>
    <x v="3"/>
    <x v="63"/>
    <x v="1"/>
    <n v="439"/>
    <n v="0"/>
    <n v="0"/>
    <n v="0"/>
    <n v="59619"/>
    <n v="44185"/>
    <n v="6475"/>
    <n v="8959"/>
    <n v="10.86"/>
    <m/>
    <m/>
    <m/>
    <m/>
    <s v="https://github.com/openzipkin/zipkin"/>
    <s v="https://github.com/openzipkin/zipkin.git"/>
    <s v="2012-06-06T18:26:16Z"/>
    <s v="ck_failed"/>
  </r>
  <r>
    <s v="infinilabs/analysis-ik"/>
    <n v="17216"/>
    <x v="6"/>
    <n v="13.76"/>
    <n v="12"/>
    <x v="3"/>
    <x v="3"/>
    <x v="1"/>
    <n v="33"/>
    <n v="38"/>
    <n v="266"/>
    <n v="2571"/>
    <n v="4779"/>
    <n v="2701"/>
    <n v="1424"/>
    <n v="654"/>
    <n v="29.8"/>
    <n v="4.82"/>
    <n v="1.37"/>
    <n v="15.42"/>
    <n v="18.32"/>
    <s v="https://github.com/infinilabs/analysis-ik"/>
    <s v="https://github.com/infinilabs/analysis-ik.git"/>
    <s v="2011-12-16T09:01:45Z"/>
    <m/>
  </r>
  <r>
    <s v="justauth/JustAuth"/>
    <n v="17190"/>
    <x v="6"/>
    <n v="6.63"/>
    <n v="6"/>
    <x v="0"/>
    <x v="6"/>
    <x v="1"/>
    <n v="147"/>
    <n v="198"/>
    <n v="900"/>
    <n v="6054"/>
    <n v="14631"/>
    <n v="9649"/>
    <n v="3335"/>
    <n v="1647"/>
    <n v="22.79"/>
    <n v="5.51"/>
    <n v="1.34"/>
    <n v="12.98"/>
    <n v="6.15"/>
    <s v="https://github.com/justauth/JustAuth"/>
    <s v="https://github.com/justauth/JustAuth.git"/>
    <s v="2019-01-31T09:42:20Z"/>
    <m/>
  </r>
  <r>
    <s v="facebook/fresco"/>
    <n v="17136"/>
    <x v="6"/>
    <n v="10.55"/>
    <n v="10"/>
    <x v="2"/>
    <x v="64"/>
    <x v="1"/>
    <n v="616"/>
    <n v="1055"/>
    <n v="6182"/>
    <n v="50422"/>
    <n v="87500"/>
    <n v="61061"/>
    <n v="15329"/>
    <n v="11110"/>
    <n v="17.52"/>
    <n v="6.62"/>
    <n v="1.42"/>
    <n v="28.76"/>
    <n v="9.16"/>
    <s v="https://github.com/facebook/fresco"/>
    <s v="https://github.com/facebook/fresco.git"/>
    <s v="2015-03-02T09:58:04Z"/>
    <m/>
  </r>
  <r>
    <s v="baomidou/mybatis-plus"/>
    <n v="17106"/>
    <x v="6"/>
    <n v="9.08"/>
    <n v="8"/>
    <x v="4"/>
    <x v="62"/>
    <x v="1"/>
    <n v="923"/>
    <n v="1043"/>
    <n v="4693"/>
    <n v="39106"/>
    <n v="94454"/>
    <n v="56237"/>
    <n v="27204"/>
    <n v="11013"/>
    <n v="28.8"/>
    <n v="5.75"/>
    <n v="1.33"/>
    <n v="25.05"/>
    <n v="7.47"/>
    <s v="https://github.com/baomidou/mybatis-plus"/>
    <s v="https://github.com/baomidou/mybatis-plus.git"/>
    <s v="2016-08-18T10:06:53Z"/>
    <m/>
  </r>
  <r>
    <s v="ben-manes/caffeine"/>
    <n v="17036"/>
    <x v="6"/>
    <n v="10.77"/>
    <n v="10"/>
    <x v="2"/>
    <x v="65"/>
    <x v="1"/>
    <n v="629"/>
    <n v="1336"/>
    <n v="8836"/>
    <n v="85095"/>
    <n v="127986"/>
    <n v="92276"/>
    <n v="20536"/>
    <n v="15174"/>
    <n v="16.05"/>
    <n v="4.8899999999999997"/>
    <n v="1.58"/>
    <n v="163.16999999999999"/>
    <n v="11.09"/>
    <s v="https://github.com/ben-manes/caffeine"/>
    <s v="https://github.com/ben-manes/caffeine.git"/>
    <s v="2014-12-13T08:45:11Z"/>
    <m/>
  </r>
  <r>
    <s v="material-components/material-components-android"/>
    <n v="16953"/>
    <x v="6"/>
    <n v="8.7899999999999991"/>
    <n v="8"/>
    <x v="4"/>
    <x v="66"/>
    <x v="1"/>
    <n v="939"/>
    <n v="2058"/>
    <n v="13651"/>
    <n v="113407"/>
    <n v="207791"/>
    <n v="137512"/>
    <n v="44557"/>
    <n v="25722"/>
    <n v="21.44"/>
    <n v="7.12"/>
    <n v="1.53"/>
    <n v="91.61"/>
    <n v="11.65"/>
    <s v="https://github.com/material-components/material-components-android"/>
    <s v="https://github.com/material-components/material-components-android.git"/>
    <s v="2016-12-05T16:11:29Z"/>
    <m/>
  </r>
  <r>
    <s v="nostra13/Android-Universal-Image-Loader"/>
    <n v="16929"/>
    <x v="6"/>
    <n v="13.81"/>
    <n v="12"/>
    <x v="3"/>
    <x v="0"/>
    <x v="0"/>
    <n v="88"/>
    <n v="140"/>
    <n v="817"/>
    <n v="7434"/>
    <n v="13900"/>
    <n v="7237"/>
    <n v="5246"/>
    <n v="1417"/>
    <n v="37.74"/>
    <n v="4.8600000000000003"/>
    <n v="1.59"/>
    <n v="28.84"/>
    <n v="10.97"/>
    <s v="https://github.com/nostra13/Android-Universal-Image-Loader"/>
    <s v="https://github.com/nostra13/Android-Universal-Image-Loader.git"/>
    <s v="2011-11-27T18:48:23Z"/>
    <m/>
  </r>
  <r>
    <s v="alibaba/DataX"/>
    <n v="16806"/>
    <x v="6"/>
    <n v="7.67"/>
    <n v="6"/>
    <x v="0"/>
    <x v="39"/>
    <x v="1"/>
    <n v="864"/>
    <n v="1222"/>
    <n v="5828"/>
    <n v="81194"/>
    <n v="102183"/>
    <n v="77496"/>
    <n v="9581"/>
    <n v="15106"/>
    <n v="9.3800000000000008"/>
    <n v="4.46"/>
    <n v="1.7"/>
    <n v="22.65"/>
    <n v="12.67"/>
    <s v="https://github.com/alibaba/DataX"/>
    <s v="https://github.com/alibaba/DataX.git"/>
    <s v="2018-01-18T10:09:47Z"/>
    <m/>
  </r>
  <r>
    <s v="winterbe/java8-tutorial"/>
    <n v="16778"/>
    <x v="6"/>
    <n v="11.51"/>
    <n v="10"/>
    <x v="2"/>
    <x v="0"/>
    <x v="0"/>
    <n v="68"/>
    <n v="88"/>
    <n v="216"/>
    <n v="2081"/>
    <n v="3673"/>
    <n v="2533"/>
    <n v="335"/>
    <n v="805"/>
    <n v="9.1199999999999992"/>
    <n v="1.03"/>
    <n v="1"/>
    <n v="3.91"/>
    <n v="3.1"/>
    <s v="https://github.com/winterbe/java8-tutorial"/>
    <s v="https://github.com/winterbe/java8-tutorial.git"/>
    <s v="2014-03-16T17:25:43Z"/>
    <m/>
  </r>
  <r>
    <s v="shuzheng/zheng"/>
    <n v="16729"/>
    <x v="6"/>
    <n v="8.9600000000000009"/>
    <n v="8"/>
    <x v="4"/>
    <x v="0"/>
    <x v="0"/>
    <n v="379"/>
    <n v="509"/>
    <n v="5630"/>
    <n v="41742"/>
    <n v="41624"/>
    <n v="30361"/>
    <n v="3447"/>
    <n v="7816"/>
    <n v="8.2799999999999994"/>
    <n v="4.53"/>
    <n v="1.41"/>
    <n v="340.86"/>
    <n v="13.68"/>
    <s v="https://github.com/shuzheng/zheng"/>
    <s v="https://github.com/shuzheng/zheng.git"/>
    <s v="2016-10-04T10:07:06Z"/>
    <m/>
  </r>
  <r>
    <s v="Grasscutters/Grasscutter"/>
    <n v="16664"/>
    <x v="6"/>
    <n v="3.42"/>
    <n v="2"/>
    <x v="1"/>
    <x v="56"/>
    <x v="1"/>
    <n v="5386"/>
    <n v="0"/>
    <n v="0"/>
    <n v="0"/>
    <n v="3259892"/>
    <n v="2536227"/>
    <n v="474791"/>
    <n v="248874"/>
    <n v="14.56"/>
    <m/>
    <m/>
    <m/>
    <m/>
    <s v="https://github.com/Grasscutters/Grasscutter"/>
    <s v="https://github.com/Grasscutters/Grasscutter.git"/>
    <s v="2022-04-17T12:43:46Z"/>
    <s v="ck_failed"/>
  </r>
  <r>
    <s v="heibaiying/BigData-Notes"/>
    <n v="16648"/>
    <x v="6"/>
    <n v="6.53"/>
    <n v="6"/>
    <x v="0"/>
    <x v="0"/>
    <x v="0"/>
    <n v="69"/>
    <n v="77"/>
    <n v="221"/>
    <n v="2124"/>
    <n v="4296"/>
    <n v="2863"/>
    <n v="675"/>
    <n v="758"/>
    <n v="15.71"/>
    <n v="5.71"/>
    <n v="1.22"/>
    <n v="0.82"/>
    <n v="4.9400000000000004"/>
    <s v="https://github.com/heibaiying/BigData-Notes"/>
    <s v="https://github.com/heibaiying/BigData-Notes.git"/>
    <s v="2019-03-10T01:40:01Z"/>
    <m/>
  </r>
  <r>
    <s v="JeffLi1993/springboot-learning-example"/>
    <n v="16557"/>
    <x v="6"/>
    <n v="8.61"/>
    <n v="8"/>
    <x v="4"/>
    <x v="0"/>
    <x v="0"/>
    <n v="201"/>
    <n v="114"/>
    <n v="359"/>
    <n v="1631"/>
    <n v="8125"/>
    <n v="4741"/>
    <n v="1800"/>
    <n v="1584"/>
    <n v="22.15"/>
    <n v="4.71"/>
    <n v="1.04"/>
    <n v="2.4900000000000002"/>
    <n v="3.26"/>
    <s v="https://github.com/JeffLi1993/springboot-learning-example"/>
    <s v="https://github.com/JeffLi1993/springboot-learning-example.git"/>
    <s v="2017-02-06T07:02:25Z"/>
    <m/>
  </r>
  <r>
    <s v="gyoogle/tech-interview-for-developer"/>
    <n v="16535"/>
    <x v="6"/>
    <n v="6.28"/>
    <n v="6"/>
    <x v="0"/>
    <x v="0"/>
    <x v="0"/>
    <n v="10"/>
    <n v="13"/>
    <n v="36"/>
    <n v="609"/>
    <n v="748"/>
    <n v="547"/>
    <n v="52"/>
    <n v="149"/>
    <n v="6.95"/>
    <n v="1.31"/>
    <n v="1"/>
    <n v="0.92"/>
    <n v="8.6199999999999992"/>
    <s v="https://github.com/gyoogle/tech-interview-for-developer"/>
    <s v="https://github.com/gyoogle/tech-interview-for-developer.git"/>
    <s v="2019-06-09T04:42:57Z"/>
    <m/>
  </r>
  <r>
    <s v="prestodb/presto"/>
    <n v="16501"/>
    <x v="6"/>
    <n v="13.11"/>
    <n v="12"/>
    <x v="3"/>
    <x v="47"/>
    <x v="1"/>
    <n v="9166"/>
    <n v="12491"/>
    <n v="88704"/>
    <n v="758205"/>
    <n v="1512331"/>
    <n v="1170361"/>
    <n v="164545"/>
    <n v="177425"/>
    <n v="10.88"/>
    <n v="8.73"/>
    <n v="1.38"/>
    <n v="77.19"/>
    <n v="11.95"/>
    <s v="https://github.com/prestodb/presto"/>
    <s v="https://github.com/prestodb/presto.git"/>
    <s v="2012-08-09T01:03:37Z"/>
    <m/>
  </r>
  <r>
    <s v="questdb/questdb"/>
    <n v="16125"/>
    <x v="6"/>
    <n v="11.39"/>
    <n v="10"/>
    <x v="2"/>
    <x v="67"/>
    <x v="1"/>
    <n v="4225"/>
    <n v="0"/>
    <n v="0"/>
    <n v="0"/>
    <n v="1084533"/>
    <n v="818651"/>
    <n v="145879"/>
    <n v="120003"/>
    <n v="13.45"/>
    <m/>
    <m/>
    <m/>
    <m/>
    <s v="https://github.com/questdb/questdb"/>
    <s v="https://github.com/questdb/questdb.git"/>
    <s v="2014-04-28T23:29:15Z"/>
    <s v="ck_failed"/>
  </r>
  <r>
    <s v="android-hacker/VirtualXposed"/>
    <n v="15829"/>
    <x v="6"/>
    <n v="7.8"/>
    <n v="6"/>
    <x v="0"/>
    <x v="68"/>
    <x v="1"/>
    <n v="548"/>
    <n v="1453"/>
    <n v="3846"/>
    <n v="47736"/>
    <n v="58054"/>
    <n v="44613"/>
    <n v="5156"/>
    <n v="8285"/>
    <n v="8.8800000000000008"/>
    <n v="3.86"/>
    <n v="2.79"/>
    <n v="14.7"/>
    <n v="6.06"/>
    <s v="https://github.com/android-hacker/VirtualXposed"/>
    <s v="https://github.com/android-hacker/VirtualXposed.git"/>
    <s v="2017-12-01T09:00:58Z"/>
    <m/>
  </r>
  <r>
    <s v="dyc87112/SpringBoot-Learning"/>
    <n v="15787"/>
    <x v="6"/>
    <n v="9.08"/>
    <n v="8"/>
    <x v="4"/>
    <x v="0"/>
    <x v="0"/>
    <n v="372"/>
    <n v="269"/>
    <n v="494"/>
    <n v="2813"/>
    <n v="11191"/>
    <n v="7598"/>
    <n v="1055"/>
    <n v="2538"/>
    <n v="9.43"/>
    <n v="4.47"/>
    <n v="1.03"/>
    <n v="1.43"/>
    <n v="1.89"/>
    <s v="https://github.com/dyc87112/SpringBoot-Learning"/>
    <s v="https://github.com/dyc87112/SpringBoot-Learning.git"/>
    <s v="2016-08-21T03:39:06Z"/>
    <m/>
  </r>
  <r>
    <s v="android10/Android-CleanArchitecture"/>
    <n v="15564"/>
    <x v="6"/>
    <n v="11.08"/>
    <n v="10"/>
    <x v="2"/>
    <x v="0"/>
    <x v="0"/>
    <n v="81"/>
    <n v="105"/>
    <n v="388"/>
    <n v="2260"/>
    <n v="5207"/>
    <n v="2777"/>
    <n v="1714"/>
    <n v="716"/>
    <n v="32.92"/>
    <n v="5.14"/>
    <n v="1.43"/>
    <n v="6.72"/>
    <n v="4.4000000000000004"/>
    <s v="https://github.com/android10/Android-CleanArchitecture"/>
    <s v="https://github.com/android10/Android-CleanArchitecture.git"/>
    <s v="2014-08-19T14:09:26Z"/>
    <m/>
  </r>
  <r>
    <s v="mockito/mockito"/>
    <n v="15276"/>
    <x v="6"/>
    <n v="12.93"/>
    <n v="12"/>
    <x v="3"/>
    <x v="69"/>
    <x v="1"/>
    <n v="989"/>
    <n v="2100"/>
    <n v="6897"/>
    <n v="52190"/>
    <n v="98291"/>
    <n v="62976"/>
    <n v="21003"/>
    <n v="14312"/>
    <n v="21.37"/>
    <n v="3.34"/>
    <n v="1.4"/>
    <n v="18.329999999999998"/>
    <n v="4.46"/>
    <s v="https://github.com/mockito/mockito"/>
    <s v="https://github.com/mockito/mockito.git"/>
    <s v="2012-10-13T20:27:12Z"/>
    <m/>
  </r>
  <r>
    <s v="JetBrains/intellij-community"/>
    <n v="18782"/>
    <x v="6"/>
    <n v="13.97"/>
    <n v="12"/>
    <x v="3"/>
    <x v="70"/>
    <x v="1"/>
    <n v="87552"/>
    <n v="0"/>
    <n v="0"/>
    <n v="0"/>
    <n v="6245743"/>
    <n v="4868402"/>
    <n v="483899"/>
    <n v="893442"/>
    <n v="7.75"/>
    <m/>
    <m/>
    <m/>
    <m/>
    <s v="https://github.com/JetBrains/intellij-community"/>
    <s v="https://github.com/JetBrains/intellij-community.git"/>
    <s v="2011-09-30T13:33:05Z"/>
    <s v="ck_failed"/>
  </r>
  <r>
    <s v="apache/hadoop"/>
    <n v="15262"/>
    <x v="6"/>
    <n v="11.06"/>
    <n v="10"/>
    <x v="2"/>
    <x v="0"/>
    <x v="0"/>
    <n v="12502"/>
    <n v="22138"/>
    <n v="155402"/>
    <n v="1682974"/>
    <n v="2973495"/>
    <n v="1984887"/>
    <n v="649123"/>
    <n v="339485"/>
    <n v="21.83"/>
    <n v="7.42"/>
    <n v="1.62"/>
    <n v="69.760000000000005"/>
    <n v="12.93"/>
    <s v="https://github.com/apache/hadoop"/>
    <s v="https://github.com/apache/hadoop.git"/>
    <s v="2014-08-28T07:00:08Z"/>
    <m/>
  </r>
  <r>
    <s v="Konloch/bytecode-viewer"/>
    <n v="15213"/>
    <x v="6"/>
    <n v="10.93"/>
    <n v="10"/>
    <x v="2"/>
    <x v="71"/>
    <x v="1"/>
    <n v="306"/>
    <n v="414"/>
    <n v="1747"/>
    <n v="21761"/>
    <n v="44802"/>
    <n v="29878"/>
    <n v="9080"/>
    <n v="5844"/>
    <n v="20.27"/>
    <n v="4.7300000000000004"/>
    <n v="2.0499999999999998"/>
    <n v="13.69"/>
    <n v="12.14"/>
    <s v="https://github.com/Konloch/bytecode-viewer"/>
    <s v="https://github.com/Konloch/bytecode-viewer.git"/>
    <s v="2014-10-14T10:26:46Z"/>
    <m/>
  </r>
  <r>
    <s v="neo4j/neo4j"/>
    <n v="15072"/>
    <x v="6"/>
    <n v="12.85"/>
    <n v="12"/>
    <x v="3"/>
    <x v="72"/>
    <x v="1"/>
    <n v="7964"/>
    <n v="0"/>
    <n v="0"/>
    <n v="0"/>
    <n v="1384669"/>
    <n v="987587"/>
    <n v="243806"/>
    <n v="153276"/>
    <n v="17.61"/>
    <m/>
    <m/>
    <m/>
    <m/>
    <s v="https://github.com/neo4j/neo4j"/>
    <s v="https://github.com/neo4j/neo4j.git"/>
    <s v="2012-11-12T08:46:15Z"/>
    <s v="ck_failed"/>
  </r>
  <r>
    <s v="zhisheng17/flink-learning"/>
    <n v="14928"/>
    <x v="6"/>
    <n v="6.71"/>
    <n v="6"/>
    <x v="0"/>
    <x v="0"/>
    <x v="0"/>
    <n v="391"/>
    <n v="592"/>
    <n v="1366"/>
    <n v="14454"/>
    <n v="28750"/>
    <n v="18747"/>
    <n v="5794"/>
    <n v="4209"/>
    <n v="20.149999999999999"/>
    <n v="4.28"/>
    <n v="1.1299999999999999"/>
    <n v="3.3"/>
    <n v="4.07"/>
    <s v="https://github.com/zhisheng17/flink-learning"/>
    <s v="https://github.com/zhisheng17/flink-learning.git"/>
    <s v="2019-01-01T07:38:28Z"/>
    <m/>
  </r>
  <r>
    <s v="apache/pulsar"/>
    <n v="14850"/>
    <x v="6"/>
    <n v="9.2200000000000006"/>
    <n v="8"/>
    <x v="4"/>
    <x v="66"/>
    <x v="1"/>
    <n v="4403"/>
    <n v="7401"/>
    <n v="42979"/>
    <n v="520931"/>
    <n v="920870"/>
    <n v="652957"/>
    <n v="160447"/>
    <n v="107466"/>
    <n v="17.420000000000002"/>
    <n v="6.9"/>
    <n v="1.68"/>
    <n v="84.95"/>
    <n v="11.62"/>
    <s v="https://github.com/apache/pulsar"/>
    <s v="https://github.com/apache/pulsar.git"/>
    <s v="2016-06-28T07:00:03Z"/>
    <m/>
  </r>
  <r>
    <s v="java-decompiler/jd-gui"/>
    <n v="14742"/>
    <x v="6"/>
    <n v="10.49"/>
    <n v="10"/>
    <x v="2"/>
    <x v="73"/>
    <x v="1"/>
    <n v="222"/>
    <n v="407"/>
    <n v="1605"/>
    <n v="19309"/>
    <n v="22444"/>
    <n v="15869"/>
    <n v="2640"/>
    <n v="3935"/>
    <n v="11.76"/>
    <n v="4.54"/>
    <n v="2.42"/>
    <n v="11.12"/>
    <n v="8.9"/>
    <s v="https://github.com/java-decompiler/jd-gui"/>
    <s v="https://github.com/java-decompiler/jd-gui.git"/>
    <s v="2015-03-25T05:28:41Z"/>
    <m/>
  </r>
  <r>
    <s v="elastic/logstash"/>
    <n v="14634"/>
    <x v="6"/>
    <n v="14.84"/>
    <n v="14"/>
    <x v="5"/>
    <x v="7"/>
    <x v="1"/>
    <n v="570"/>
    <n v="854"/>
    <n v="4828"/>
    <n v="40167"/>
    <n v="71126"/>
    <n v="45171"/>
    <n v="15114"/>
    <n v="10841"/>
    <n v="21.25"/>
    <n v="5.4"/>
    <n v="1.64"/>
    <n v="21.13"/>
    <n v="8.57"/>
    <s v="https://github.com/elastic/logstash"/>
    <s v="https://github.com/elastic/logstash.git"/>
    <s v="2010-11-18T01:31:50Z"/>
    <m/>
  </r>
  <r>
    <s v="eclipse-vertx/vert.x"/>
    <n v="14566"/>
    <x v="6"/>
    <n v="14.26"/>
    <n v="14"/>
    <x v="5"/>
    <x v="0"/>
    <x v="0"/>
    <n v="1023"/>
    <n v="1763"/>
    <n v="15715"/>
    <n v="150553"/>
    <n v="210091"/>
    <n v="152890"/>
    <n v="34635"/>
    <n v="22566"/>
    <n v="16.489999999999998"/>
    <n v="6.4"/>
    <n v="1.56"/>
    <n v="177.4"/>
    <n v="14.3"/>
    <s v="https://github.com/eclipse-vertx/vert.x"/>
    <s v="https://github.com/eclipse-vertx/vert.x.git"/>
    <s v="2011-06-17T14:54:55Z"/>
    <m/>
  </r>
  <r>
    <s v="hdodenhof/CircleImageView"/>
    <n v="14533"/>
    <x v="6"/>
    <n v="11.67"/>
    <n v="10"/>
    <x v="2"/>
    <x v="0"/>
    <x v="0"/>
    <n v="2"/>
    <n v="3"/>
    <n v="39"/>
    <n v="360"/>
    <n v="526"/>
    <n v="397"/>
    <n v="22"/>
    <n v="107"/>
    <n v="4.18"/>
    <n v="11"/>
    <n v="2.33"/>
    <n v="178.67"/>
    <n v="25"/>
    <s v="https://github.com/hdodenhof/CircleImageView"/>
    <s v="https://github.com/hdodenhof/CircleImageView.git"/>
    <s v="2014-01-17T16:44:46Z"/>
    <m/>
  </r>
  <r>
    <s v="supertokens/supertokens-core"/>
    <n v="14517"/>
    <x v="6"/>
    <n v="5.7"/>
    <n v="4"/>
    <x v="6"/>
    <x v="74"/>
    <x v="1"/>
    <n v="730"/>
    <n v="974"/>
    <n v="6245"/>
    <n v="107469"/>
    <n v="188064"/>
    <n v="141692"/>
    <n v="15441"/>
    <n v="30931"/>
    <n v="8.2100000000000009"/>
    <n v="11.04"/>
    <n v="1.6"/>
    <n v="71.14"/>
    <n v="17.309999999999999"/>
    <s v="https://github.com/supertokens/supertokens-core"/>
    <s v="https://github.com/supertokens/supertokens-core.git"/>
    <s v="2020-01-05T13:30:52Z"/>
    <m/>
  </r>
  <r>
    <s v="quarkusio/quarkus"/>
    <n v="14968"/>
    <x v="6"/>
    <n v="7.2"/>
    <n v="6"/>
    <x v="0"/>
    <x v="75"/>
    <x v="2"/>
    <n v="20023"/>
    <n v="31198"/>
    <n v="107639"/>
    <n v="900670"/>
    <n v="1580205"/>
    <n v="1174960"/>
    <n v="149701"/>
    <n v="255544"/>
    <n v="9.4700000000000006"/>
    <n v="5.13"/>
    <n v="1.22"/>
    <n v="55.45"/>
    <n v="5.56"/>
    <s v="https://github.com/quarkusio/quarkus"/>
    <s v="https://github.com/quarkusio/quarkus.git"/>
    <s v="2018-07-06T00:44:20Z"/>
    <m/>
  </r>
  <r>
    <s v="Tencent/QMUI_Android"/>
    <n v="14514"/>
    <x v="6"/>
    <n v="8.41"/>
    <n v="8"/>
    <x v="4"/>
    <x v="76"/>
    <x v="1"/>
    <n v="376"/>
    <n v="1066"/>
    <n v="5415"/>
    <n v="58309"/>
    <n v="76685"/>
    <n v="56871"/>
    <n v="10302"/>
    <n v="9512"/>
    <n v="13.43"/>
    <n v="5.47"/>
    <n v="1.63"/>
    <n v="35.340000000000003"/>
    <n v="10.6"/>
    <s v="https://github.com/Tencent/QMUI_Android"/>
    <s v="https://github.com/Tencent/QMUI_Android.git"/>
    <s v="2017-04-21T10:03:18Z"/>
    <m/>
  </r>
  <r>
    <s v="alibaba/ARouter"/>
    <n v="14491"/>
    <x v="6"/>
    <n v="8.76"/>
    <n v="8"/>
    <x v="4"/>
    <x v="77"/>
    <x v="1"/>
    <n v="81"/>
    <n v="98"/>
    <n v="373"/>
    <n v="3165"/>
    <n v="6226"/>
    <n v="3884"/>
    <n v="1468"/>
    <n v="874"/>
    <n v="23.58"/>
    <n v="3.7"/>
    <n v="1.41"/>
    <n v="17.45"/>
    <n v="7.66"/>
    <s v="https://github.com/alibaba/ARouter"/>
    <s v="https://github.com/alibaba/ARouter.git"/>
    <s v="2016-12-14T01:27:49Z"/>
    <m/>
  </r>
  <r>
    <s v="arduino/Arduino"/>
    <n v="14426"/>
    <x v="6"/>
    <n v="15.01"/>
    <n v="14"/>
    <x v="5"/>
    <x v="78"/>
    <x v="1"/>
    <n v="276"/>
    <n v="450"/>
    <n v="2365"/>
    <n v="25793"/>
    <n v="44087"/>
    <n v="26959"/>
    <n v="10395"/>
    <n v="6733"/>
    <n v="23.58"/>
    <n v="4.13"/>
    <n v="1.77"/>
    <n v="32.72"/>
    <n v="12.22"/>
    <s v="https://github.com/arduino/Arduino"/>
    <s v="https://github.com/arduino/Arduino.git"/>
    <s v="2010-09-17T19:10:36Z"/>
    <m/>
  </r>
  <r>
    <s v="theonedev/onedev"/>
    <n v="14259"/>
    <x v="6"/>
    <n v="6.87"/>
    <n v="6"/>
    <x v="0"/>
    <x v="79"/>
    <x v="2"/>
    <n v="3457"/>
    <n v="8210"/>
    <n v="28279"/>
    <n v="329841"/>
    <n v="408054"/>
    <n v="327181"/>
    <n v="13483"/>
    <n v="67390"/>
    <n v="3.3"/>
    <n v="5.83"/>
    <n v="1.4"/>
    <n v="26.03"/>
    <n v="6.72"/>
    <s v="https://github.com/theonedev/onedev"/>
    <s v="https://github.com/theonedev/onedev.git"/>
    <s v="2018-11-06T02:57:01Z"/>
    <m/>
  </r>
  <r>
    <s v="apache/doris"/>
    <n v="14273"/>
    <x v="6"/>
    <n v="8.11"/>
    <n v="8"/>
    <x v="4"/>
    <x v="80"/>
    <x v="1"/>
    <n v="5986"/>
    <n v="8332"/>
    <n v="58926"/>
    <n v="603999"/>
    <n v="1055701"/>
    <n v="758896"/>
    <n v="174850"/>
    <n v="121955"/>
    <n v="16.559999999999999"/>
    <n v="8.4600000000000009"/>
    <n v="1.72"/>
    <n v="118.78"/>
    <n v="15.95"/>
    <s v="https://github.com/apache/doris"/>
    <s v="https://github.com/apache/doris.git"/>
    <s v="2017-08-10T12:13:30Z"/>
    <m/>
  </r>
  <r>
    <s v="zaproxy/zaproxy"/>
    <n v="14104"/>
    <x v="6"/>
    <n v="10.3"/>
    <n v="10"/>
    <x v="2"/>
    <x v="77"/>
    <x v="1"/>
    <n v="1402"/>
    <n v="2523"/>
    <n v="19882"/>
    <n v="183106"/>
    <n v="330560"/>
    <n v="210894"/>
    <n v="81975"/>
    <n v="37691"/>
    <n v="24.8"/>
    <n v="4.63"/>
    <n v="1.87"/>
    <n v="69.650000000000006"/>
    <n v="14.87"/>
    <s v="https://github.com/zaproxy/zaproxy"/>
    <s v="https://github.com/zaproxy/zaproxy.git"/>
    <s v="2015-06-03T16:55:01Z"/>
    <m/>
  </r>
  <r>
    <s v="GoogleContainerTools/jib"/>
    <n v="14021"/>
    <x v="6"/>
    <n v="7.65"/>
    <n v="6"/>
    <x v="0"/>
    <x v="38"/>
    <x v="1"/>
    <n v="600"/>
    <n v="703"/>
    <n v="4249"/>
    <n v="35256"/>
    <n v="85936"/>
    <n v="56420"/>
    <n v="18969"/>
    <n v="10547"/>
    <n v="22.07"/>
    <n v="6.88"/>
    <n v="1.22"/>
    <n v="17.100000000000001"/>
    <n v="8.81"/>
    <s v="https://github.com/GoogleContainerTools/jib"/>
    <s v="https://github.com/GoogleContainerTools/jib.git"/>
    <s v="2018-01-22T18:30:43Z"/>
    <m/>
  </r>
  <r>
    <s v="Netflix/zuul"/>
    <n v="13891"/>
    <x v="6"/>
    <n v="12.52"/>
    <n v="12"/>
    <x v="3"/>
    <x v="51"/>
    <x v="1"/>
    <n v="366"/>
    <n v="501"/>
    <n v="2603"/>
    <n v="21592"/>
    <n v="42965"/>
    <n v="28079"/>
    <n v="9156"/>
    <n v="5730"/>
    <n v="21.31"/>
    <n v="6.51"/>
    <n v="1.61"/>
    <n v="24.89"/>
    <n v="8.2799999999999994"/>
    <s v="https://github.com/Netflix/zuul"/>
    <s v="https://github.com/Netflix/zuul.git"/>
    <s v="2013-03-13T18:53:57Z"/>
    <m/>
  </r>
  <r>
    <s v="orhanobut/logger"/>
    <n v="13887"/>
    <x v="6"/>
    <n v="10.5"/>
    <n v="10"/>
    <x v="2"/>
    <x v="77"/>
    <x v="1"/>
    <n v="14"/>
    <n v="18"/>
    <n v="104"/>
    <n v="827"/>
    <n v="1315"/>
    <n v="814"/>
    <n v="271"/>
    <n v="230"/>
    <n v="20.61"/>
    <n v="5.83"/>
    <n v="1.17"/>
    <n v="14.94"/>
    <n v="10.06"/>
    <s v="https://github.com/orhanobut/logger"/>
    <s v="https://github.com/orhanobut/logger.git"/>
    <s v="2015-03-20T22:30:12Z"/>
    <m/>
  </r>
  <r>
    <s v="apache/dolphinscheduler"/>
    <n v="13831"/>
    <x v="6"/>
    <n v="6.55"/>
    <n v="6"/>
    <x v="0"/>
    <x v="54"/>
    <x v="1"/>
    <n v="2537"/>
    <n v="2767"/>
    <n v="11481"/>
    <n v="97397"/>
    <n v="251634"/>
    <n v="150330"/>
    <n v="63802"/>
    <n v="37502"/>
    <n v="25.36"/>
    <n v="6.53"/>
    <n v="1.38"/>
    <n v="11.46"/>
    <n v="6.51"/>
    <s v="https://github.com/apache/dolphinscheduler"/>
    <s v="https://github.com/apache/dolphinscheduler.git"/>
    <s v="2019-03-01T16:39:25Z"/>
    <m/>
  </r>
  <r>
    <s v="deeplearning4j/deeplearning4j"/>
    <n v="14099"/>
    <x v="6"/>
    <n v="11.81"/>
    <n v="10"/>
    <x v="2"/>
    <x v="0"/>
    <x v="0"/>
    <n v="4244"/>
    <n v="5627"/>
    <n v="98122"/>
    <n v="554023"/>
    <n v="1068363"/>
    <n v="703285"/>
    <n v="203643"/>
    <n v="161435"/>
    <n v="19.059999999999999"/>
    <n v="8.5399999999999991"/>
    <n v="2.23"/>
    <n v="55203.28"/>
    <n v="25.77"/>
    <s v="https://github.com/deeplearning4j/deeplearning4j"/>
    <s v="https://github.com/deeplearning4j/deeplearning4j.git"/>
    <s v="2013-11-27T02:03:28Z"/>
    <m/>
  </r>
  <r>
    <s v="seaswalker/spring-analysis"/>
    <n v="13726"/>
    <x v="6"/>
    <n v="9.02"/>
    <n v="8"/>
    <x v="4"/>
    <x v="0"/>
    <x v="0"/>
    <n v="32"/>
    <n v="33"/>
    <n v="79"/>
    <n v="378"/>
    <n v="856"/>
    <n v="550"/>
    <n v="130"/>
    <n v="176"/>
    <n v="15.19"/>
    <n v="2.42"/>
    <n v="1.24"/>
    <n v="1.79"/>
    <n v="2.67"/>
    <s v="https://github.com/seaswalker/spring-analysis"/>
    <s v="https://github.com/seaswalker/spring-analysis.git"/>
    <s v="2016-09-09T07:46:32Z"/>
    <m/>
  </r>
  <r>
    <s v="apache/druid"/>
    <n v="13826"/>
    <x v="6"/>
    <n v="12.91"/>
    <n v="12"/>
    <x v="3"/>
    <x v="81"/>
    <x v="1"/>
    <n v="8895"/>
    <n v="14887"/>
    <n v="83217"/>
    <n v="764163"/>
    <n v="1748596"/>
    <n v="1297465"/>
    <n v="260873"/>
    <n v="190258"/>
    <n v="14.92"/>
    <n v="7.85"/>
    <n v="1.37"/>
    <n v="62.11"/>
    <n v="9.16"/>
    <s v="https://github.com/apache/druid"/>
    <s v="https://github.com/apache/druid.git"/>
    <s v="2012-10-23T19:08:07Z"/>
    <m/>
  </r>
  <r>
    <s v="DuGuQiuBai/Java"/>
    <n v="13707"/>
    <x v="6"/>
    <n v="9.82"/>
    <n v="8"/>
    <x v="4"/>
    <x v="0"/>
    <x v="0"/>
    <n v="596"/>
    <n v="621"/>
    <n v="1039"/>
    <n v="10966"/>
    <n v="27928"/>
    <n v="14630"/>
    <n v="9439"/>
    <n v="3859"/>
    <n v="33.799999999999997"/>
    <n v="0.76"/>
    <n v="1.17"/>
    <n v="1.1000000000000001"/>
    <n v="3.05"/>
    <s v="https://github.com/DuGuQiuBai/Java"/>
    <s v="https://github.com/DuGuQiuBai/Java.git"/>
    <s v="2015-11-25T07:30:08Z"/>
    <m/>
  </r>
  <r>
    <s v="sqshq/piggymetrics"/>
    <n v="13698"/>
    <x v="6"/>
    <n v="10.48"/>
    <n v="10"/>
    <x v="2"/>
    <x v="82"/>
    <x v="1"/>
    <n v="97"/>
    <n v="99"/>
    <n v="304"/>
    <n v="1881"/>
    <n v="4483"/>
    <n v="3291"/>
    <n v="178"/>
    <n v="1014"/>
    <n v="3.97"/>
    <n v="6.04"/>
    <n v="1.06"/>
    <n v="3.83"/>
    <n v="3.42"/>
    <s v="https://github.com/sqshq/piggymetrics"/>
    <s v="https://github.com/sqshq/piggymetrics.git"/>
    <s v="2015-03-29T17:56:31Z"/>
    <m/>
  </r>
  <r>
    <s v="JessYanCoding/AndroidAutoSize"/>
    <n v="13694"/>
    <x v="6"/>
    <n v="7.09"/>
    <n v="6"/>
    <x v="0"/>
    <x v="24"/>
    <x v="1"/>
    <n v="45"/>
    <n v="49"/>
    <n v="258"/>
    <n v="1720"/>
    <n v="4586"/>
    <n v="2071"/>
    <n v="2058"/>
    <n v="457"/>
    <n v="44.88"/>
    <n v="5.41"/>
    <n v="1.41"/>
    <n v="31.29"/>
    <n v="8.84"/>
    <s v="https://github.com/JessYanCoding/AndroidAutoSize"/>
    <s v="https://github.com/JessYanCoding/AndroidAutoSize.git"/>
    <s v="2018-08-17T09:04:19Z"/>
    <m/>
  </r>
  <r>
    <s v="Curzibn/Luban"/>
    <n v="13676"/>
    <x v="6"/>
    <n v="9.15"/>
    <n v="8"/>
    <x v="4"/>
    <x v="83"/>
    <x v="1"/>
    <n v="16"/>
    <n v="29"/>
    <n v="109"/>
    <n v="1088"/>
    <n v="1475"/>
    <n v="1017"/>
    <n v="231"/>
    <n v="227"/>
    <n v="15.66"/>
    <n v="2.97"/>
    <n v="1.17"/>
    <n v="10.86"/>
    <n v="7.79"/>
    <s v="https://github.com/Curzibn/Luban"/>
    <s v="https://github.com/Curzibn/Luban.git"/>
    <s v="2016-07-24T07:43:21Z"/>
    <m/>
  </r>
  <r>
    <s v="lgvalle/Material-Animations"/>
    <n v="13657"/>
    <x v="6"/>
    <n v="10.53"/>
    <n v="10"/>
    <x v="2"/>
    <x v="0"/>
    <x v="0"/>
    <n v="15"/>
    <n v="45"/>
    <n v="122"/>
    <n v="1010"/>
    <n v="1241"/>
    <n v="992"/>
    <n v="54"/>
    <n v="195"/>
    <n v="4.3499999999999996"/>
    <n v="4.4000000000000004"/>
    <n v="1.47"/>
    <n v="4.76"/>
    <n v="3.11"/>
    <s v="https://github.com/lgvalle/Material-Animations"/>
    <s v="https://github.com/lgvalle/Material-Animations.git"/>
    <s v="2015-03-08T20:54:00Z"/>
    <m/>
  </r>
  <r>
    <s v="cryptomator/cryptomator"/>
    <n v="13634"/>
    <x v="6"/>
    <n v="11.63"/>
    <n v="10"/>
    <x v="2"/>
    <x v="84"/>
    <x v="1"/>
    <n v="387"/>
    <n v="443"/>
    <n v="2364"/>
    <n v="17289"/>
    <n v="29681"/>
    <n v="23377"/>
    <n v="1451"/>
    <n v="4853"/>
    <n v="4.8899999999999997"/>
    <n v="8.32"/>
    <n v="1.43"/>
    <n v="18.510000000000002"/>
    <n v="7.48"/>
    <s v="https://github.com/cryptomator/cryptomator"/>
    <s v="https://github.com/cryptomator/cryptomator.git"/>
    <s v="2014-02-02T00:43:47Z"/>
    <m/>
  </r>
  <r>
    <s v="janishar/mit-deep-learning-book-pdf"/>
    <n v="13591"/>
    <x v="6"/>
    <n v="8.4499999999999993"/>
    <n v="8"/>
    <x v="4"/>
    <x v="2"/>
    <x v="1"/>
    <n v="1"/>
    <n v="1"/>
    <n v="0"/>
    <n v="2"/>
    <n v="3"/>
    <n v="2"/>
    <n v="0"/>
    <n v="1"/>
    <n v="0"/>
    <n v="0"/>
    <n v="1"/>
    <n v="0"/>
    <n v="0"/>
    <s v="https://github.com/janishar/mit-deep-learning-book-pdf"/>
    <s v="https://github.com/janishar/mit-deep-learning-book-pdf.git"/>
    <s v="2017-04-07T10:46:50Z"/>
    <m/>
  </r>
  <r>
    <s v="pinpoint-apm/pinpoint"/>
    <n v="13713"/>
    <x v="6"/>
    <n v="10.92"/>
    <n v="10"/>
    <x v="2"/>
    <x v="71"/>
    <x v="1"/>
    <n v="7239"/>
    <n v="9024"/>
    <n v="36113"/>
    <n v="284173"/>
    <n v="548453"/>
    <n v="340414"/>
    <n v="117949"/>
    <n v="90090"/>
    <n v="21.51"/>
    <n v="5.19"/>
    <n v="1.1399999999999999"/>
    <n v="11.43"/>
    <n v="6.11"/>
    <s v="https://github.com/pinpoint-apm/pinpoint"/>
    <s v="https://github.com/pinpoint-apm/pinpoint.git"/>
    <s v="2014-10-20T09:27:22Z"/>
    <m/>
  </r>
  <r>
    <s v="languagetool-org/languagetool"/>
    <n v="13575"/>
    <x v="6"/>
    <n v="12.12"/>
    <n v="12"/>
    <x v="3"/>
    <x v="0"/>
    <x v="0"/>
    <n v="2032"/>
    <n v="2607"/>
    <n v="15971"/>
    <n v="213198"/>
    <n v="311904"/>
    <n v="213458"/>
    <n v="66276"/>
    <n v="32170"/>
    <n v="21.25"/>
    <n v="5.34"/>
    <n v="1.59"/>
    <n v="55.21"/>
    <n v="16.309999999999999"/>
    <s v="https://github.com/languagetool-org/languagetool"/>
    <s v="https://github.com/languagetool-org/languagetool.git"/>
    <s v="2013-08-08T16:37:22Z"/>
    <m/>
  </r>
  <r>
    <s v="tink-crypto/tink"/>
    <n v="13554"/>
    <x v="6"/>
    <n v="11.29"/>
    <n v="10"/>
    <x v="2"/>
    <x v="22"/>
    <x v="1"/>
    <n v="962"/>
    <n v="1465"/>
    <n v="9021"/>
    <n v="82161"/>
    <n v="195869"/>
    <n v="145020"/>
    <n v="31353"/>
    <n v="19496"/>
    <n v="16.010000000000002"/>
    <n v="7.44"/>
    <n v="1.29"/>
    <n v="30.08"/>
    <n v="9.42"/>
    <s v="https://github.com/tink-crypto/tink"/>
    <s v="https://github.com/tink-crypto/tink.git"/>
    <s v="2014-06-06T16:21:09Z"/>
    <m/>
  </r>
  <r>
    <s v="LuckSiege/PictureSelector"/>
    <n v="13542"/>
    <x v="6"/>
    <n v="8.6999999999999993"/>
    <n v="8"/>
    <x v="4"/>
    <x v="85"/>
    <x v="1"/>
    <n v="338"/>
    <n v="737"/>
    <n v="3948"/>
    <n v="39103"/>
    <n v="54595"/>
    <n v="37051"/>
    <n v="10930"/>
    <n v="6614"/>
    <n v="20.02"/>
    <n v="5.16"/>
    <n v="1.24"/>
    <n v="49.45"/>
    <n v="11.44"/>
    <s v="https://github.com/LuckSiege/PictureSelector"/>
    <s v="https://github.com/LuckSiege/PictureSelector.git"/>
    <s v="2017-01-04T07:47:39Z"/>
    <m/>
  </r>
  <r>
    <s v="Bigkoo/Android-PickerView"/>
    <n v="13479"/>
    <x v="6"/>
    <n v="10.73"/>
    <n v="10"/>
    <x v="2"/>
    <x v="0"/>
    <x v="0"/>
    <n v="40"/>
    <n v="91"/>
    <n v="393"/>
    <n v="4421"/>
    <n v="6144"/>
    <n v="4287"/>
    <n v="978"/>
    <n v="879"/>
    <n v="15.92"/>
    <n v="3.73"/>
    <n v="1.1499999999999999"/>
    <n v="15.49"/>
    <n v="9.9600000000000009"/>
    <s v="https://github.com/Bigkoo/Android-PickerView"/>
    <s v="https://github.com/Bigkoo/Android-PickerView.git"/>
    <s v="2014-12-28T01:46:38Z"/>
    <m/>
  </r>
  <r>
    <s v="projectlombok/lombok"/>
    <n v="13274"/>
    <x v="6"/>
    <n v="16.28"/>
    <n v="16"/>
    <x v="8"/>
    <x v="0"/>
    <x v="0"/>
    <n v="1873"/>
    <n v="0"/>
    <n v="0"/>
    <n v="0"/>
    <n v="128409"/>
    <n v="98894"/>
    <n v="18591"/>
    <n v="10924"/>
    <n v="14.48"/>
    <m/>
    <m/>
    <m/>
    <m/>
    <s v="https://github.com/projectlombok/lombok"/>
    <s v="https://github.com/projectlombok/lombok.git"/>
    <s v="2009-06-08T19:46:41Z"/>
    <s v="ck_failed"/>
  </r>
  <r>
    <s v="kekingcn/kkFileView"/>
    <n v="13319"/>
    <x v="6"/>
    <n v="7.77"/>
    <n v="6"/>
    <x v="0"/>
    <x v="77"/>
    <x v="1"/>
    <n v="77"/>
    <n v="82"/>
    <n v="629"/>
    <n v="9418"/>
    <n v="12603"/>
    <n v="10221"/>
    <n v="1295"/>
    <n v="1087"/>
    <n v="10.28"/>
    <n v="6.94"/>
    <n v="1.05"/>
    <n v="167.28"/>
    <n v="17.66"/>
    <s v="https://github.com/kekingcn/kkFileView"/>
    <s v="https://github.com/kekingcn/kkFileView.git"/>
    <s v="2017-12-12T11:41:08Z"/>
    <m/>
  </r>
  <r>
    <s v="macrozheng/mall-learning"/>
    <n v="13254"/>
    <x v="6"/>
    <n v="6.44"/>
    <n v="6"/>
    <x v="0"/>
    <x v="0"/>
    <x v="0"/>
    <n v="623"/>
    <n v="245"/>
    <n v="2183"/>
    <n v="14269"/>
    <n v="52993"/>
    <n v="37455"/>
    <n v="6476"/>
    <n v="9062"/>
    <n v="12.22"/>
    <n v="4.8499999999999996"/>
    <n v="1.1100000000000001"/>
    <n v="233.02"/>
    <n v="9.69"/>
    <s v="https://github.com/macrozheng/mall-learning"/>
    <s v="https://github.com/macrozheng/mall-learning.git"/>
    <s v="2019-04-12T13:20:31Z"/>
    <m/>
  </r>
  <r>
    <s v="ashishps1/awesome-leetcode-resources"/>
    <n v="13148"/>
    <x v="6"/>
    <n v="1.9"/>
    <n v="0"/>
    <x v="7"/>
    <x v="0"/>
    <x v="0"/>
    <n v="8"/>
    <n v="11"/>
    <n v="28"/>
    <n v="360"/>
    <n v="536"/>
    <n v="371"/>
    <n v="69"/>
    <n v="96"/>
    <n v="12.87"/>
    <n v="1.18"/>
    <n v="1"/>
    <n v="4.7300000000000004"/>
    <n v="8"/>
    <s v="https://github.com/ashishps1/awesome-leetcode-resources"/>
    <s v="https://github.com/ashishps1/awesome-leetcode-resources.git"/>
    <s v="2023-10-25T01:48:19Z"/>
    <m/>
  </r>
  <r>
    <s v="youth5201314/banner"/>
    <n v="13033"/>
    <x v="6"/>
    <n v="9.41"/>
    <n v="8"/>
    <x v="4"/>
    <x v="0"/>
    <x v="0"/>
    <n v="56"/>
    <n v="73"/>
    <n v="327"/>
    <n v="2724"/>
    <n v="4441"/>
    <n v="3186"/>
    <n v="564"/>
    <n v="691"/>
    <n v="12.7"/>
    <n v="6.08"/>
    <n v="1.84"/>
    <n v="47.68"/>
    <n v="7.74"/>
    <s v="https://github.com/youth5201314/banner"/>
    <s v="https://github.com/youth5201314/banner.git"/>
    <s v="2016-04-22T05:50:25Z"/>
    <m/>
  </r>
  <r>
    <s v="pxb1988/dex2jar"/>
    <n v="12906"/>
    <x v="6"/>
    <n v="10.51"/>
    <n v="10"/>
    <x v="2"/>
    <x v="57"/>
    <x v="1"/>
    <n v="318"/>
    <n v="571"/>
    <n v="2483"/>
    <n v="41715"/>
    <n v="47865"/>
    <n v="36698"/>
    <n v="6301"/>
    <n v="4866"/>
    <n v="13.16"/>
    <n v="5.43"/>
    <n v="1.57"/>
    <n v="21.13"/>
    <n v="15.78"/>
    <s v="https://github.com/pxb1988/dex2jar"/>
    <s v="https://github.com/pxb1988/dex2jar.git"/>
    <s v="2015-03-16T09:13:07Z"/>
    <m/>
  </r>
  <r>
    <s v="facebook/stetho"/>
    <n v="12708"/>
    <x v="6"/>
    <n v="10.66"/>
    <n v="10"/>
    <x v="2"/>
    <x v="86"/>
    <x v="1"/>
    <n v="258"/>
    <n v="588"/>
    <n v="1868"/>
    <n v="19241"/>
    <n v="26423"/>
    <n v="18456"/>
    <n v="3889"/>
    <n v="4078"/>
    <n v="14.72"/>
    <n v="4.38"/>
    <n v="1.42"/>
    <n v="7.5"/>
    <n v="5.62"/>
    <s v="https://github.com/facebook/stetho"/>
    <s v="https://github.com/facebook/stetho.git"/>
    <s v="2015-01-22T22:34:10Z"/>
    <m/>
  </r>
  <r>
    <s v="Netflix/conductor"/>
    <n v="12777"/>
    <x v="6"/>
    <n v="8.7799999999999994"/>
    <n v="8"/>
    <x v="4"/>
    <x v="87"/>
    <x v="2"/>
    <n v="516"/>
    <n v="664"/>
    <n v="5838"/>
    <n v="47052"/>
    <n v="90958"/>
    <n v="64446"/>
    <n v="13547"/>
    <n v="12965"/>
    <n v="14.89"/>
    <n v="7.46"/>
    <n v="1.25"/>
    <n v="78.67"/>
    <n v="13.09"/>
    <s v="https://github.com/Netflix/conductor"/>
    <s v="https://github.com/Netflix/conductor.git"/>
    <s v="2016-12-07T22:48:42Z"/>
    <m/>
  </r>
  <r>
    <s v="codecentric/spring-boot-admin"/>
    <n v="12688"/>
    <x v="6"/>
    <n v="11.15"/>
    <n v="10"/>
    <x v="2"/>
    <x v="5"/>
    <x v="1"/>
    <n v="361"/>
    <n v="464"/>
    <n v="1797"/>
    <n v="13740"/>
    <n v="34435"/>
    <n v="21333"/>
    <n v="7065"/>
    <n v="6037"/>
    <n v="20.52"/>
    <n v="7.76"/>
    <n v="1.26"/>
    <n v="7.21"/>
    <n v="4.8099999999999996"/>
    <s v="https://github.com/codecentric/spring-boot-admin"/>
    <s v="https://github.com/codecentric/spring-boot-admin.git"/>
    <s v="2014-07-25T11:39:13Z"/>
    <m/>
  </r>
  <r>
    <s v="google/guice"/>
    <n v="12677"/>
    <x v="6"/>
    <n v="11.31"/>
    <n v="10"/>
    <x v="2"/>
    <x v="88"/>
    <x v="1"/>
    <n v="631"/>
    <n v="3880"/>
    <n v="8418"/>
    <n v="84679"/>
    <n v="114561"/>
    <n v="78588"/>
    <n v="21471"/>
    <n v="14502"/>
    <n v="18.739999999999998"/>
    <n v="3.81"/>
    <n v="1.3"/>
    <n v="8.4499999999999993"/>
    <n v="3.08"/>
    <s v="https://github.com/google/guice"/>
    <s v="https://github.com/google/guice.git"/>
    <s v="2014-05-28T23:18:53Z"/>
    <m/>
  </r>
  <r>
    <s v="alibaba/COLA"/>
    <n v="12655"/>
    <x v="6"/>
    <n v="7.61"/>
    <n v="6"/>
    <x v="0"/>
    <x v="89"/>
    <x v="1"/>
    <n v="546"/>
    <n v="559"/>
    <n v="1560"/>
    <n v="9619"/>
    <n v="20766"/>
    <n v="14030"/>
    <n v="2980"/>
    <n v="3756"/>
    <n v="14.35"/>
    <n v="4.33"/>
    <n v="1.35"/>
    <n v="4.97"/>
    <n v="3.6"/>
    <s v="https://github.com/alibaba/COLA"/>
    <s v="https://github.com/alibaba/COLA.git"/>
    <s v="2018-02-06T13:46:27Z"/>
    <m/>
  </r>
  <r>
    <s v="greenrobot/greenDAO"/>
    <n v="12625"/>
    <x v="6"/>
    <n v="13.91"/>
    <n v="12"/>
    <x v="3"/>
    <x v="57"/>
    <x v="1"/>
    <n v="241"/>
    <n v="364"/>
    <n v="2511"/>
    <n v="18545"/>
    <n v="27870"/>
    <n v="18915"/>
    <n v="4604"/>
    <n v="4351"/>
    <n v="16.52"/>
    <n v="5.0199999999999996"/>
    <n v="2.1"/>
    <n v="47.45"/>
    <n v="10.82"/>
    <s v="https://github.com/greenrobot/greenDAO"/>
    <s v="https://github.com/greenrobot/greenDAO.git"/>
    <s v="2011-10-22T16:15:14Z"/>
    <m/>
  </r>
  <r>
    <s v="Netflix/eureka"/>
    <n v="12623"/>
    <x v="6"/>
    <n v="13.15"/>
    <n v="12"/>
    <x v="3"/>
    <x v="90"/>
    <x v="1"/>
    <n v="408"/>
    <n v="742"/>
    <n v="3547"/>
    <n v="32879"/>
    <n v="53818"/>
    <n v="35805"/>
    <n v="10540"/>
    <n v="7473"/>
    <n v="19.579999999999998"/>
    <n v="5.92"/>
    <n v="1.27"/>
    <n v="18.57"/>
    <n v="8.42"/>
    <s v="https://github.com/Netflix/eureka"/>
    <s v="https://github.com/Netflix/eureka.git"/>
    <s v="2012-07-26T22:23:07Z"/>
    <m/>
  </r>
  <r>
    <s v="macrozheng/mall-swarm"/>
    <n v="12608"/>
    <x v="6"/>
    <n v="5.81"/>
    <n v="4"/>
    <x v="6"/>
    <x v="2"/>
    <x v="1"/>
    <n v="533"/>
    <n v="763"/>
    <n v="14486"/>
    <n v="101601"/>
    <n v="87889"/>
    <n v="66247"/>
    <n v="4352"/>
    <n v="17290"/>
    <n v="4.95"/>
    <n v="3.79"/>
    <n v="1.23"/>
    <n v="1107.68"/>
    <n v="20.34"/>
    <s v="https://github.com/macrozheng/mall-swarm"/>
    <s v="https://github.com/macrozheng/mall-swarm.git"/>
    <s v="2019-11-25T06:55:31Z"/>
    <m/>
  </r>
  <r>
    <s v="zhihu/Matisse"/>
    <n v="12565"/>
    <x v="6"/>
    <n v="8.43"/>
    <n v="8"/>
    <x v="4"/>
    <x v="91"/>
    <x v="1"/>
    <n v="48"/>
    <n v="76"/>
    <n v="386"/>
    <n v="3418"/>
    <n v="6078"/>
    <n v="4163"/>
    <n v="1130"/>
    <n v="785"/>
    <n v="18.59"/>
    <n v="6.66"/>
    <n v="1.39"/>
    <n v="8.08"/>
    <n v="9.91"/>
    <s v="https://github.com/zhihu/Matisse"/>
    <s v="https://github.com/zhihu/Matisse.git"/>
    <s v="2017-04-13T01:31:05Z"/>
    <m/>
  </r>
  <r>
    <s v="daimajia/AndroidViewAnimations"/>
    <n v="12471"/>
    <x v="6"/>
    <n v="11.24"/>
    <n v="10"/>
    <x v="2"/>
    <x v="1"/>
    <x v="1"/>
    <n v="69"/>
    <n v="82"/>
    <n v="138"/>
    <n v="965"/>
    <n v="3377"/>
    <n v="1521"/>
    <n v="1464"/>
    <n v="392"/>
    <n v="43.35"/>
    <n v="3.38"/>
    <n v="1.8"/>
    <n v="2.29"/>
    <n v="1.85"/>
    <s v="https://github.com/daimajia/AndroidViewAnimations"/>
    <s v="https://github.com/daimajia/AndroidViewAnimations.git"/>
    <s v="2014-06-23T03:53:13Z"/>
    <m/>
  </r>
  <r>
    <s v="apache/zookeeper"/>
    <n v="12598"/>
    <x v="6"/>
    <n v="16.48"/>
    <n v="16"/>
    <x v="8"/>
    <x v="0"/>
    <x v="0"/>
    <n v="958"/>
    <n v="1753"/>
    <n v="10135"/>
    <n v="122448"/>
    <n v="191704"/>
    <n v="125311"/>
    <n v="42161"/>
    <n v="24232"/>
    <n v="21.99"/>
    <n v="5.8"/>
    <n v="1.98"/>
    <n v="36.86"/>
    <n v="11.97"/>
    <s v="https://github.com/apache/zookeeper"/>
    <s v="https://github.com/apache/zookeeper.git"/>
    <s v="2009-03-27T15:41:56Z"/>
    <m/>
  </r>
  <r>
    <s v="daimajia/AndroidSwipeLayout"/>
    <n v="12407"/>
    <x v="6"/>
    <n v="11.07"/>
    <n v="10"/>
    <x v="2"/>
    <x v="73"/>
    <x v="1"/>
    <n v="22"/>
    <n v="74"/>
    <n v="318"/>
    <n v="2770"/>
    <n v="3384"/>
    <n v="2667"/>
    <n v="209"/>
    <n v="508"/>
    <n v="6.18"/>
    <n v="3.72"/>
    <n v="1.32"/>
    <n v="58.91"/>
    <n v="9.76"/>
    <s v="https://github.com/daimajia/AndroidSwipeLayout"/>
    <s v="https://github.com/daimajia/AndroidSwipeLayout.git"/>
    <s v="2014-08-25T04:09:33Z"/>
    <m/>
  </r>
  <r>
    <s v="pagehelper/Mybatis-PageHelper"/>
    <n v="12338"/>
    <x v="6"/>
    <n v="11.28"/>
    <n v="10"/>
    <x v="2"/>
    <x v="91"/>
    <x v="1"/>
    <n v="161"/>
    <n v="181"/>
    <n v="734"/>
    <n v="7390"/>
    <n v="16188"/>
    <n v="8590"/>
    <n v="5907"/>
    <n v="1691"/>
    <n v="36.49"/>
    <n v="5.81"/>
    <n v="1.44"/>
    <n v="29.64"/>
    <n v="6.97"/>
    <s v="https://github.com/pagehelper/Mybatis-PageHelper"/>
    <s v="https://github.com/pagehelper/Mybatis-PageHelper.git"/>
    <s v="2014-06-09T15:32:30Z"/>
    <m/>
  </r>
  <r>
    <s v="redis/jedis"/>
    <n v="12154"/>
    <x v="6"/>
    <n v="15.28"/>
    <n v="14"/>
    <x v="5"/>
    <x v="92"/>
    <x v="1"/>
    <n v="844"/>
    <n v="1221"/>
    <n v="15142"/>
    <n v="109769"/>
    <n v="187506"/>
    <n v="127779"/>
    <n v="21940"/>
    <n v="37787"/>
    <n v="11.7"/>
    <n v="5.57"/>
    <n v="1.42"/>
    <n v="530.37"/>
    <n v="15.3"/>
    <s v="https://github.com/redis/jedis"/>
    <s v="https://github.com/redis/jedis.git"/>
    <s v="2010-06-11T13:04:43Z"/>
    <m/>
  </r>
  <r>
    <s v="amitshekhariitbhu/android-interview-questions"/>
    <n v="12078"/>
    <x v="6"/>
    <n v="8.19"/>
    <n v="8"/>
    <x v="4"/>
    <x v="0"/>
    <x v="0"/>
    <n v="1"/>
    <n v="1"/>
    <n v="1"/>
    <n v="5"/>
    <n v="6"/>
    <n v="5"/>
    <n v="0"/>
    <n v="1"/>
    <n v="0"/>
    <n v="0"/>
    <n v="1"/>
    <n v="0"/>
    <n v="1"/>
    <s v="https://github.com/amitshekhariitbhu/android-interview-questions"/>
    <s v="https://github.com/amitshekhariitbhu/android-interview-questions.git"/>
    <s v="2017-07-09T18:47:24Z"/>
    <m/>
  </r>
  <r>
    <s v="metersphere/metersphere"/>
    <n v="12469"/>
    <x v="6"/>
    <n v="5.62"/>
    <n v="4"/>
    <x v="6"/>
    <x v="41"/>
    <x v="1"/>
    <n v="2706"/>
    <n v="3704"/>
    <n v="34803"/>
    <n v="322032"/>
    <n v="372898"/>
    <n v="287504"/>
    <n v="26977"/>
    <n v="58417"/>
    <n v="7.23"/>
    <n v="6.69"/>
    <n v="1.3"/>
    <n v="445.99"/>
    <n v="12.69"/>
    <s v="https://github.com/metersphere/metersphere"/>
    <s v="https://github.com/metersphere/metersphere.git"/>
    <s v="2020-02-03T02:06:12Z"/>
    <m/>
  </r>
  <r>
    <s v="Yalantis/uCrop"/>
    <n v="12042"/>
    <x v="6"/>
    <n v="9.6999999999999993"/>
    <n v="8"/>
    <x v="4"/>
    <x v="56"/>
    <x v="1"/>
    <n v="35"/>
    <n v="77"/>
    <n v="485"/>
    <n v="4707"/>
    <n v="7003"/>
    <n v="4849"/>
    <n v="992"/>
    <n v="1162"/>
    <n v="14.17"/>
    <n v="6.34"/>
    <n v="1.36"/>
    <n v="28.91"/>
    <n v="12.7"/>
    <s v="https://github.com/Yalantis/uCrop"/>
    <s v="https://github.com/Yalantis/uCrop.git"/>
    <s v="2016-01-05T13:41:06Z"/>
    <m/>
  </r>
  <r>
    <s v="plantuml/plantuml"/>
    <n v="12076"/>
    <x v="6"/>
    <n v="14.88"/>
    <n v="14"/>
    <x v="5"/>
    <x v="19"/>
    <x v="1"/>
    <n v="3439"/>
    <n v="3936"/>
    <n v="22213"/>
    <n v="186968"/>
    <n v="452986"/>
    <n v="234003"/>
    <n v="160057"/>
    <n v="58926"/>
    <n v="35.33"/>
    <n v="7.11"/>
    <n v="1.54"/>
    <n v="36.5"/>
    <n v="12.05"/>
    <s v="https://github.com/plantuml/plantuml"/>
    <s v="https://github.com/plantuml/plantuml.git"/>
    <s v="2010-11-04T15:55:50Z"/>
    <m/>
  </r>
  <r>
    <s v="Tencent/matrix"/>
    <n v="11902"/>
    <x v="6"/>
    <n v="6.77"/>
    <n v="6"/>
    <x v="0"/>
    <x v="77"/>
    <x v="1"/>
    <n v="493"/>
    <n v="1393"/>
    <n v="5572"/>
    <n v="79032"/>
    <n v="89453"/>
    <n v="66587"/>
    <n v="10692"/>
    <n v="12174"/>
    <n v="11.95"/>
    <n v="5.82"/>
    <n v="1.35"/>
    <n v="12.89"/>
    <n v="9.44"/>
    <s v="https://github.com/Tencent/matrix"/>
    <s v="https://github.com/Tencent/matrix.git"/>
    <s v="2018-12-11T07:08:02Z"/>
    <m/>
  </r>
  <r>
    <s v="Tencent/VasSonic"/>
    <n v="11871"/>
    <x v="6"/>
    <n v="8.1300000000000008"/>
    <n v="8"/>
    <x v="4"/>
    <x v="93"/>
    <x v="1"/>
    <n v="47"/>
    <n v="111"/>
    <n v="565"/>
    <n v="7421"/>
    <n v="11784"/>
    <n v="7048"/>
    <n v="3078"/>
    <n v="1658"/>
    <n v="26.12"/>
    <n v="4.2"/>
    <n v="1.28"/>
    <n v="21.61"/>
    <n v="13.68"/>
    <s v="https://github.com/Tencent/VasSonic"/>
    <s v="https://github.com/Tencent/VasSonic.git"/>
    <s v="2017-08-01T08:35:13Z"/>
    <m/>
  </r>
  <r>
    <s v="Team-xManager/xManager"/>
    <n v="11857"/>
    <x v="6"/>
    <n v="4.6100000000000003"/>
    <n v="4"/>
    <x v="6"/>
    <x v="35"/>
    <x v="1"/>
    <n v="8"/>
    <n v="524"/>
    <n v="696"/>
    <n v="21822"/>
    <n v="11649"/>
    <n v="11024"/>
    <n v="1"/>
    <n v="624"/>
    <n v="0.01"/>
    <n v="2.02"/>
    <n v="1.02"/>
    <n v="4.7300000000000004"/>
    <n v="2.34"/>
    <s v="https://github.com/Team-xManager/xManager"/>
    <s v="https://github.com/Team-xManager/xManager.git"/>
    <s v="2021-02-08T11:31:10Z"/>
    <m/>
  </r>
  <r>
    <s v="debezium/debezium"/>
    <n v="11841"/>
    <x v="6"/>
    <n v="9.66"/>
    <n v="8"/>
    <x v="4"/>
    <x v="0"/>
    <x v="0"/>
    <n v="2591"/>
    <n v="3377"/>
    <n v="22692"/>
    <n v="210095"/>
    <n v="391921"/>
    <n v="271553"/>
    <n v="63386"/>
    <n v="56982"/>
    <n v="16.170000000000002"/>
    <n v="6.75"/>
    <n v="1.58"/>
    <n v="55.7"/>
    <n v="11.38"/>
    <s v="https://github.com/debezium/debezium"/>
    <s v="https://github.com/debezium/debezium.git"/>
    <s v="2016-01-22T20:17:05Z"/>
    <m/>
  </r>
  <r>
    <s v="grpc/grpc-java"/>
    <n v="11841"/>
    <x v="6"/>
    <n v="10.78"/>
    <n v="10"/>
    <x v="2"/>
    <x v="94"/>
    <x v="1"/>
    <n v="1562"/>
    <n v="5494"/>
    <n v="23223"/>
    <n v="257821"/>
    <n v="388206"/>
    <n v="281210"/>
    <n v="63760"/>
    <n v="43236"/>
    <n v="16.420000000000002"/>
    <n v="5.7"/>
    <n v="1.41"/>
    <n v="13.48"/>
    <n v="6.57"/>
    <s v="https://github.com/grpc/grpc-java"/>
    <s v="https://github.com/grpc/grpc-java.git"/>
    <s v="2014-12-08T19:00:00Z"/>
    <m/>
  </r>
  <r>
    <s v="frank-lam/fullstack-tutorial"/>
    <n v="11682"/>
    <x v="6"/>
    <n v="7.43"/>
    <n v="6"/>
    <x v="0"/>
    <x v="0"/>
    <x v="0"/>
    <n v="0"/>
    <n v="0"/>
    <n v="0"/>
    <n v="0"/>
    <n v="0"/>
    <n v="0"/>
    <n v="0"/>
    <n v="0"/>
    <m/>
    <m/>
    <m/>
    <m/>
    <m/>
    <s v="https://github.com/frank-lam/fullstack-tutorial"/>
    <s v="https://github.com/frank-lam/fullstack-tutorial.git"/>
    <s v="2018-04-13T01:50:10Z"/>
    <s v="no_java_files"/>
  </r>
  <r>
    <s v="trinodb/trino"/>
    <n v="11876"/>
    <x v="6"/>
    <n v="6.66"/>
    <n v="6"/>
    <x v="0"/>
    <x v="0"/>
    <x v="0"/>
    <n v="10665"/>
    <n v="0"/>
    <n v="0"/>
    <n v="0"/>
    <n v="1875245"/>
    <n v="1458024"/>
    <n v="193756"/>
    <n v="223465"/>
    <n v="10.33"/>
    <m/>
    <m/>
    <m/>
    <m/>
    <s v="https://github.com/trinodb/trino"/>
    <s v="https://github.com/trinodb/trino.git"/>
    <s v="2019-01-19T06:38:14Z"/>
    <s v="ck_failed"/>
  </r>
  <r>
    <s v="xpipe-io/xpipe"/>
    <n v="11628"/>
    <x v="6"/>
    <n v="2.64"/>
    <n v="2"/>
    <x v="1"/>
    <x v="95"/>
    <x v="1"/>
    <n v="928"/>
    <n v="1481"/>
    <n v="6153"/>
    <n v="61523"/>
    <n v="90286"/>
    <n v="74779"/>
    <n v="1395"/>
    <n v="14112"/>
    <n v="1.55"/>
    <n v="6.88"/>
    <n v="1.58"/>
    <n v="18.84"/>
    <n v="8.36"/>
    <s v="https://github.com/xpipe-io/xpipe"/>
    <s v="https://github.com/xpipe-io/xpipe.git"/>
    <s v="2023-01-27T02:25:38Z"/>
    <m/>
  </r>
  <r>
    <s v="code4craft/webmagic"/>
    <n v="11626"/>
    <x v="6"/>
    <n v="12.41"/>
    <n v="12"/>
    <x v="3"/>
    <x v="96"/>
    <x v="1"/>
    <n v="255"/>
    <n v="344"/>
    <n v="1212"/>
    <n v="8794"/>
    <n v="18898"/>
    <n v="13690"/>
    <n v="2593"/>
    <n v="2615"/>
    <n v="13.72"/>
    <n v="4.53"/>
    <n v="1.18"/>
    <n v="11.47"/>
    <n v="5.53"/>
    <s v="https://github.com/code4craft/webmagic"/>
    <s v="https://github.com/code4craft/webmagic.git"/>
    <s v="2013-04-23T12:57:36Z"/>
    <m/>
  </r>
  <r>
    <s v="OpenRefine/OpenRefine"/>
    <n v="11513"/>
    <x v="6"/>
    <n v="12.93"/>
    <n v="12"/>
    <x v="3"/>
    <x v="72"/>
    <x v="1"/>
    <n v="1075"/>
    <n v="1396"/>
    <n v="7241"/>
    <n v="72956"/>
    <n v="152674"/>
    <n v="97403"/>
    <n v="32084"/>
    <n v="23187"/>
    <n v="21.01"/>
    <n v="6.48"/>
    <n v="1.71"/>
    <n v="12.79"/>
    <n v="11.63"/>
    <s v="https://github.com/OpenRefine/OpenRefine"/>
    <s v="https://github.com/OpenRefine/OpenRefine.git"/>
    <s v="2012-10-15T02:22:48Z"/>
    <m/>
  </r>
  <r>
    <s v="realm/realm-java"/>
    <n v="11483"/>
    <x v="6"/>
    <n v="13.42"/>
    <n v="12"/>
    <x v="3"/>
    <x v="0"/>
    <x v="0"/>
    <n v="668"/>
    <n v="1912"/>
    <n v="10909"/>
    <n v="110167"/>
    <n v="159862"/>
    <n v="108490"/>
    <n v="31649"/>
    <n v="19723"/>
    <n v="19.8"/>
    <n v="4.33"/>
    <n v="1.21"/>
    <n v="51.75"/>
    <n v="11.13"/>
    <s v="https://github.com/realm/realm-java"/>
    <s v="https://github.com/realm/realm-java.git"/>
    <s v="2012-04-20T09:18:42Z"/>
    <m/>
  </r>
  <r>
    <s v="careercup/CtCI-6th-Edition"/>
    <n v="11460"/>
    <x v="6"/>
    <n v="10.220000000000001"/>
    <n v="10"/>
    <x v="2"/>
    <x v="0"/>
    <x v="0"/>
    <n v="584"/>
    <n v="609"/>
    <n v="2126"/>
    <n v="21093"/>
    <n v="28536"/>
    <n v="22916"/>
    <n v="1277"/>
    <n v="4343"/>
    <n v="4.4800000000000004"/>
    <n v="2.17"/>
    <n v="1.07"/>
    <n v="4.4800000000000004"/>
    <n v="9.02"/>
    <s v="https://github.com/careercup/CtCI-6th-Edition"/>
    <s v="https://github.com/careercup/CtCI-6th-Edition.git"/>
    <s v="2015-07-02T06:28:46Z"/>
    <m/>
  </r>
  <r>
    <s v="gyf-dev/ImmersionBar"/>
    <n v="11447"/>
    <x v="6"/>
    <n v="8.42"/>
    <n v="8"/>
    <x v="4"/>
    <x v="0"/>
    <x v="0"/>
    <n v="119"/>
    <n v="142"/>
    <n v="876"/>
    <n v="7237"/>
    <n v="12925"/>
    <n v="8666"/>
    <n v="2802"/>
    <n v="1457"/>
    <n v="21.68"/>
    <n v="6.35"/>
    <n v="2.11"/>
    <n v="159.25"/>
    <n v="12.29"/>
    <s v="https://github.com/gyf-dev/ImmersionBar"/>
    <s v="https://github.com/gyf-dev/ImmersionBar.git"/>
    <s v="2017-04-19T05:10:09Z"/>
    <m/>
  </r>
  <r>
    <s v="PaperMC/Paper"/>
    <n v="11410"/>
    <x v="6"/>
    <n v="9.66"/>
    <n v="8"/>
    <x v="4"/>
    <x v="0"/>
    <x v="0"/>
    <n v="3463"/>
    <n v="4165"/>
    <n v="27520"/>
    <n v="160629"/>
    <n v="385030"/>
    <n v="212440"/>
    <n v="115850"/>
    <n v="56740"/>
    <n v="30.09"/>
    <n v="6.88"/>
    <n v="1.66"/>
    <n v="111.82"/>
    <n v="9.98"/>
    <s v="https://github.com/PaperMC/Paper"/>
    <s v="https://github.com/PaperMC/Paper.git"/>
    <s v="2016-01-22T05:40:19Z"/>
    <m/>
  </r>
  <r>
    <s v="newbee-ltd/newbee-mall"/>
    <n v="11393"/>
    <x v="6"/>
    <n v="5.99"/>
    <n v="4"/>
    <x v="6"/>
    <x v="0"/>
    <x v="0"/>
    <n v="88"/>
    <n v="89"/>
    <n v="727"/>
    <n v="3935"/>
    <n v="7609"/>
    <n v="4937"/>
    <n v="1457"/>
    <n v="1215"/>
    <n v="19.149999999999999"/>
    <n v="5.03"/>
    <n v="1.07"/>
    <n v="34.909999999999997"/>
    <n v="13.02"/>
    <s v="https://github.com/newbee-ltd/newbee-mall"/>
    <s v="https://github.com/newbee-ltd/newbee-mall.git"/>
    <s v="2019-09-21T03:56:04Z"/>
    <m/>
  </r>
  <r>
    <s v="provectus/kafka-ui"/>
    <n v="11290"/>
    <x v="6"/>
    <n v="5.81"/>
    <n v="4"/>
    <x v="6"/>
    <x v="49"/>
    <x v="1"/>
    <n v="416"/>
    <n v="0"/>
    <n v="0"/>
    <n v="0"/>
    <n v="39478"/>
    <n v="33492"/>
    <n v="694"/>
    <n v="5292"/>
    <n v="1.76"/>
    <m/>
    <m/>
    <m/>
    <m/>
    <s v="https://github.com/provectus/kafka-ui"/>
    <s v="https://github.com/provectus/kafka-ui.git"/>
    <s v="2019-11-26T15:55:55Z"/>
    <s v="ck_failed"/>
  </r>
  <r>
    <s v="jhy/jsoup"/>
    <n v="11243"/>
    <x v="6"/>
    <n v="15.75"/>
    <n v="14"/>
    <x v="5"/>
    <x v="56"/>
    <x v="1"/>
    <n v="179"/>
    <n v="408"/>
    <n v="3798"/>
    <n v="38014"/>
    <n v="50627"/>
    <n v="35740"/>
    <n v="7941"/>
    <n v="6946"/>
    <n v="15.69"/>
    <n v="6.31"/>
    <n v="1.81"/>
    <n v="240.08"/>
    <n v="17.43"/>
    <s v="https://github.com/jhy/jsoup"/>
    <s v="https://github.com/jhy/jsoup.git"/>
    <s v="2009-12-19T01:29:58Z"/>
    <m/>
  </r>
  <r>
    <s v="permissions-dispatcher/PermissionsDispatcher"/>
    <n v="11228"/>
    <x v="6"/>
    <n v="10.1"/>
    <n v="10"/>
    <x v="2"/>
    <x v="97"/>
    <x v="1"/>
    <n v="30"/>
    <n v="119"/>
    <n v="455"/>
    <n v="3184"/>
    <n v="7732"/>
    <n v="6890"/>
    <n v="132"/>
    <n v="710"/>
    <n v="1.71"/>
    <n v="1.62"/>
    <n v="1.23"/>
    <n v="34.380000000000003"/>
    <n v="4.5"/>
    <s v="https://github.com/permissions-dispatcher/PermissionsDispatcher"/>
    <s v="https://github.com/permissions-dispatcher/PermissionsDispatcher.git"/>
    <s v="2015-08-15T21:41:05Z"/>
    <m/>
  </r>
  <r>
    <s v="mission-peace/interview"/>
    <n v="11212"/>
    <x v="6"/>
    <n v="11.17"/>
    <n v="10"/>
    <x v="2"/>
    <x v="0"/>
    <x v="0"/>
    <n v="534"/>
    <n v="667"/>
    <n v="1850"/>
    <n v="27259"/>
    <n v="36792"/>
    <n v="27297"/>
    <n v="5478"/>
    <n v="4017"/>
    <n v="14.89"/>
    <n v="2.0099999999999998"/>
    <n v="1.04"/>
    <n v="3.41"/>
    <n v="9.32"/>
    <s v="https://github.com/mission-peace/interview"/>
    <s v="https://github.com/mission-peace/interview.git"/>
    <s v="2014-07-20T21:27:31Z"/>
    <m/>
  </r>
  <r>
    <s v="opensearch-project/OpenSearch"/>
    <n v="11550"/>
    <x v="6"/>
    <n v="4.63"/>
    <n v="4"/>
    <x v="6"/>
    <x v="18"/>
    <x v="1"/>
    <n v="10913"/>
    <n v="18848"/>
    <n v="115100"/>
    <n v="1268748"/>
    <n v="2283201"/>
    <n v="1580299"/>
    <n v="435575"/>
    <n v="267327"/>
    <n v="19.079999999999998"/>
    <n v="7.45"/>
    <n v="1.73"/>
    <n v="38.44"/>
    <n v="11.11"/>
    <s v="https://github.com/opensearch-project/OpenSearch"/>
    <s v="https://github.com/opensearch-project/OpenSearch.git"/>
    <s v="2021-01-29T22:10:00Z"/>
    <m/>
  </r>
  <r>
    <s v="beemdevelopment/Aegis"/>
    <n v="11123"/>
    <x v="6"/>
    <n v="9.09"/>
    <n v="8"/>
    <x v="4"/>
    <x v="72"/>
    <x v="1"/>
    <n v="259"/>
    <n v="455"/>
    <n v="2267"/>
    <n v="24033"/>
    <n v="30567"/>
    <n v="24641"/>
    <n v="860"/>
    <n v="5066"/>
    <n v="2.81"/>
    <n v="7.44"/>
    <n v="1.71"/>
    <n v="22.82"/>
    <n v="9.81"/>
    <s v="https://github.com/beemdevelopment/Aegis"/>
    <s v="https://github.com/beemdevelopment/Aegis.git"/>
    <s v="2016-08-15T19:10:31Z"/>
    <m/>
  </r>
  <r>
    <s v="apereo/cas"/>
    <n v="11195"/>
    <x v="6"/>
    <n v="14.03"/>
    <n v="14"/>
    <x v="5"/>
    <x v="98"/>
    <x v="2"/>
    <n v="6967"/>
    <n v="8987"/>
    <n v="23014"/>
    <n v="228308"/>
    <n v="565341"/>
    <n v="404599"/>
    <n v="94410"/>
    <n v="66332"/>
    <n v="16.7"/>
    <n v="9.1999999999999993"/>
    <n v="1.49"/>
    <n v="7.81"/>
    <n v="3.62"/>
    <s v="https://github.com/apereo/cas"/>
    <s v="https://github.com/apereo/cas.git"/>
    <s v="2011-09-09T01:36:42Z"/>
    <m/>
  </r>
  <r>
    <s v="H07000223/FlycoTabLayout"/>
    <n v="11120"/>
    <x v="6"/>
    <n v="9.86"/>
    <n v="8"/>
    <x v="4"/>
    <x v="70"/>
    <x v="1"/>
    <n v="16"/>
    <n v="33"/>
    <n v="326"/>
    <n v="2730"/>
    <n v="3602"/>
    <n v="2778"/>
    <n v="207"/>
    <n v="617"/>
    <n v="5.75"/>
    <n v="6.45"/>
    <n v="1.55"/>
    <n v="223.09"/>
    <n v="17.64"/>
    <s v="https://github.com/H07000223/FlycoTabLayout"/>
    <s v="https://github.com/H07000223/FlycoTabLayout.git"/>
    <s v="2015-11-09T01:53:19Z"/>
    <m/>
  </r>
  <r>
    <s v="daniulive/SmarterStreaming"/>
    <n v="11113"/>
    <x v="6"/>
    <n v="9.48"/>
    <n v="8"/>
    <x v="4"/>
    <x v="0"/>
    <x v="0"/>
    <n v="39"/>
    <n v="167"/>
    <n v="692"/>
    <n v="10243"/>
    <n v="21811"/>
    <n v="10156"/>
    <n v="7868"/>
    <n v="3787"/>
    <n v="36.07"/>
    <n v="3.83"/>
    <n v="1.05"/>
    <n v="73.760000000000005"/>
    <n v="12.01"/>
    <s v="https://github.com/daniulive/SmarterStreaming"/>
    <s v="https://github.com/daniulive/SmarterStreaming.git"/>
    <s v="2016-03-26T14:46:02Z"/>
    <m/>
  </r>
  <r>
    <s v="lingochamp/FileDownloader"/>
    <n v="11111"/>
    <x v="6"/>
    <n v="9.74"/>
    <n v="8"/>
    <x v="4"/>
    <x v="99"/>
    <x v="1"/>
    <n v="117"/>
    <n v="269"/>
    <n v="1713"/>
    <n v="14387"/>
    <n v="23882"/>
    <n v="14928"/>
    <n v="5340"/>
    <n v="3614"/>
    <n v="22.36"/>
    <n v="4.53"/>
    <n v="1.69"/>
    <n v="42.01"/>
    <n v="11.77"/>
    <s v="https://github.com/lingochamp/FileDownloader"/>
    <s v="https://github.com/lingochamp/FileDownloader.git"/>
    <s v="2015-12-22T11:17:16Z"/>
    <m/>
  </r>
  <r>
    <s v="jfeinstein10/SlidingMenu"/>
    <n v="11045"/>
    <x v="6"/>
    <n v="13.22"/>
    <n v="12"/>
    <x v="3"/>
    <x v="0"/>
    <x v="0"/>
    <n v="33"/>
    <n v="74"/>
    <n v="428"/>
    <n v="3085"/>
    <n v="4932"/>
    <n v="3212"/>
    <n v="1026"/>
    <n v="694"/>
    <n v="20.8"/>
    <n v="5.08"/>
    <n v="1.95"/>
    <n v="47.45"/>
    <n v="10.42"/>
    <s v="https://github.com/jfeinstein10/SlidingMenu"/>
    <s v="https://github.com/jfeinstein10/SlidingMenu.git"/>
    <s v="2012-06-30T05:14:23Z"/>
    <m/>
  </r>
  <r>
    <s v="androidannotations/androidannotations"/>
    <n v="11037"/>
    <x v="6"/>
    <n v="13.7"/>
    <n v="12"/>
    <x v="3"/>
    <x v="0"/>
    <x v="0"/>
    <n v="935"/>
    <n v="962"/>
    <n v="4156"/>
    <n v="28796"/>
    <n v="71709"/>
    <n v="38265"/>
    <n v="22436"/>
    <n v="11008"/>
    <n v="31.29"/>
    <n v="5.99"/>
    <n v="1.72"/>
    <n v="26.12"/>
    <n v="6.46"/>
    <s v="https://github.com/androidannotations/androidannotations"/>
    <s v="https://github.com/androidannotations/androidannotations.git"/>
    <s v="2012-01-06T08:48:03Z"/>
    <m/>
  </r>
  <r>
    <s v="datahub-project/datahub"/>
    <n v="11030"/>
    <x v="6"/>
    <n v="9.84"/>
    <n v="8"/>
    <x v="4"/>
    <x v="100"/>
    <x v="1"/>
    <n v="2830"/>
    <n v="3288"/>
    <n v="16990"/>
    <n v="186627"/>
    <n v="447761"/>
    <n v="363023"/>
    <n v="29382"/>
    <n v="55356"/>
    <n v="6.56"/>
    <n v="11.44"/>
    <n v="1.21"/>
    <n v="17.23"/>
    <n v="9.43"/>
    <s v="https://github.com/datahub-project/datahub"/>
    <s v="https://github.com/datahub-project/datahub.git"/>
    <s v="2015-11-18T05:47:40Z"/>
    <m/>
  </r>
  <r>
    <s v="doocs/jvm"/>
    <n v="10969"/>
    <x v="6"/>
    <n v="7.24"/>
    <n v="6"/>
    <x v="0"/>
    <x v="0"/>
    <x v="0"/>
    <n v="1"/>
    <n v="1"/>
    <n v="1"/>
    <n v="5"/>
    <n v="8"/>
    <n v="5"/>
    <n v="3"/>
    <n v="0"/>
    <n v="37.5"/>
    <n v="0"/>
    <n v="1"/>
    <n v="0"/>
    <n v="1"/>
    <s v="https://github.com/doocs/jvm"/>
    <s v="https://github.com/doocs/jvm.git"/>
    <s v="2018-06-23T01:12:59Z"/>
    <m/>
  </r>
  <r>
    <s v="LawnchairLauncher/lawnchair"/>
    <n v="11122"/>
    <x v="6"/>
    <n v="8.5500000000000007"/>
    <n v="8"/>
    <x v="4"/>
    <x v="11"/>
    <x v="1"/>
    <n v="1615"/>
    <n v="3253"/>
    <n v="25469"/>
    <n v="248759"/>
    <n v="415870"/>
    <n v="288152"/>
    <n v="74363"/>
    <n v="53355"/>
    <n v="17.88"/>
    <n v="10.39"/>
    <n v="1.59"/>
    <n v="97.17"/>
    <n v="16.61"/>
    <s v="https://github.com/LawnchairLauncher/lawnchair"/>
    <s v="https://github.com/LawnchairLauncher/lawnchair.git"/>
    <s v="2017-03-03T13:12:58Z"/>
    <m/>
  </r>
  <r>
    <s v="ssssssss-team/spider-flow"/>
    <n v="10912"/>
    <x v="6"/>
    <n v="5.48"/>
    <n v="4"/>
    <x v="6"/>
    <x v="82"/>
    <x v="1"/>
    <n v="130"/>
    <n v="161"/>
    <n v="968"/>
    <n v="8748"/>
    <n v="11742"/>
    <n v="9003"/>
    <n v="942"/>
    <n v="1797"/>
    <n v="8.02"/>
    <n v="5.39"/>
    <n v="1.73"/>
    <n v="20.329999999999998"/>
    <n v="13.07"/>
    <s v="https://github.com/ssssssss-team/spider-flow"/>
    <s v="https://github.com/ssssssss-team/spider-flow.git"/>
    <s v="2020-03-27T11:07:15Z"/>
    <m/>
  </r>
  <r>
    <s v="square/javapoet"/>
    <n v="10869"/>
    <x v="6"/>
    <n v="12.63"/>
    <n v="12"/>
    <x v="3"/>
    <x v="0"/>
    <x v="0"/>
    <n v="39"/>
    <n v="99"/>
    <n v="857"/>
    <n v="7543"/>
    <n v="12212"/>
    <n v="9685"/>
    <n v="1206"/>
    <n v="1321"/>
    <n v="9.8800000000000008"/>
    <n v="4.5199999999999996"/>
    <n v="1.1499999999999999"/>
    <n v="129.29"/>
    <n v="14.82"/>
    <s v="https://github.com/square/javapoet"/>
    <s v="https://github.com/square/javapoet.git"/>
    <s v="2013-02-01T16:56:30Z"/>
    <m/>
  </r>
  <r>
    <s v="microg/GmsCore"/>
    <n v="10922"/>
    <x v="6"/>
    <n v="11.41"/>
    <n v="10"/>
    <x v="2"/>
    <x v="30"/>
    <x v="1"/>
    <n v="1333"/>
    <n v="1809"/>
    <n v="7386"/>
    <n v="54635"/>
    <n v="108290"/>
    <n v="63986"/>
    <n v="29758"/>
    <n v="14546"/>
    <n v="27.48"/>
    <n v="5.75"/>
    <n v="1.72"/>
    <n v="14.22"/>
    <n v="6.31"/>
    <s v="https://github.com/microg/GmsCore"/>
    <s v="https://github.com/microg/GmsCore.git"/>
    <s v="2014-04-23T19:28:47Z"/>
    <m/>
  </r>
  <r>
    <s v="apple/pkl"/>
    <n v="10850"/>
    <x v="6"/>
    <n v="1.66"/>
    <n v="0"/>
    <x v="7"/>
    <x v="77"/>
    <x v="1"/>
    <n v="706"/>
    <n v="1622"/>
    <n v="7174"/>
    <n v="61367"/>
    <n v="92156"/>
    <n v="64757"/>
    <n v="16033"/>
    <n v="11366"/>
    <n v="17.399999999999999"/>
    <n v="6.17"/>
    <n v="5.71"/>
    <n v="28.38"/>
    <n v="7.74"/>
    <s v="https://github.com/apple/pkl"/>
    <s v="https://github.com/apple/pkl.git"/>
    <s v="2024-01-19T17:28:45Z"/>
    <m/>
  </r>
  <r>
    <s v="jwtk/jjwt"/>
    <n v="10846"/>
    <x v="6"/>
    <n v="11.02"/>
    <n v="10"/>
    <x v="2"/>
    <x v="1"/>
    <x v="1"/>
    <n v="408"/>
    <n v="555"/>
    <n v="2401"/>
    <n v="16052"/>
    <n v="44177"/>
    <n v="18956"/>
    <n v="20485"/>
    <n v="4736"/>
    <n v="46.37"/>
    <n v="5.64"/>
    <n v="2"/>
    <n v="25.83"/>
    <n v="7.2"/>
    <s v="https://github.com/jwtk/jjwt"/>
    <s v="https://github.com/jwtk/jjwt.git"/>
    <s v="2014-09-13T01:06:24Z"/>
    <m/>
  </r>
  <r>
    <s v="alibaba/vlayout"/>
    <n v="10771"/>
    <x v="6"/>
    <n v="8.56"/>
    <n v="8"/>
    <x v="4"/>
    <x v="101"/>
    <x v="1"/>
    <n v="50"/>
    <n v="159"/>
    <n v="1145"/>
    <n v="14042"/>
    <n v="19495"/>
    <n v="12659"/>
    <n v="3735"/>
    <n v="3101"/>
    <n v="19.16"/>
    <n v="5.31"/>
    <n v="1.86"/>
    <n v="72.540000000000006"/>
    <n v="20.48"/>
    <s v="https://github.com/alibaba/vlayout"/>
    <s v="https://github.com/alibaba/vlayout.git"/>
    <s v="2017-02-27T08:11:47Z"/>
    <m/>
  </r>
  <r>
    <s v="asLody/VirtualApp"/>
    <n v="10753"/>
    <x v="6"/>
    <n v="9.1999999999999993"/>
    <n v="8"/>
    <x v="4"/>
    <x v="0"/>
    <x v="0"/>
    <n v="553"/>
    <n v="1420"/>
    <n v="4164"/>
    <n v="46624"/>
    <n v="56597"/>
    <n v="43464"/>
    <n v="4773"/>
    <n v="8360"/>
    <n v="8.43"/>
    <n v="3.83"/>
    <n v="2.59"/>
    <n v="15.61"/>
    <n v="6.24"/>
    <s v="https://github.com/asLody/VirtualApp"/>
    <s v="https://github.com/asLody/VirtualApp.git"/>
    <s v="2016-07-06T13:25:23Z"/>
    <m/>
  </r>
  <r>
    <s v="TooTallNate/Java-WebSocket"/>
    <n v="10735"/>
    <x v="6"/>
    <n v="15.67"/>
    <n v="14"/>
    <x v="5"/>
    <x v="88"/>
    <x v="1"/>
    <n v="168"/>
    <n v="261"/>
    <n v="1421"/>
    <n v="12805"/>
    <n v="23851"/>
    <n v="13759"/>
    <n v="7369"/>
    <n v="2723"/>
    <n v="30.9"/>
    <n v="3.56"/>
    <n v="1.82"/>
    <n v="36.619999999999997"/>
    <n v="10.18"/>
    <s v="https://github.com/TooTallNate/Java-WebSocket"/>
    <s v="https://github.com/TooTallNate/Java-WebSocket.git"/>
    <s v="2010-01-20T23:33:04Z"/>
    <m/>
  </r>
  <r>
    <s v="clojure/clojure"/>
    <n v="10717"/>
    <x v="6"/>
    <n v="15.23"/>
    <n v="14"/>
    <x v="5"/>
    <x v="0"/>
    <x v="0"/>
    <n v="185"/>
    <n v="917"/>
    <n v="4636"/>
    <n v="46876"/>
    <n v="62303"/>
    <n v="43247"/>
    <n v="12222"/>
    <n v="6834"/>
    <n v="19.62"/>
    <n v="3.6"/>
    <n v="1.5"/>
    <n v="130.38999999999999"/>
    <n v="12.62"/>
    <s v="https://github.com/clojure/clojure"/>
    <s v="https://github.com/clojure/clojure.git"/>
    <s v="2010-06-29T20:03:33Z"/>
    <m/>
  </r>
  <r>
    <s v="StarRocks/starrocks"/>
    <n v="10666"/>
    <x v="6"/>
    <n v="4.04"/>
    <n v="4"/>
    <x v="6"/>
    <x v="102"/>
    <x v="1"/>
    <n v="5205"/>
    <n v="9497"/>
    <n v="64156"/>
    <n v="733793"/>
    <n v="1159261"/>
    <n v="874674"/>
    <n v="141313"/>
    <n v="143274"/>
    <n v="12.19"/>
    <n v="7.3"/>
    <n v="1.48"/>
    <n v="135.57"/>
    <n v="13.98"/>
    <s v="https://github.com/StarRocks/starrocks"/>
    <s v="https://github.com/StarRocks/starrocks.git"/>
    <s v="2021-09-04T02:29:35Z"/>
    <m/>
  </r>
  <r>
    <s v="android-async-http/android-async-http"/>
    <n v="10632"/>
    <x v="6"/>
    <n v="14.58"/>
    <n v="14"/>
    <x v="5"/>
    <x v="2"/>
    <x v="1"/>
    <n v="84"/>
    <n v="154"/>
    <n v="890"/>
    <n v="7620"/>
    <n v="12683"/>
    <n v="7402"/>
    <n v="3451"/>
    <n v="1830"/>
    <n v="27.21"/>
    <n v="5.66"/>
    <n v="1.79"/>
    <n v="45.88"/>
    <n v="10.75"/>
    <s v="https://github.com/android-async-http/android-async-http"/>
    <s v="https://github.com/android-async-http/android-async-http.git"/>
    <s v="2011-02-20T03:25:07Z"/>
    <m/>
  </r>
  <r>
    <s v="jeasonlzy/okhttp-OkGo"/>
    <n v="10603"/>
    <x v="6"/>
    <n v="9.68"/>
    <n v="8"/>
    <x v="4"/>
    <x v="24"/>
    <x v="1"/>
    <n v="192"/>
    <n v="361"/>
    <n v="1613"/>
    <n v="13418"/>
    <n v="22573"/>
    <n v="14073"/>
    <n v="5848"/>
    <n v="2652"/>
    <n v="25.91"/>
    <n v="5.66"/>
    <n v="1.62"/>
    <n v="19.45"/>
    <n v="7.78"/>
    <s v="https://github.com/jeasonlzy/okhttp-OkGo"/>
    <s v="https://github.com/jeasonlzy/okhttp-OkGo.git"/>
    <s v="2016-01-15T10:35:24Z"/>
    <m/>
  </r>
  <r>
    <s v="google/auto"/>
    <n v="10521"/>
    <x v="6"/>
    <n v="12.33"/>
    <n v="12"/>
    <x v="3"/>
    <x v="103"/>
    <x v="1"/>
    <n v="320"/>
    <n v="1139"/>
    <n v="4149"/>
    <n v="31941"/>
    <n v="58026"/>
    <n v="40831"/>
    <n v="10846"/>
    <n v="6349"/>
    <n v="18.690000000000001"/>
    <n v="4.1100000000000003"/>
    <n v="1.71"/>
    <n v="25.59"/>
    <n v="4.9400000000000004"/>
    <s v="https://github.com/google/auto"/>
    <s v="https://github.com/google/auto.git"/>
    <s v="2013-05-22T21:41:56Z"/>
    <m/>
  </r>
  <r>
    <s v="lipangit/JiaoZiVideoPlayer"/>
    <n v="10492"/>
    <x v="6"/>
    <n v="9.6199999999999992"/>
    <n v="8"/>
    <x v="4"/>
    <x v="104"/>
    <x v="1"/>
    <n v="46"/>
    <n v="69"/>
    <n v="515"/>
    <n v="4511"/>
    <n v="6191"/>
    <n v="5026"/>
    <n v="250"/>
    <n v="915"/>
    <n v="4.04"/>
    <n v="7.28"/>
    <n v="2.12"/>
    <n v="56.64"/>
    <n v="14.86"/>
    <s v="https://github.com/lipangit/JiaoZiVideoPlayer"/>
    <s v="https://github.com/lipangit/JiaoZiVideoPlayer.git"/>
    <s v="2016-02-06T11:04:24Z"/>
    <m/>
  </r>
  <r>
    <s v="tbruyelle/RxPermissions"/>
    <n v="10481"/>
    <x v="6"/>
    <n v="9.9700000000000006"/>
    <n v="8"/>
    <x v="4"/>
    <x v="89"/>
    <x v="1"/>
    <n v="6"/>
    <n v="20"/>
    <n v="101"/>
    <n v="876"/>
    <n v="1326"/>
    <n v="983"/>
    <n v="113"/>
    <n v="230"/>
    <n v="8.52"/>
    <n v="4.6500000000000004"/>
    <n v="1.1000000000000001"/>
    <n v="10.1"/>
    <n v="7.1"/>
    <s v="https://github.com/tbruyelle/RxPermissions"/>
    <s v="https://github.com/tbruyelle/RxPermissions.git"/>
    <s v="2015-09-29T13:55:09Z"/>
    <m/>
  </r>
  <r>
    <s v="Activiti/Activiti"/>
    <n v="10425"/>
    <x v="6"/>
    <n v="13.02"/>
    <n v="12"/>
    <x v="3"/>
    <x v="105"/>
    <x v="4"/>
    <n v="3048"/>
    <n v="3407"/>
    <n v="21275"/>
    <n v="155586"/>
    <n v="342718"/>
    <n v="220359"/>
    <n v="71110"/>
    <n v="51249"/>
    <n v="20.75"/>
    <n v="5.7"/>
    <n v="1.57"/>
    <n v="89.4"/>
    <n v="9.93"/>
    <s v="https://github.com/Activiti/Activiti"/>
    <s v="https://github.com/Activiti/Activiti.git"/>
    <s v="2012-09-13T11:34:43Z"/>
    <m/>
  </r>
  <r>
    <s v="zfile-dev/zfile"/>
    <n v="10388"/>
    <x v="6"/>
    <n v="6.08"/>
    <n v="6"/>
    <x v="0"/>
    <x v="106"/>
    <x v="1"/>
    <n v="395"/>
    <n v="414"/>
    <n v="1137"/>
    <n v="12385"/>
    <n v="30521"/>
    <n v="18839"/>
    <n v="6238"/>
    <n v="5444"/>
    <n v="20.440000000000001"/>
    <n v="7.01"/>
    <n v="1.5"/>
    <n v="9.4499999999999993"/>
    <n v="5.89"/>
    <s v="https://github.com/zfile-dev/zfile"/>
    <s v="https://github.com/zfile-dev/zfile.git"/>
    <s v="2019-08-19T13:57:56Z"/>
    <m/>
  </r>
  <r>
    <s v="resilience4j/resilience4j"/>
    <n v="10362"/>
    <x v="6"/>
    <n v="10.3"/>
    <n v="10"/>
    <x v="2"/>
    <x v="76"/>
    <x v="1"/>
    <n v="1328"/>
    <n v="1592"/>
    <n v="8278"/>
    <n v="61785"/>
    <n v="133757"/>
    <n v="84188"/>
    <n v="29943"/>
    <n v="19626"/>
    <n v="22.39"/>
    <n v="7.04"/>
    <n v="1.49"/>
    <n v="18.989999999999998"/>
    <n v="6.41"/>
    <s v="https://github.com/resilience4j/resilience4j"/>
    <s v="https://github.com/resilience4j/resilience4j.git"/>
    <s v="2015-06-03T09:21:01Z"/>
    <m/>
  </r>
  <r>
    <s v="JessYanCoding/MVPArms"/>
    <n v="10287"/>
    <x v="6"/>
    <n v="9.1199999999999992"/>
    <n v="8"/>
    <x v="4"/>
    <x v="49"/>
    <x v="1"/>
    <n v="110"/>
    <n v="149"/>
    <n v="852"/>
    <n v="5986"/>
    <n v="13525"/>
    <n v="7065"/>
    <n v="4850"/>
    <n v="1610"/>
    <n v="35.86"/>
    <n v="6.64"/>
    <n v="1.28"/>
    <n v="32.1"/>
    <n v="9.7200000000000006"/>
    <s v="https://github.com/JessYanCoding/MVPArms"/>
    <s v="https://github.com/JessYanCoding/MVPArms.git"/>
    <s v="2016-08-06T08:49:56Z"/>
    <m/>
  </r>
  <r>
    <s v="aosp-mirror/platform_frameworks_base"/>
    <n v="10768"/>
    <x v="6"/>
    <n v="16.920000000000002"/>
    <n v="16"/>
    <x v="8"/>
    <x v="0"/>
    <x v="0"/>
    <n v="17288"/>
    <n v="0"/>
    <n v="0"/>
    <n v="0"/>
    <n v="6760979"/>
    <n v="4469258"/>
    <n v="1430230"/>
    <n v="861491"/>
    <n v="21.15"/>
    <m/>
    <m/>
    <m/>
    <m/>
    <s v="https://github.com/aosp-mirror/platform_frameworks_base"/>
    <s v="https://github.com/aosp-mirror/platform_frameworks_base.git"/>
    <s v="2008-10-21T18:20:37Z"/>
    <s v="ck_failed"/>
  </r>
  <r>
    <s v="awsdocs/aws-doc-sdk-examples"/>
    <n v="10206"/>
    <x v="6"/>
    <n v="9.08"/>
    <n v="8"/>
    <x v="4"/>
    <x v="0"/>
    <x v="0"/>
    <n v="1585"/>
    <n v="1658"/>
    <n v="5814"/>
    <n v="81178"/>
    <n v="170957"/>
    <n v="117280"/>
    <n v="26048"/>
    <n v="27629"/>
    <n v="15.24"/>
    <n v="7.03"/>
    <n v="1.04"/>
    <n v="6.17"/>
    <n v="7.13"/>
    <s v="https://github.com/awsdocs/aws-doc-sdk-examples"/>
    <s v="https://github.com/awsdocs/aws-doc-sdk-examples.git"/>
    <s v="2016-08-18T19:06:57Z"/>
    <m/>
  </r>
  <r>
    <s v="JakeWharton/ViewPagerIndicator"/>
    <n v="10104"/>
    <x v="6"/>
    <n v="14.13"/>
    <n v="14"/>
    <x v="5"/>
    <x v="0"/>
    <x v="0"/>
    <n v="42"/>
    <n v="66"/>
    <n v="284"/>
    <n v="2947"/>
    <n v="4087"/>
    <n v="3072"/>
    <n v="360"/>
    <n v="655"/>
    <n v="8.81"/>
    <n v="6.02"/>
    <n v="2.71"/>
    <n v="29.27"/>
    <n v="9.08"/>
    <s v="https://github.com/JakeWharton/ViewPagerIndicator"/>
    <s v="https://github.com/JakeWharton/ViewPagerIndicator.git"/>
    <s v="2011-08-04T17:13:44Z"/>
    <m/>
  </r>
  <r>
    <s v="signalapp/Signal-Server"/>
    <n v="10075"/>
    <x v="6"/>
    <n v="11.78"/>
    <n v="10"/>
    <x v="2"/>
    <x v="0"/>
    <x v="0"/>
    <n v="1133"/>
    <n v="1274"/>
    <n v="6285"/>
    <n v="59915"/>
    <n v="140026"/>
    <n v="105698"/>
    <n v="10601"/>
    <n v="23727"/>
    <n v="7.57"/>
    <n v="9.0399999999999991"/>
    <n v="1.48"/>
    <n v="13.72"/>
    <n v="7.34"/>
    <s v="https://github.com/signalapp/Signal-Server"/>
    <s v="https://github.com/signalapp/Signal-Server.git"/>
    <s v="2013-12-09T07:10:36Z"/>
    <m/>
  </r>
  <r>
    <s v="wasabeef/glide-transformations"/>
    <n v="9926"/>
    <x v="6"/>
    <n v="10.69"/>
    <n v="10"/>
    <x v="2"/>
    <x v="0"/>
    <x v="0"/>
    <n v="25"/>
    <n v="27"/>
    <n v="148"/>
    <n v="991"/>
    <n v="2197"/>
    <n v="1348"/>
    <n v="443"/>
    <n v="406"/>
    <n v="20.16"/>
    <n v="5.56"/>
    <n v="2.15"/>
    <n v="2.78"/>
    <n v="8"/>
    <s v="https://github.com/wasabeef/glide-transformations"/>
    <s v="https://github.com/wasabeef/glide-transformations.git"/>
    <s v="2015-01-09T10:33:29Z"/>
    <m/>
  </r>
  <r>
    <s v="googlesamples/easypermissions"/>
    <n v="9915"/>
    <x v="6"/>
    <n v="9.74"/>
    <n v="8"/>
    <x v="4"/>
    <x v="47"/>
    <x v="1"/>
    <n v="28"/>
    <n v="33"/>
    <n v="248"/>
    <n v="1705"/>
    <n v="3353"/>
    <n v="2351"/>
    <n v="414"/>
    <n v="588"/>
    <n v="12.35"/>
    <n v="8.94"/>
    <n v="1.48"/>
    <n v="12.21"/>
    <n v="10.52"/>
    <s v="https://github.com/googlesamples/easypermissions"/>
    <s v="https://github.com/googlesamples/easypermissions.git"/>
    <s v="2015-12-22T18:05:53Z"/>
    <m/>
  </r>
  <r>
    <s v="paascloud/paascloud-master"/>
    <n v="9898"/>
    <x v="6"/>
    <n v="7.51"/>
    <n v="6"/>
    <x v="0"/>
    <x v="0"/>
    <x v="0"/>
    <n v="719"/>
    <n v="744"/>
    <n v="2021"/>
    <n v="16488"/>
    <n v="55889"/>
    <n v="25489"/>
    <n v="23189"/>
    <n v="7211"/>
    <n v="41.49"/>
    <n v="6"/>
    <n v="1.34"/>
    <n v="5.44"/>
    <n v="4.34"/>
    <s v="https://github.com/paascloud/paascloud-master"/>
    <s v="https://github.com/paascloud/paascloud-master.git"/>
    <s v="2018-03-17T05:40:43Z"/>
    <m/>
  </r>
  <r>
    <s v="uknownothingsnow/JsBridge"/>
    <n v="9888"/>
    <x v="6"/>
    <n v="10.56"/>
    <n v="10"/>
    <x v="2"/>
    <x v="0"/>
    <x v="0"/>
    <n v="16"/>
    <n v="32"/>
    <n v="149"/>
    <n v="1160"/>
    <n v="1643"/>
    <n v="1146"/>
    <n v="219"/>
    <n v="278"/>
    <n v="13.33"/>
    <n v="3.5"/>
    <n v="1.1599999999999999"/>
    <n v="17.09"/>
    <n v="8.19"/>
    <s v="https://github.com/uknownothingsnow/JsBridge"/>
    <s v="https://github.com/uknownothingsnow/JsBridge.git"/>
    <s v="2015-02-26T12:10:58Z"/>
    <m/>
  </r>
  <r>
    <s v="SonarSource/sonarqube"/>
    <n v="9883"/>
    <x v="6"/>
    <n v="14.71"/>
    <n v="14"/>
    <x v="5"/>
    <x v="99"/>
    <x v="1"/>
    <n v="7744"/>
    <n v="8617"/>
    <n v="57424"/>
    <n v="412274"/>
    <n v="898617"/>
    <n v="596143"/>
    <n v="176501"/>
    <n v="125973"/>
    <n v="19.64"/>
    <n v="7.22"/>
    <n v="1.18"/>
    <n v="26.59"/>
    <n v="8.35"/>
    <s v="https://github.com/SonarSource/sonarqube"/>
    <s v="https://github.com/SonarSource/sonarqube.git"/>
    <s v="2011-01-05T11:05:17Z"/>
    <m/>
  </r>
  <r>
    <s v="stanfordnlp/CoreNLP"/>
    <n v="9966"/>
    <x v="6"/>
    <n v="12.23"/>
    <n v="12"/>
    <x v="3"/>
    <x v="88"/>
    <x v="1"/>
    <n v="2123"/>
    <n v="4305"/>
    <n v="34919"/>
    <n v="557599"/>
    <n v="812291"/>
    <n v="610493"/>
    <n v="132477"/>
    <n v="69321"/>
    <n v="16.309999999999999"/>
    <n v="5.95"/>
    <n v="1.65"/>
    <n v="148.58000000000001"/>
    <n v="24.03"/>
    <s v="https://github.com/stanfordnlp/CoreNLP"/>
    <s v="https://github.com/stanfordnlp/CoreNLP.git"/>
    <s v="2013-06-27T21:13:49Z"/>
    <m/>
  </r>
  <r>
    <s v="hackware1993/MagicIndicator"/>
    <n v="9802"/>
    <x v="6"/>
    <n v="9.23"/>
    <n v="8"/>
    <x v="4"/>
    <x v="47"/>
    <x v="1"/>
    <n v="45"/>
    <n v="103"/>
    <n v="589"/>
    <n v="4533"/>
    <n v="5438"/>
    <n v="4333"/>
    <n v="278"/>
    <n v="827"/>
    <n v="5.1100000000000003"/>
    <n v="5"/>
    <n v="1.34"/>
    <n v="26.94"/>
    <n v="8.6199999999999992"/>
    <s v="https://github.com/hackware1993/MagicIndicator"/>
    <s v="https://github.com/hackware1993/MagicIndicator.git"/>
    <s v="2016-06-26T08:20:43Z"/>
    <m/>
  </r>
  <r>
    <s v="HarlonWang/AVLoadingIndicatorView"/>
    <n v="9770"/>
    <x v="6"/>
    <n v="9.9"/>
    <n v="8"/>
    <x v="4"/>
    <x v="3"/>
    <x v="1"/>
    <n v="35"/>
    <n v="92"/>
    <n v="185"/>
    <n v="2161"/>
    <n v="2862"/>
    <n v="2195"/>
    <n v="171"/>
    <n v="496"/>
    <n v="5.97"/>
    <n v="3.57"/>
    <n v="1.78"/>
    <n v="6.75"/>
    <n v="3"/>
    <s v="https://github.com/HarlonWang/AVLoadingIndicatorView"/>
    <s v="https://github.com/HarlonWang/AVLoadingIndicatorView.git"/>
    <s v="2015-10-24T20:18:33Z"/>
    <m/>
  </r>
  <r>
    <s v="YoKeyword/Fragmentation"/>
    <n v="9723"/>
    <x v="6"/>
    <n v="9.57"/>
    <n v="8"/>
    <x v="4"/>
    <x v="28"/>
    <x v="1"/>
    <n v="125"/>
    <n v="284"/>
    <n v="1203"/>
    <n v="8981"/>
    <n v="12775"/>
    <n v="9054"/>
    <n v="1606"/>
    <n v="2115"/>
    <n v="12.57"/>
    <n v="5.23"/>
    <n v="1.71"/>
    <n v="15.12"/>
    <n v="6.44"/>
    <s v="https://github.com/YoKeyword/Fragmentation"/>
    <s v="https://github.com/YoKeyword/Fragmentation.git"/>
    <s v="2016-02-23T08:54:55Z"/>
    <m/>
  </r>
  <r>
    <s v="OpenFeign/feign"/>
    <n v="9737"/>
    <x v="6"/>
    <n v="12.23"/>
    <n v="12"/>
    <x v="3"/>
    <x v="31"/>
    <x v="1"/>
    <n v="482"/>
    <n v="1244"/>
    <n v="4574"/>
    <n v="37360"/>
    <n v="68354"/>
    <n v="46322"/>
    <n v="12196"/>
    <n v="9836"/>
    <n v="17.84"/>
    <n v="5.0999999999999996"/>
    <n v="1.68"/>
    <n v="13.28"/>
    <n v="5.18"/>
    <s v="https://github.com/OpenFeign/feign"/>
    <s v="https://github.com/OpenFeign/feign.git"/>
    <s v="2013-06-26T23:28:16Z"/>
    <m/>
  </r>
  <r>
    <s v="xuchengsheng/spring-reading"/>
    <n v="9706"/>
    <x v="6"/>
    <n v="2.0099999999999998"/>
    <n v="2"/>
    <x v="1"/>
    <x v="0"/>
    <x v="0"/>
    <n v="448"/>
    <n v="290"/>
    <n v="377"/>
    <n v="3039"/>
    <n v="9558"/>
    <n v="5912"/>
    <n v="1846"/>
    <n v="1800"/>
    <n v="19.309999999999999"/>
    <n v="2.81"/>
    <n v="1.03"/>
    <n v="0.53"/>
    <n v="1.63"/>
    <s v="https://github.com/xuchengsheng/spring-reading"/>
    <s v="https://github.com/xuchengsheng/spring-reading.git"/>
    <s v="2023-09-15T06:42:44Z"/>
    <m/>
  </r>
  <r>
    <s v="lihengming/spring-boot-api-project-seed"/>
    <n v="9686"/>
    <x v="6"/>
    <n v="8.24"/>
    <n v="8"/>
    <x v="4"/>
    <x v="70"/>
    <x v="1"/>
    <n v="13"/>
    <n v="15"/>
    <n v="60"/>
    <n v="484"/>
    <n v="761"/>
    <n v="564"/>
    <n v="71"/>
    <n v="126"/>
    <n v="9.33"/>
    <n v="5"/>
    <n v="1.27"/>
    <n v="9.73"/>
    <n v="6.8"/>
    <s v="https://github.com/lihengming/spring-boot-api-project-seed"/>
    <s v="https://github.com/lihengming/spring-boot-api-project-seed.git"/>
    <s v="2017-06-23T10:06:30Z"/>
    <m/>
  </r>
  <r>
    <s v="perwendel/spark"/>
    <n v="9660"/>
    <x v="6"/>
    <n v="14.38"/>
    <n v="14"/>
    <x v="5"/>
    <x v="0"/>
    <x v="0"/>
    <n v="184"/>
    <n v="221"/>
    <n v="1368"/>
    <n v="9588"/>
    <n v="21272"/>
    <n v="11305"/>
    <n v="6613"/>
    <n v="3354"/>
    <n v="31.09"/>
    <n v="4.54"/>
    <n v="1.3"/>
    <n v="47.12"/>
    <n v="9.43"/>
    <s v="https://github.com/perwendel/spark"/>
    <s v="https://github.com/perwendel/spark.git"/>
    <s v="2011-05-05T11:52:05Z"/>
    <m/>
  </r>
  <r>
    <s v="react-native-camera/react-native-camera"/>
    <n v="9648"/>
    <x v="6"/>
    <n v="10.47"/>
    <n v="10"/>
    <x v="2"/>
    <x v="107"/>
    <x v="1"/>
    <n v="0"/>
    <n v="0"/>
    <n v="0"/>
    <n v="0"/>
    <n v="0"/>
    <n v="0"/>
    <n v="0"/>
    <n v="0"/>
    <m/>
    <m/>
    <m/>
    <m/>
    <m/>
    <s v="https://github.com/react-native-camera/react-native-camera"/>
    <s v="https://github.com/react-native-camera/react-native-camera.git"/>
    <s v="2015-04-01T00:54:40Z"/>
    <s v="no_java_files"/>
  </r>
  <r>
    <s v="ksoichiro/Android-ObservableScrollView"/>
    <n v="9650"/>
    <x v="6"/>
    <n v="10.86"/>
    <n v="10"/>
    <x v="2"/>
    <x v="0"/>
    <x v="0"/>
    <n v="148"/>
    <n v="335"/>
    <n v="1164"/>
    <n v="12621"/>
    <n v="17047"/>
    <n v="11754"/>
    <n v="2963"/>
    <n v="2330"/>
    <n v="17.38"/>
    <n v="5.01"/>
    <n v="1.97"/>
    <n v="7.57"/>
    <n v="6.69"/>
    <s v="https://github.com/ksoichiro/Android-ObservableScrollView"/>
    <s v="https://github.com/ksoichiro/Android-ObservableScrollView.git"/>
    <s v="2014-11-08T14:45:20Z"/>
    <m/>
  </r>
  <r>
    <s v="koral--/android-gif-drawable"/>
    <n v="9630"/>
    <x v="6"/>
    <n v="12.64"/>
    <n v="12"/>
    <x v="3"/>
    <x v="71"/>
    <x v="1"/>
    <n v="43"/>
    <n v="64"/>
    <n v="478"/>
    <n v="2920"/>
    <n v="5311"/>
    <n v="3143"/>
    <n v="1494"/>
    <n v="674"/>
    <n v="28.13"/>
    <n v="6.16"/>
    <n v="1.66"/>
    <n v="59.73"/>
    <n v="10.97"/>
    <s v="https://github.com/koral--/android-gif-drawable"/>
    <s v="https://github.com/koral--/android-gif-drawable.git"/>
    <s v="2013-01-30T01:37:46Z"/>
    <m/>
  </r>
  <r>
    <s v="bilibili/DanmakuFlameMaster"/>
    <n v="9599"/>
    <x v="6"/>
    <n v="12.11"/>
    <n v="12"/>
    <x v="3"/>
    <x v="60"/>
    <x v="1"/>
    <n v="78"/>
    <n v="172"/>
    <n v="1204"/>
    <n v="12879"/>
    <n v="13905"/>
    <n v="10381"/>
    <n v="1339"/>
    <n v="2185"/>
    <n v="9.6300000000000008"/>
    <n v="5.16"/>
    <n v="1.61"/>
    <n v="47.51"/>
    <n v="15.59"/>
    <s v="https://github.com/bilibili/DanmakuFlameMaster"/>
    <s v="https://github.com/bilibili/DanmakuFlameMaster.git"/>
    <s v="2013-08-11T12:18:50Z"/>
    <m/>
  </r>
  <r>
    <s v="liaohuqiu/android-Ultra-Pull-To-Refresh"/>
    <n v="9562"/>
    <x v="6"/>
    <n v="10.85"/>
    <n v="10"/>
    <x v="2"/>
    <x v="57"/>
    <x v="1"/>
    <n v="50"/>
    <n v="161"/>
    <n v="571"/>
    <n v="5476"/>
    <n v="6897"/>
    <n v="5219"/>
    <n v="642"/>
    <n v="1036"/>
    <n v="9.31"/>
    <n v="4.04"/>
    <n v="1.42"/>
    <n v="19.14"/>
    <n v="5.81"/>
    <s v="https://github.com/liaohuqiu/android-Ultra-Pull-To-Refresh"/>
    <s v="https://github.com/liaohuqiu/android-Ultra-Pull-To-Refresh.git"/>
    <s v="2014-11-13T03:13:10Z"/>
    <m/>
  </r>
  <r>
    <s v="MyCATApache/Mycat-Server"/>
    <n v="9552"/>
    <x v="6"/>
    <n v="10.79"/>
    <n v="10"/>
    <x v="2"/>
    <x v="39"/>
    <x v="1"/>
    <n v="1039"/>
    <n v="1291"/>
    <n v="8400"/>
    <n v="92943"/>
    <n v="154033"/>
    <n v="101924"/>
    <n v="30975"/>
    <n v="21134"/>
    <n v="20.11"/>
    <n v="4.9400000000000004"/>
    <n v="1.29"/>
    <n v="78.489999999999995"/>
    <n v="17.510000000000002"/>
    <s v="https://github.com/MyCATApache/Mycat-Server"/>
    <s v="https://github.com/MyCATApache/Mycat-Server.git"/>
    <s v="2014-12-04T02:46:54Z"/>
    <m/>
  </r>
  <r>
    <s v="umano/AndroidSlidingUpPanel"/>
    <n v="9497"/>
    <x v="6"/>
    <n v="12.3"/>
    <n v="12"/>
    <x v="3"/>
    <x v="57"/>
    <x v="1"/>
    <n v="4"/>
    <n v="17"/>
    <n v="160"/>
    <n v="2011"/>
    <n v="3237"/>
    <n v="1923"/>
    <n v="916"/>
    <n v="398"/>
    <n v="28.3"/>
    <n v="4.9400000000000004"/>
    <n v="1.35"/>
    <n v="132"/>
    <n v="32.35"/>
    <s v="https://github.com/umano/AndroidSlidingUpPanel"/>
    <s v="https://github.com/umano/AndroidSlidingUpPanel.git"/>
    <s v="2013-05-31T18:33:53Z"/>
    <m/>
  </r>
  <r>
    <s v="crossoverJie/cim"/>
    <n v="9442"/>
    <x v="6"/>
    <n v="7.33"/>
    <n v="6"/>
    <x v="0"/>
    <x v="1"/>
    <x v="1"/>
    <n v="166"/>
    <n v="202"/>
    <n v="678"/>
    <n v="5622"/>
    <n v="11270"/>
    <n v="7597"/>
    <n v="1673"/>
    <n v="2000"/>
    <n v="14.84"/>
    <n v="4.88"/>
    <n v="1.28"/>
    <n v="5.74"/>
    <n v="5.05"/>
    <s v="https://github.com/crossoverJie/cim"/>
    <s v="https://github.com/crossoverJie/cim.git"/>
    <s v="2018-05-20T15:55:56Z"/>
    <m/>
  </r>
  <r>
    <s v="pockethub/PocketHub"/>
    <n v="9381"/>
    <x v="6"/>
    <n v="14.03"/>
    <n v="14"/>
    <x v="5"/>
    <x v="3"/>
    <x v="1"/>
    <n v="191"/>
    <n v="212"/>
    <n v="812"/>
    <n v="6980"/>
    <n v="17389"/>
    <n v="9726"/>
    <n v="5210"/>
    <n v="2453"/>
    <n v="29.96"/>
    <n v="6.58"/>
    <n v="1.48"/>
    <n v="9.0399999999999991"/>
    <n v="7.08"/>
    <s v="https://github.com/pockethub/PocketHub"/>
    <s v="https://github.com/pockethub/PocketHub.git"/>
    <s v="2011-09-08T16:52:50Z"/>
    <m/>
  </r>
  <r>
    <s v="spinnaker/spinnaker"/>
    <n v="9581"/>
    <x v="6"/>
    <n v="11.22"/>
    <n v="10"/>
    <x v="2"/>
    <x v="91"/>
    <x v="1"/>
    <n v="6158"/>
    <n v="8159"/>
    <n v="27710"/>
    <n v="235592"/>
    <n v="568383"/>
    <n v="384292"/>
    <n v="110354"/>
    <n v="73737"/>
    <n v="19.420000000000002"/>
    <n v="6.61"/>
    <n v="1.52"/>
    <n v="14.3"/>
    <n v="5.39"/>
    <s v="https://github.com/spinnaker/spinnaker"/>
    <s v="https://github.com/spinnaker/spinnaker.git"/>
    <s v="2014-07-02T19:02:36Z"/>
    <m/>
  </r>
  <r>
    <s v="Justson/AgentWeb"/>
    <n v="9350"/>
    <x v="6"/>
    <n v="8.35"/>
    <n v="8"/>
    <x v="4"/>
    <x v="22"/>
    <x v="1"/>
    <n v="130"/>
    <n v="256"/>
    <n v="1153"/>
    <n v="11320"/>
    <n v="16447"/>
    <n v="11361"/>
    <n v="2829"/>
    <n v="2257"/>
    <n v="17.2"/>
    <n v="5.4"/>
    <n v="1.49"/>
    <n v="18.79"/>
    <n v="9.49"/>
    <s v="https://github.com/Justson/AgentWeb"/>
    <s v="https://github.com/Justson/AgentWeb.git"/>
    <s v="2017-05-12T07:45:56Z"/>
    <m/>
  </r>
  <r>
    <s v="seven332/EhViewer"/>
    <n v="9337"/>
    <x v="6"/>
    <n v="11.35"/>
    <n v="10"/>
    <x v="2"/>
    <x v="63"/>
    <x v="1"/>
    <n v="290"/>
    <n v="601"/>
    <n v="3554"/>
    <n v="44372"/>
    <n v="59175"/>
    <n v="43384"/>
    <n v="7906"/>
    <n v="7885"/>
    <n v="13.36"/>
    <n v="7.14"/>
    <n v="1.82"/>
    <n v="45.26"/>
    <n v="14.66"/>
    <s v="https://github.com/seven332/EhViewer"/>
    <s v="https://github.com/seven332/EhViewer.git"/>
    <s v="2014-05-14T12:03:52Z"/>
    <m/>
  </r>
  <r>
    <s v="huanghaibin-dev/CalendarView"/>
    <n v="9314"/>
    <x v="6"/>
    <n v="8.52"/>
    <n v="8"/>
    <x v="4"/>
    <x v="3"/>
    <x v="1"/>
    <n v="94"/>
    <n v="176"/>
    <n v="1208"/>
    <n v="11557"/>
    <n v="20085"/>
    <n v="13016"/>
    <n v="4203"/>
    <n v="2866"/>
    <n v="20.93"/>
    <n v="6.57"/>
    <n v="2.16"/>
    <n v="53.18"/>
    <n v="15.46"/>
    <s v="https://github.com/huanghaibin-dev/CalendarView"/>
    <s v="https://github.com/huanghaibin-dev/CalendarView.git"/>
    <s v="2017-03-11T07:16:09Z"/>
    <m/>
  </r>
  <r>
    <s v="json-path/JsonPath"/>
    <n v="9298"/>
    <x v="6"/>
    <n v="14.65"/>
    <n v="14"/>
    <x v="5"/>
    <x v="93"/>
    <x v="1"/>
    <n v="198"/>
    <n v="368"/>
    <n v="2074"/>
    <n v="16468"/>
    <n v="25278"/>
    <n v="17739"/>
    <n v="3430"/>
    <n v="4109"/>
    <n v="13.57"/>
    <n v="4.5599999999999996"/>
    <n v="1.49"/>
    <n v="29.29"/>
    <n v="9.6300000000000008"/>
    <s v="https://github.com/json-path/JsonPath"/>
    <s v="https://github.com/json-path/JsonPath.git"/>
    <s v="2011-01-24T13:19:19Z"/>
    <m/>
  </r>
  <r>
    <s v="apache/cassandra"/>
    <n v="9368"/>
    <x v="6"/>
    <n v="16.329999999999998"/>
    <n v="16"/>
    <x v="8"/>
    <x v="0"/>
    <x v="0"/>
    <n v="5910"/>
    <n v="12646"/>
    <n v="79107"/>
    <n v="743472"/>
    <n v="1296313"/>
    <n v="923120"/>
    <n v="204546"/>
    <n v="168647"/>
    <n v="15.78"/>
    <n v="6.8"/>
    <n v="1.77"/>
    <n v="59.13"/>
    <n v="11.63"/>
    <s v="https://github.com/apache/cassandra"/>
    <s v="https://github.com/apache/cassandra.git"/>
    <s v="2009-05-21T02:10:09Z"/>
    <m/>
  </r>
  <r>
    <s v="GcsSloop/AndroidNote"/>
    <n v="9292"/>
    <x v="6"/>
    <n v="9.6999999999999993"/>
    <n v="8"/>
    <x v="4"/>
    <x v="0"/>
    <x v="0"/>
    <n v="3"/>
    <n v="8"/>
    <n v="35"/>
    <n v="402"/>
    <n v="565"/>
    <n v="368"/>
    <n v="85"/>
    <n v="112"/>
    <n v="15.04"/>
    <n v="4.88"/>
    <n v="1.38"/>
    <n v="8.1199999999999992"/>
    <n v="7.75"/>
    <s v="https://github.com/GcsSloop/AndroidNote"/>
    <s v="https://github.com/GcsSloop/AndroidNote.git"/>
    <s v="2016-01-04T23:51:36Z"/>
    <m/>
  </r>
  <r>
    <s v="android/testing-samples"/>
    <n v="9275"/>
    <x v="6"/>
    <n v="10.94"/>
    <n v="10"/>
    <x v="2"/>
    <x v="0"/>
    <x v="0"/>
    <n v="67"/>
    <n v="86"/>
    <n v="270"/>
    <n v="1849"/>
    <n v="5537"/>
    <n v="2806"/>
    <n v="1883"/>
    <n v="848"/>
    <n v="34.01"/>
    <n v="5.5"/>
    <n v="1.35"/>
    <n v="3.15"/>
    <n v="3.99"/>
    <s v="https://github.com/android/testing-samples"/>
    <s v="https://github.com/android/testing-samples.git"/>
    <s v="2014-10-11T03:51:27Z"/>
    <m/>
  </r>
  <r>
    <s v="cats-oss/android-gpuimage"/>
    <n v="9128"/>
    <x v="6"/>
    <n v="12.96"/>
    <n v="12"/>
    <x v="3"/>
    <x v="0"/>
    <x v="0"/>
    <n v="96"/>
    <n v="153"/>
    <n v="676"/>
    <n v="6341"/>
    <n v="11989"/>
    <n v="8100"/>
    <n v="2600"/>
    <n v="1289"/>
    <n v="21.69"/>
    <n v="2.96"/>
    <n v="2.16"/>
    <n v="11.3"/>
    <n v="7.01"/>
    <s v="https://github.com/cats-oss/android-gpuimage"/>
    <s v="https://github.com/cats-oss/android-gpuimage.git"/>
    <s v="2012-10-04T08:11:58Z"/>
    <m/>
  </r>
  <r>
    <s v="spring-projects/spring-security"/>
    <n v="9296"/>
    <x v="6"/>
    <n v="13.69"/>
    <n v="12"/>
    <x v="3"/>
    <x v="108"/>
    <x v="1"/>
    <n v="3988"/>
    <n v="6707"/>
    <n v="33271"/>
    <n v="272678"/>
    <n v="578158"/>
    <n v="352653"/>
    <n v="146799"/>
    <n v="78706"/>
    <n v="25.39"/>
    <n v="7.47"/>
    <n v="1.27"/>
    <n v="10.5"/>
    <n v="6.5"/>
    <s v="https://github.com/spring-projects/spring-security"/>
    <s v="https://github.com/spring-projects/spring-security.git"/>
    <s v="2012-01-10T21:50:57Z"/>
    <m/>
  </r>
  <r>
    <s v="didi/VirtualAPK"/>
    <n v="9041"/>
    <x v="6"/>
    <n v="8.2200000000000006"/>
    <n v="8"/>
    <x v="4"/>
    <x v="70"/>
    <x v="1"/>
    <n v="84"/>
    <n v="163"/>
    <n v="790"/>
    <n v="7981"/>
    <n v="10300"/>
    <n v="7262"/>
    <n v="1345"/>
    <n v="1693"/>
    <n v="13.06"/>
    <n v="4.9000000000000004"/>
    <n v="1.61"/>
    <n v="17.579999999999998"/>
    <n v="8.8800000000000008"/>
    <s v="https://github.com/didi/VirtualAPK"/>
    <s v="https://github.com/didi/VirtualAPK.git"/>
    <s v="2017-06-29T07:25:05Z"/>
    <m/>
  </r>
  <r>
    <s v="flyway/flyway"/>
    <n v="9101"/>
    <x v="6"/>
    <n v="12.76"/>
    <n v="12"/>
    <x v="3"/>
    <x v="109"/>
    <x v="2"/>
    <n v="719"/>
    <n v="726"/>
    <n v="4216"/>
    <n v="31226"/>
    <n v="74360"/>
    <n v="42632"/>
    <n v="21801"/>
    <n v="9927"/>
    <n v="29.32"/>
    <n v="6"/>
    <n v="1.48"/>
    <n v="53.07"/>
    <n v="11.83"/>
    <s v="https://github.com/flyway/flyway"/>
    <s v="https://github.com/flyway/flyway.git"/>
    <s v="2012-12-14T18:43:22Z"/>
    <m/>
  </r>
  <r>
    <s v="langchain4j/langchain4j"/>
    <n v="9007"/>
    <x v="6"/>
    <n v="2.2400000000000002"/>
    <n v="2"/>
    <x v="1"/>
    <x v="110"/>
    <x v="1"/>
    <n v="1998"/>
    <n v="3166"/>
    <n v="16256"/>
    <n v="129183"/>
    <n v="230863"/>
    <n v="168957"/>
    <n v="23899"/>
    <n v="38007"/>
    <n v="10.35"/>
    <n v="6.04"/>
    <n v="1.18"/>
    <n v="17.440000000000001"/>
    <n v="7.19"/>
    <s v="https://github.com/langchain4j/langchain4j"/>
    <s v="https://github.com/langchain4j/langchain4j.git"/>
    <s v="2023-06-20T15:30:29Z"/>
    <m/>
  </r>
  <r>
    <s v="apache/jmeter"/>
    <n v="8999"/>
    <x v="6"/>
    <n v="15.32"/>
    <n v="14"/>
    <x v="5"/>
    <x v="93"/>
    <x v="1"/>
    <n v="1402"/>
    <n v="1718"/>
    <n v="13755"/>
    <n v="127359"/>
    <n v="247325"/>
    <n v="148229"/>
    <n v="69017"/>
    <n v="30079"/>
    <n v="27.91"/>
    <n v="5.51"/>
    <n v="1.89"/>
    <n v="62.15"/>
    <n v="14.74"/>
    <s v="https://github.com/apache/jmeter"/>
    <s v="https://github.com/apache/jmeter.git"/>
    <s v="2010-05-26T23:38:07Z"/>
    <m/>
  </r>
  <r>
    <s v="navasmdc/MaterialDesignLibrary"/>
    <n v="8971"/>
    <x v="6"/>
    <n v="10.97"/>
    <n v="10"/>
    <x v="2"/>
    <x v="2"/>
    <x v="1"/>
    <n v="30"/>
    <n v="82"/>
    <n v="274"/>
    <n v="2927"/>
    <n v="3773"/>
    <n v="2882"/>
    <n v="247"/>
    <n v="644"/>
    <n v="6.55"/>
    <n v="4.54"/>
    <n v="1.82"/>
    <n v="6.76"/>
    <n v="6.6"/>
    <s v="https://github.com/navasmdc/MaterialDesignLibrary"/>
    <s v="https://github.com/navasmdc/MaterialDesignLibrary.git"/>
    <s v="2014-09-30T07:37:17Z"/>
    <m/>
  </r>
  <r>
    <s v="Freelander/Android_Data"/>
    <n v="8843"/>
    <x v="6"/>
    <n v="10.46"/>
    <n v="10"/>
    <x v="2"/>
    <x v="0"/>
    <x v="0"/>
    <n v="2"/>
    <n v="2"/>
    <n v="17"/>
    <n v="116"/>
    <n v="186"/>
    <n v="131"/>
    <n v="30"/>
    <n v="25"/>
    <n v="16.13"/>
    <n v="2"/>
    <n v="1"/>
    <n v="3"/>
    <n v="21"/>
    <s v="https://github.com/Freelander/Android_Data"/>
    <s v="https://github.com/Freelander/Android_Data.git"/>
    <s v="2015-04-04T01:37:44Z"/>
    <m/>
  </r>
  <r>
    <s v="KunMinX/Jetpack-MVVM-Best-Practice"/>
    <n v="8951"/>
    <x v="6"/>
    <n v="5.88"/>
    <n v="4"/>
    <x v="6"/>
    <x v="0"/>
    <x v="0"/>
    <n v="71"/>
    <n v="119"/>
    <n v="428"/>
    <n v="3691"/>
    <n v="7445"/>
    <n v="4617"/>
    <n v="1781"/>
    <n v="1047"/>
    <n v="23.92"/>
    <n v="4.84"/>
    <n v="1.62"/>
    <n v="12"/>
    <n v="6.38"/>
    <s v="https://github.com/KunMinX/Jetpack-MVVM-Best-Practice"/>
    <s v="https://github.com/KunMinX/Jetpack-MVVM-Best-Practice.git"/>
    <s v="2019-10-31T05:21:01Z"/>
    <m/>
  </r>
  <r>
    <s v="nathanmarz/storm"/>
    <n v="8811"/>
    <x v="6"/>
    <n v="14.01"/>
    <n v="14"/>
    <x v="5"/>
    <x v="0"/>
    <x v="0"/>
    <n v="449"/>
    <n v="851"/>
    <n v="5896"/>
    <n v="60552"/>
    <n v="67458"/>
    <n v="46305"/>
    <n v="11847"/>
    <n v="9306"/>
    <n v="17.559999999999999"/>
    <n v="4.43"/>
    <n v="1.29"/>
    <n v="33.07"/>
    <n v="13.27"/>
    <s v="https://github.com/nathanmarz/storm"/>
    <s v="https://github.com/nathanmarz/storm.git"/>
    <s v="2011-09-17T07:55:13Z"/>
    <m/>
  </r>
  <r>
    <s v="laobie/StatusBarUtil"/>
    <n v="8799"/>
    <x v="6"/>
    <n v="9.59"/>
    <n v="8"/>
    <x v="4"/>
    <x v="0"/>
    <x v="0"/>
    <n v="12"/>
    <n v="33"/>
    <n v="99"/>
    <n v="1036"/>
    <n v="1484"/>
    <n v="1003"/>
    <n v="326"/>
    <n v="155"/>
    <n v="21.97"/>
    <n v="4.1500000000000004"/>
    <n v="1.55"/>
    <n v="22.55"/>
    <n v="5.09"/>
    <s v="https://github.com/laobie/StatusBarUtil"/>
    <s v="https://github.com/laobie/StatusBarUtil.git"/>
    <s v="2016-02-15T03:06:06Z"/>
    <m/>
  </r>
  <r>
    <s v="java-native-access/jna"/>
    <n v="8803"/>
    <x v="6"/>
    <n v="14.39"/>
    <n v="14"/>
    <x v="5"/>
    <x v="0"/>
    <x v="0"/>
    <n v="576"/>
    <n v="2365"/>
    <n v="8832"/>
    <n v="106804"/>
    <n v="214581"/>
    <n v="90351"/>
    <n v="102783"/>
    <n v="21447"/>
    <n v="47.9"/>
    <n v="4.88"/>
    <n v="2.54"/>
    <n v="44.94"/>
    <n v="6.55"/>
    <s v="https://github.com/java-native-access/jna"/>
    <s v="https://github.com/java-native-access/jna.git"/>
    <s v="2011-04-29T13:30:29Z"/>
    <m/>
  </r>
  <r>
    <s v="apache/seatunnel"/>
    <n v="8784"/>
    <x v="6"/>
    <n v="8.1199999999999992"/>
    <n v="8"/>
    <x v="4"/>
    <x v="110"/>
    <x v="1"/>
    <n v="3914"/>
    <n v="4765"/>
    <n v="23760"/>
    <n v="262775"/>
    <n v="529961"/>
    <n v="381936"/>
    <n v="86428"/>
    <n v="61597"/>
    <n v="16.309999999999999"/>
    <n v="6.81"/>
    <n v="1.36"/>
    <n v="31.08"/>
    <n v="10.3"/>
    <s v="https://github.com/apache/seatunnel"/>
    <s v="https://github.com/apache/seatunnel.git"/>
    <s v="2017-08-05T09:14:47Z"/>
    <m/>
  </r>
  <r>
    <s v="Blankj/awesome-java-leetcode"/>
    <n v="8714"/>
    <x v="6"/>
    <n v="8.42"/>
    <n v="8"/>
    <x v="4"/>
    <x v="0"/>
    <x v="0"/>
    <n v="70"/>
    <n v="72"/>
    <n v="158"/>
    <n v="1772"/>
    <n v="3103"/>
    <n v="1913"/>
    <n v="939"/>
    <n v="251"/>
    <n v="30.26"/>
    <n v="1.68"/>
    <n v="1"/>
    <n v="1.17"/>
    <n v="7.25"/>
    <s v="https://github.com/Blankj/awesome-java-leetcode"/>
    <s v="https://github.com/Blankj/awesome-java-leetcode.git"/>
    <s v="2017-04-17T15:51:41Z"/>
    <m/>
  </r>
  <r>
    <s v="chrisbanes/Android-PullToRefresh"/>
    <n v="8687"/>
    <x v="6"/>
    <n v="13.81"/>
    <n v="12"/>
    <x v="3"/>
    <x v="0"/>
    <x v="0"/>
    <n v="36"/>
    <n v="82"/>
    <n v="413"/>
    <n v="3567"/>
    <n v="6106"/>
    <n v="3583"/>
    <n v="1535"/>
    <n v="988"/>
    <n v="25.14"/>
    <n v="6.02"/>
    <n v="2.11"/>
    <n v="55.84"/>
    <n v="9.93"/>
    <s v="https://github.com/chrisbanes/Android-PullToRefresh"/>
    <s v="https://github.com/chrisbanes/Android-PullToRefresh.git"/>
    <s v="2011-11-29T09:59:56Z"/>
    <m/>
  </r>
  <r>
    <s v="flowable/flowable-engine"/>
    <n v="8725"/>
    <x v="6"/>
    <n v="8.93"/>
    <n v="8"/>
    <x v="4"/>
    <x v="51"/>
    <x v="1"/>
    <n v="7769"/>
    <n v="8967"/>
    <n v="66131"/>
    <n v="521363"/>
    <n v="1029434"/>
    <n v="678779"/>
    <n v="175548"/>
    <n v="175107"/>
    <n v="17.05"/>
    <n v="6.58"/>
    <n v="1.64"/>
    <n v="152.25"/>
    <n v="11.81"/>
    <s v="https://github.com/flowable/flowable-engine"/>
    <s v="https://github.com/flowable/flowable-engine.git"/>
    <s v="2016-10-13T07:21:43Z"/>
    <m/>
  </r>
  <r>
    <s v="checkstyle/checkstyle"/>
    <n v="8676"/>
    <x v="6"/>
    <n v="12.05"/>
    <n v="12"/>
    <x v="3"/>
    <x v="111"/>
    <x v="1"/>
    <n v="5743"/>
    <n v="0"/>
    <n v="0"/>
    <n v="0"/>
    <n v="581096"/>
    <n v="367313"/>
    <n v="137501"/>
    <n v="76282"/>
    <n v="23.66"/>
    <m/>
    <m/>
    <m/>
    <m/>
    <s v="https://github.com/checkstyle/checkstyle"/>
    <s v="https://github.com/checkstyle/checkstyle.git"/>
    <s v="2013-08-31T02:05:05Z"/>
    <s v="ck_failed"/>
  </r>
  <r>
    <s v="ybq/Android-SpinKit"/>
    <n v="8664"/>
    <x v="6"/>
    <n v="9.5"/>
    <n v="8"/>
    <x v="4"/>
    <x v="0"/>
    <x v="0"/>
    <n v="42"/>
    <n v="71"/>
    <n v="263"/>
    <n v="1812"/>
    <n v="2864"/>
    <n v="2100"/>
    <n v="311"/>
    <n v="453"/>
    <n v="10.86"/>
    <n v="4.82"/>
    <n v="3.17"/>
    <n v="21.52"/>
    <n v="5.14"/>
    <s v="https://github.com/ybq/Android-SpinKit"/>
    <s v="https://github.com/ybq/Android-SpinKit.git"/>
    <s v="2016-03-20T08:40:51Z"/>
    <m/>
  </r>
  <r>
    <s v="karatelabs/karate"/>
    <n v="8663"/>
    <x v="6"/>
    <n v="8.61"/>
    <n v="8"/>
    <x v="4"/>
    <x v="21"/>
    <x v="1"/>
    <n v="509"/>
    <n v="586"/>
    <n v="5247"/>
    <n v="40769"/>
    <n v="63967"/>
    <n v="46426"/>
    <n v="9283"/>
    <n v="8258"/>
    <n v="14.51"/>
    <n v="6.17"/>
    <n v="1.2"/>
    <n v="118.7"/>
    <n v="15.91"/>
    <s v="https://github.com/karatelabs/karate"/>
    <s v="https://github.com/karatelabs/karate.git"/>
    <s v="2017-02-07T15:59:17Z"/>
    <m/>
  </r>
  <r>
    <s v="shwenzhang/AndResGuard"/>
    <n v="8623"/>
    <x v="6"/>
    <n v="9.94"/>
    <n v="8"/>
    <x v="4"/>
    <x v="70"/>
    <x v="1"/>
    <n v="49"/>
    <n v="66"/>
    <n v="488"/>
    <n v="6506"/>
    <n v="8603"/>
    <n v="6462"/>
    <n v="1173"/>
    <n v="968"/>
    <n v="13.63"/>
    <n v="3.53"/>
    <n v="1.5"/>
    <n v="22.38"/>
    <n v="19.440000000000001"/>
    <s v="https://github.com/shwenzhang/AndResGuard"/>
    <s v="https://github.com/shwenzhang/AndResGuard.git"/>
    <s v="2015-10-11T11:48:06Z"/>
    <m/>
  </r>
  <r>
    <s v="react-native-image-picker/react-native-image-picker"/>
    <n v="8590"/>
    <x v="6"/>
    <n v="10.28"/>
    <n v="10"/>
    <x v="2"/>
    <x v="112"/>
    <x v="1"/>
    <n v="10"/>
    <n v="11"/>
    <n v="71"/>
    <n v="811"/>
    <n v="1199"/>
    <n v="933"/>
    <n v="47"/>
    <n v="219"/>
    <n v="3.92"/>
    <n v="6.18"/>
    <n v="1.55"/>
    <n v="66.180000000000007"/>
    <n v="17"/>
    <s v="https://github.com/react-native-image-picker/react-native-image-picker"/>
    <s v="https://github.com/react-native-image-picker/react-native-image-picker.git"/>
    <s v="2015-06-08T20:25:31Z"/>
    <m/>
  </r>
  <r>
    <s v="chrisjenx/Calligraphy"/>
    <n v="8569"/>
    <x v="6"/>
    <n v="11.75"/>
    <n v="10"/>
    <x v="2"/>
    <x v="70"/>
    <x v="1"/>
    <n v="16"/>
    <n v="25"/>
    <n v="115"/>
    <n v="968"/>
    <n v="1822"/>
    <n v="1030"/>
    <n v="569"/>
    <n v="223"/>
    <n v="31.23"/>
    <n v="5.72"/>
    <n v="1.44"/>
    <n v="11.36"/>
    <n v="9.44"/>
    <s v="https://github.com/chrisjenx/Calligraphy"/>
    <s v="https://github.com/chrisjenx/Calligraphy.git"/>
    <s v="2013-12-20T02:35:45Z"/>
    <m/>
  </r>
  <r>
    <s v="amitshekhariitbhu/Android-Debug-Database"/>
    <n v="8564"/>
    <x v="6"/>
    <n v="8.84"/>
    <n v="8"/>
    <x v="4"/>
    <x v="24"/>
    <x v="1"/>
    <n v="54"/>
    <n v="61"/>
    <n v="247"/>
    <n v="2393"/>
    <n v="4295"/>
    <n v="2801"/>
    <n v="755"/>
    <n v="739"/>
    <n v="17.579999999999998"/>
    <n v="4.1500000000000004"/>
    <n v="1.28"/>
    <n v="8.8000000000000007"/>
    <n v="8.43"/>
    <s v="https://github.com/amitshekhariitbhu/Android-Debug-Database"/>
    <s v="https://github.com/amitshekhariitbhu/Android-Debug-Database.git"/>
    <s v="2016-11-16T14:20:24Z"/>
    <m/>
  </r>
  <r>
    <s v="airbnb/epoxy"/>
    <n v="8559"/>
    <x v="6"/>
    <n v="9.11"/>
    <n v="8"/>
    <x v="4"/>
    <x v="113"/>
    <x v="1"/>
    <n v="535"/>
    <n v="635"/>
    <n v="7822"/>
    <n v="48651"/>
    <n v="92166"/>
    <n v="67504"/>
    <n v="11808"/>
    <n v="12854"/>
    <n v="12.81"/>
    <n v="7.55"/>
    <n v="1.77"/>
    <n v="148.72999999999999"/>
    <n v="19.850000000000001"/>
    <s v="https://github.com/airbnb/epoxy"/>
    <s v="https://github.com/airbnb/epoxy.git"/>
    <s v="2016-08-08T23:05:11Z"/>
    <m/>
  </r>
  <r>
    <s v="apache/shenyu"/>
    <n v="8657"/>
    <x v="6"/>
    <n v="7.19"/>
    <n v="6"/>
    <x v="0"/>
    <x v="86"/>
    <x v="1"/>
    <n v="3070"/>
    <n v="3590"/>
    <n v="20479"/>
    <n v="142502"/>
    <n v="368488"/>
    <n v="188307"/>
    <n v="133083"/>
    <n v="47098"/>
    <n v="36.119999999999997"/>
    <n v="6.02"/>
    <n v="1.24"/>
    <n v="17.98"/>
    <n v="7.55"/>
    <s v="https://github.com/apache/shenyu"/>
    <s v="https://github.com/apache/shenyu.git"/>
    <s v="2018-07-11T08:17:45Z"/>
    <m/>
  </r>
  <r>
    <s v="dropwizard/dropwizard"/>
    <n v="8555"/>
    <x v="6"/>
    <n v="14.67"/>
    <n v="14"/>
    <x v="5"/>
    <x v="114"/>
    <x v="1"/>
    <n v="915"/>
    <n v="1371"/>
    <n v="5802"/>
    <n v="39828"/>
    <n v="77874"/>
    <n v="56685"/>
    <n v="9086"/>
    <n v="12103"/>
    <n v="11.67"/>
    <n v="6.02"/>
    <n v="1.52"/>
    <n v="19.239999999999998"/>
    <n v="5.26"/>
    <s v="https://github.com/dropwizard/dropwizard"/>
    <s v="https://github.com/dropwizard/dropwizard.git"/>
    <s v="2011-01-19T19:52:29Z"/>
    <m/>
  </r>
  <r>
    <s v="junit-team/junit4"/>
    <n v="8537"/>
    <x v="6"/>
    <n v="16.68"/>
    <n v="16"/>
    <x v="8"/>
    <x v="86"/>
    <x v="1"/>
    <n v="471"/>
    <n v="1471"/>
    <n v="4306"/>
    <n v="32946"/>
    <n v="45350"/>
    <n v="31216"/>
    <n v="7448"/>
    <n v="6686"/>
    <n v="16.420000000000002"/>
    <n v="3.74"/>
    <n v="1.45"/>
    <n v="12.96"/>
    <n v="3.76"/>
    <s v="https://github.com/junit-team/junit4"/>
    <s v="https://github.com/junit-team/junit4.git"/>
    <s v="2009-01-13T03:41:26Z"/>
    <m/>
  </r>
  <r>
    <s v="frohoff/ysoserial"/>
    <n v="8505"/>
    <x v="6"/>
    <n v="10.64"/>
    <n v="10"/>
    <x v="2"/>
    <x v="3"/>
    <x v="1"/>
    <n v="80"/>
    <n v="120"/>
    <n v="366"/>
    <n v="3851"/>
    <n v="6723"/>
    <n v="4449"/>
    <n v="980"/>
    <n v="1294"/>
    <n v="14.58"/>
    <n v="5.46"/>
    <n v="1.34"/>
    <n v="8.89"/>
    <n v="5.32"/>
    <s v="https://github.com/frohoff/ysoserial"/>
    <s v="https://github.com/frohoff/ysoserial.git"/>
    <s v="2015-01-28T07:13:55Z"/>
    <m/>
  </r>
  <r>
    <s v="ZCShou/GoGoGo"/>
    <n v="8486"/>
    <x v="6"/>
    <n v="3.79"/>
    <n v="2"/>
    <x v="1"/>
    <x v="57"/>
    <x v="1"/>
    <n v="18"/>
    <n v="48"/>
    <n v="200"/>
    <n v="3813"/>
    <n v="4666"/>
    <n v="3773"/>
    <n v="278"/>
    <n v="615"/>
    <n v="5.96"/>
    <n v="7.71"/>
    <n v="1.46"/>
    <n v="12.88"/>
    <n v="10.4"/>
    <s v="https://github.com/ZCShou/GoGoGo"/>
    <s v="https://github.com/ZCShou/GoGoGo.git"/>
    <s v="2021-12-03T06:59:39Z"/>
    <m/>
  </r>
  <r>
    <s v="google/tsunami-security-scanner"/>
    <n v="8461"/>
    <x v="6"/>
    <n v="5.29"/>
    <n v="4"/>
    <x v="6"/>
    <x v="115"/>
    <x v="1"/>
    <n v="197"/>
    <n v="288"/>
    <n v="1306"/>
    <n v="8564"/>
    <n v="22393"/>
    <n v="15045"/>
    <n v="4749"/>
    <n v="2599"/>
    <n v="21.21"/>
    <n v="6.26"/>
    <n v="1.54"/>
    <n v="14.75"/>
    <n v="6.03"/>
    <s v="https://github.com/google/tsunami-security-scanner"/>
    <s v="https://github.com/google/tsunami-security-scanner.git"/>
    <s v="2020-06-03T16:20:00Z"/>
    <m/>
  </r>
  <r>
    <s v="roughike/BottomBar"/>
    <n v="8388"/>
    <x v="6"/>
    <n v="9.51"/>
    <n v="8"/>
    <x v="4"/>
    <x v="70"/>
    <x v="1"/>
    <n v="29"/>
    <n v="66"/>
    <n v="335"/>
    <n v="2834"/>
    <n v="4272"/>
    <n v="3083"/>
    <n v="477"/>
    <n v="712"/>
    <n v="11.17"/>
    <n v="4.91"/>
    <n v="1.29"/>
    <n v="61.67"/>
    <n v="8.64"/>
    <s v="https://github.com/roughike/BottomBar"/>
    <s v="https://github.com/roughike/BottomBar.git"/>
    <s v="2016-03-16T01:31:05Z"/>
    <m/>
  </r>
  <r>
    <s v="PojavLauncherTeam/PojavLauncher"/>
    <n v="8385"/>
    <x v="6"/>
    <n v="5.52"/>
    <n v="4"/>
    <x v="6"/>
    <x v="116"/>
    <x v="1"/>
    <n v="291"/>
    <n v="402"/>
    <n v="2543"/>
    <n v="27149"/>
    <n v="43837"/>
    <n v="32859"/>
    <n v="5452"/>
    <n v="5526"/>
    <n v="12.44"/>
    <n v="6.23"/>
    <n v="1.41"/>
    <n v="124.73"/>
    <n v="14.17"/>
    <s v="https://github.com/PojavLauncherTeam/PojavLauncher"/>
    <s v="https://github.com/PojavLauncherTeam/PojavLauncher.git"/>
    <s v="2020-03-11T03:22:54Z"/>
    <m/>
  </r>
  <r>
    <s v="LSPosed/LSPatch"/>
    <n v="8383"/>
    <x v="6"/>
    <n v="4.55"/>
    <n v="4"/>
    <x v="6"/>
    <x v="1"/>
    <x v="1"/>
    <n v="18"/>
    <n v="146"/>
    <n v="748"/>
    <n v="7008"/>
    <n v="1548"/>
    <n v="1297"/>
    <n v="31"/>
    <n v="220"/>
    <n v="2"/>
    <n v="4.34"/>
    <n v="1.35"/>
    <n v="23.88"/>
    <n v="10.61"/>
    <s v="https://github.com/LSPosed/LSPatch"/>
    <s v="https://github.com/LSPosed/LSPatch.git"/>
    <s v="2021-03-01T19:38:36Z"/>
    <m/>
  </r>
  <r>
    <s v="hs-web/hsweb-framework"/>
    <n v="8382"/>
    <x v="6"/>
    <n v="9.67"/>
    <n v="8"/>
    <x v="4"/>
    <x v="28"/>
    <x v="1"/>
    <n v="688"/>
    <n v="848"/>
    <n v="3151"/>
    <n v="24639"/>
    <n v="51228"/>
    <n v="34551"/>
    <n v="8203"/>
    <n v="8474"/>
    <n v="16.010000000000002"/>
    <n v="6.2"/>
    <n v="1.33"/>
    <n v="11.18"/>
    <n v="6.12"/>
    <s v="https://github.com/hs-web/hsweb-framework"/>
    <s v="https://github.com/hs-web/hsweb-framework.git"/>
    <s v="2016-01-18T03:51:39Z"/>
    <m/>
  </r>
  <r>
    <s v="DImuthuUpe/AndroidPdfViewer"/>
    <n v="8363"/>
    <x v="6"/>
    <n v="9.3000000000000007"/>
    <n v="8"/>
    <x v="4"/>
    <x v="0"/>
    <x v="0"/>
    <n v="41"/>
    <n v="57"/>
    <n v="373"/>
    <n v="3328"/>
    <n v="5196"/>
    <n v="3334"/>
    <n v="1058"/>
    <n v="804"/>
    <n v="20.36"/>
    <n v="4.95"/>
    <n v="1.25"/>
    <n v="76.790000000000006"/>
    <n v="12.81"/>
    <s v="https://github.com/DImuthuUpe/AndroidPdfViewer"/>
    <s v="https://github.com/DImuthuUpe/AndroidPdfViewer.git"/>
    <s v="2016-06-02T20:21:21Z"/>
    <m/>
  </r>
  <r>
    <s v="testcontainers/testcontainers-java"/>
    <n v="8325"/>
    <x v="6"/>
    <n v="10.44"/>
    <n v="10"/>
    <x v="2"/>
    <x v="27"/>
    <x v="1"/>
    <n v="727"/>
    <n v="897"/>
    <n v="3963"/>
    <n v="30991"/>
    <n v="64963"/>
    <n v="47048"/>
    <n v="7231"/>
    <n v="10684"/>
    <n v="11.13"/>
    <n v="5.35"/>
    <n v="1.5"/>
    <n v="21.91"/>
    <n v="6.07"/>
    <s v="https://github.com/testcontainers/testcontainers-java"/>
    <s v="https://github.com/testcontainers/testcontainers-java.git"/>
    <s v="2015-04-12T12:44:59Z"/>
    <m/>
  </r>
  <r>
    <s v="wildfirechat/im-server"/>
    <n v="8302"/>
    <x v="6"/>
    <n v="6.65"/>
    <n v="6"/>
    <x v="0"/>
    <x v="26"/>
    <x v="1"/>
    <n v="593"/>
    <n v="1013"/>
    <n v="10757"/>
    <n v="158401"/>
    <n v="125233"/>
    <n v="94591"/>
    <n v="18785"/>
    <n v="11857"/>
    <n v="15"/>
    <n v="6.54"/>
    <n v="1.54"/>
    <n v="111.72"/>
    <n v="21.6"/>
    <s v="https://github.com/wildfirechat/im-server"/>
    <s v="https://github.com/wildfirechat/im-server.git"/>
    <s v="2019-01-23T15:21:28Z"/>
    <m/>
  </r>
  <r>
    <s v="apache/beam"/>
    <n v="8296"/>
    <x v="6"/>
    <n v="9.6300000000000008"/>
    <n v="8"/>
    <x v="4"/>
    <x v="54"/>
    <x v="1"/>
    <n v="6619"/>
    <n v="16209"/>
    <n v="75087"/>
    <n v="727014"/>
    <n v="1287231"/>
    <n v="888087"/>
    <n v="249630"/>
    <n v="149514"/>
    <n v="19.39"/>
    <n v="7.42"/>
    <n v="1.54"/>
    <n v="19.64"/>
    <n v="6.97"/>
    <s v="https://github.com/apache/beam"/>
    <s v="https://github.com/apache/beam.git"/>
    <s v="2016-02-02T08:00:06Z"/>
    <m/>
  </r>
  <r>
    <s v="apache/shardingsphere-elasticjob"/>
    <n v="8210"/>
    <x v="6"/>
    <n v="10.02"/>
    <n v="10"/>
    <x v="2"/>
    <x v="28"/>
    <x v="1"/>
    <n v="556"/>
    <n v="596"/>
    <n v="2053"/>
    <n v="15586"/>
    <n v="40222"/>
    <n v="22124"/>
    <n v="12714"/>
    <n v="5384"/>
    <n v="31.61"/>
    <n v="5.48"/>
    <n v="1.1499999999999999"/>
    <n v="3.19"/>
    <n v="4.8499999999999996"/>
    <s v="https://github.com/apache/shardingsphere-elasticjob"/>
    <s v="https://github.com/apache/shardingsphere-elasticjob.git"/>
    <s v="2015-09-11T11:28:52Z"/>
    <m/>
  </r>
  <r>
    <s v="pentaho/pentaho-kettle"/>
    <n v="8172"/>
    <x v="6"/>
    <n v="11.95"/>
    <n v="10"/>
    <x v="2"/>
    <x v="3"/>
    <x v="1"/>
    <n v="4852"/>
    <n v="11190"/>
    <n v="64171"/>
    <n v="781542"/>
    <n v="1222635"/>
    <n v="848458"/>
    <n v="194674"/>
    <n v="179503"/>
    <n v="15.92"/>
    <n v="6.01"/>
    <n v="1.28"/>
    <n v="82.49"/>
    <n v="12.1"/>
    <s v="https://github.com/pentaho/pentaho-kettle"/>
    <s v="https://github.com/pentaho/pentaho-kettle.git"/>
    <s v="2013-10-08T18:27:11Z"/>
    <m/>
  </r>
  <r>
    <s v="cabaletta/baritone"/>
    <n v="8152"/>
    <x v="6"/>
    <n v="7.13"/>
    <n v="6"/>
    <x v="0"/>
    <x v="27"/>
    <x v="1"/>
    <n v="359"/>
    <n v="473"/>
    <n v="2506"/>
    <n v="22324"/>
    <n v="43178"/>
    <n v="26163"/>
    <n v="11809"/>
    <n v="5206"/>
    <n v="27.35"/>
    <n v="6.7"/>
    <n v="1.39"/>
    <n v="22.11"/>
    <n v="12.96"/>
    <s v="https://github.com/cabaletta/baritone"/>
    <s v="https://github.com/cabaletta/baritone.git"/>
    <s v="2018-08-01T15:34:21Z"/>
    <m/>
  </r>
  <r>
    <s v="alibaba/atlas"/>
    <n v="8151"/>
    <x v="6"/>
    <n v="8.5500000000000007"/>
    <n v="8"/>
    <x v="4"/>
    <x v="39"/>
    <x v="1"/>
    <n v="1205"/>
    <n v="2194"/>
    <n v="13136"/>
    <n v="157514"/>
    <n v="304862"/>
    <n v="137245"/>
    <n v="136937"/>
    <n v="30680"/>
    <n v="44.92"/>
    <n v="5.81"/>
    <n v="1.44"/>
    <n v="29.88"/>
    <n v="13.63"/>
    <s v="https://github.com/alibaba/atlas"/>
    <s v="https://github.com/alibaba/atlas.git"/>
    <s v="2017-02-28T06:31:43Z"/>
    <m/>
  </r>
  <r>
    <s v="facebook/buck"/>
    <n v="8557"/>
    <x v="6"/>
    <n v="12.42"/>
    <n v="12"/>
    <x v="3"/>
    <x v="117"/>
    <x v="1"/>
    <n v="6895"/>
    <n v="0"/>
    <n v="0"/>
    <n v="0"/>
    <n v="1041637"/>
    <n v="732177"/>
    <n v="182768"/>
    <n v="126692"/>
    <n v="17.55"/>
    <m/>
    <m/>
    <m/>
    <m/>
    <s v="https://github.com/facebook/buck"/>
    <s v="https://github.com/facebook/buck.git"/>
    <s v="2013-04-17T18:12:18Z"/>
    <s v="ck_failed"/>
  </r>
  <r>
    <s v="alibaba/transmittable-thread-local"/>
    <n v="8129"/>
    <x v="6"/>
    <n v="11.93"/>
    <n v="10"/>
    <x v="2"/>
    <x v="55"/>
    <x v="1"/>
    <n v="126"/>
    <n v="155"/>
    <n v="834"/>
    <n v="6932"/>
    <n v="14368"/>
    <n v="7283"/>
    <n v="5215"/>
    <n v="1870"/>
    <n v="36.299999999999997"/>
    <n v="5.59"/>
    <n v="1.43"/>
    <n v="12.35"/>
    <n v="10.39"/>
    <s v="https://github.com/alibaba/transmittable-thread-local"/>
    <s v="https://github.com/alibaba/transmittable-thread-local.git"/>
    <s v="2013-10-13T08:48:33Z"/>
    <m/>
  </r>
  <r>
    <s v="HMCL-dev/HMCL"/>
    <n v="8128"/>
    <x v="6"/>
    <n v="10.24"/>
    <n v="10"/>
    <x v="2"/>
    <x v="118"/>
    <x v="2"/>
    <n v="762"/>
    <n v="1301"/>
    <n v="7516"/>
    <n v="78533"/>
    <n v="111525"/>
    <n v="77364"/>
    <n v="17821"/>
    <n v="16340"/>
    <n v="15.98"/>
    <n v="6.86"/>
    <n v="1.7"/>
    <n v="35.659999999999997"/>
    <n v="12.15"/>
    <s v="https://github.com/HMCL-dev/HMCL"/>
    <s v="https://github.com/HMCL-dev/HMCL.git"/>
    <s v="2015-06-22T08:06:03Z"/>
    <m/>
  </r>
  <r>
    <s v="bytedeco/javacv"/>
    <n v="8122"/>
    <x v="6"/>
    <n v="11.41"/>
    <n v="10"/>
    <x v="2"/>
    <x v="86"/>
    <x v="1"/>
    <n v="111"/>
    <n v="223"/>
    <n v="2193"/>
    <n v="26962"/>
    <n v="32715"/>
    <n v="24024"/>
    <n v="5125"/>
    <n v="3566"/>
    <n v="15.67"/>
    <n v="6.13"/>
    <n v="2.13"/>
    <n v="133.99"/>
    <n v="28.71"/>
    <s v="https://github.com/bytedeco/javacv"/>
    <s v="https://github.com/bytedeco/javacv.git"/>
    <s v="2014-04-21T13:50:26Z"/>
    <m/>
  </r>
  <r>
    <s v="florent37/MaterialViewPager"/>
    <n v="8113"/>
    <x v="6"/>
    <n v="10.41"/>
    <n v="10"/>
    <x v="2"/>
    <x v="89"/>
    <x v="1"/>
    <n v="18"/>
    <n v="44"/>
    <n v="158"/>
    <n v="1616"/>
    <n v="2379"/>
    <n v="1619"/>
    <n v="381"/>
    <n v="379"/>
    <n v="16.02"/>
    <n v="4.55"/>
    <n v="1.3"/>
    <n v="9.39"/>
    <n v="7.02"/>
    <s v="https://github.com/florent37/MaterialViewPager"/>
    <s v="https://github.com/florent37/MaterialViewPager.git"/>
    <s v="2015-04-24T17:53:15Z"/>
    <m/>
  </r>
  <r>
    <s v="alibaba/otter"/>
    <n v="8128"/>
    <x v="6"/>
    <n v="12.11"/>
    <n v="12"/>
    <x v="3"/>
    <x v="93"/>
    <x v="1"/>
    <n v="888"/>
    <n v="1296"/>
    <n v="6835"/>
    <n v="68163"/>
    <n v="104032"/>
    <n v="62061"/>
    <n v="26871"/>
    <n v="15100"/>
    <n v="25.83"/>
    <n v="4.5599999999999996"/>
    <n v="1.37"/>
    <n v="32.450000000000003"/>
    <n v="9.6300000000000008"/>
    <s v="https://github.com/alibaba/otter"/>
    <s v="https://github.com/alibaba/otter.git"/>
    <s v="2013-08-09T09:31:22Z"/>
    <m/>
  </r>
  <r>
    <s v="guolindev/LitePal"/>
    <n v="8102"/>
    <x v="6"/>
    <n v="12.58"/>
    <n v="12"/>
    <x v="3"/>
    <x v="0"/>
    <x v="0"/>
    <n v="129"/>
    <n v="201"/>
    <n v="1147"/>
    <n v="11830"/>
    <n v="22976"/>
    <n v="12473"/>
    <n v="8420"/>
    <n v="2083"/>
    <n v="36.65"/>
    <n v="5.01"/>
    <n v="1.65"/>
    <n v="49.45"/>
    <n v="11.27"/>
    <s v="https://github.com/guolindev/LitePal"/>
    <s v="https://github.com/guolindev/LitePal.git"/>
    <s v="2013-02-20T03:20:07Z"/>
    <m/>
  </r>
  <r>
    <s v="aritraroy/UltimateAndroidReference"/>
    <n v="8100"/>
    <x v="6"/>
    <n v="8.44"/>
    <n v="8"/>
    <x v="4"/>
    <x v="0"/>
    <x v="0"/>
    <n v="1"/>
    <n v="1"/>
    <n v="4"/>
    <n v="22"/>
    <n v="31"/>
    <n v="24"/>
    <n v="0"/>
    <n v="7"/>
    <n v="0"/>
    <n v="1"/>
    <n v="1"/>
    <n v="0"/>
    <n v="6"/>
    <s v="https://github.com/aritraroy/UltimateAndroidReference"/>
    <s v="https://github.com/aritraroy/UltimateAndroidReference.git"/>
    <s v="2017-04-10T07:28:27Z"/>
    <m/>
  </r>
  <r>
    <s v="Netflix/SimianArmy"/>
    <n v="7987"/>
    <x v="6"/>
    <n v="13.21"/>
    <n v="12"/>
    <x v="3"/>
    <x v="70"/>
    <x v="1"/>
    <n v="216"/>
    <n v="305"/>
    <n v="1767"/>
    <n v="16056"/>
    <n v="32036"/>
    <n v="19282"/>
    <n v="8835"/>
    <n v="3919"/>
    <n v="27.58"/>
    <n v="5.85"/>
    <n v="1.42"/>
    <n v="25.16"/>
    <n v="10.45"/>
    <s v="https://github.com/Netflix/SimianArmy"/>
    <s v="https://github.com/Netflix/SimianArmy.git"/>
    <s v="2012-07-06T22:00:05Z"/>
    <m/>
  </r>
  <r>
    <s v="aeron-io/aeron"/>
    <n v="8107"/>
    <x v="6"/>
    <n v="11.61"/>
    <n v="10"/>
    <x v="2"/>
    <x v="116"/>
    <x v="1"/>
    <n v="916"/>
    <n v="1313"/>
    <n v="11045"/>
    <n v="122622"/>
    <n v="261495"/>
    <n v="178709"/>
    <n v="50314"/>
    <n v="32472"/>
    <n v="19.239999999999998"/>
    <n v="7.8"/>
    <n v="1.28"/>
    <n v="113.63"/>
    <n v="15.98"/>
    <s v="https://github.com/aeron-io/aeron"/>
    <s v="https://github.com/aeron-io/aeron.git"/>
    <s v="2014-02-07T17:16:58Z"/>
    <m/>
  </r>
  <r>
    <s v="davemorrissey/subsampling-scale-image-view"/>
    <n v="7987"/>
    <x v="6"/>
    <n v="12.07"/>
    <n v="12"/>
    <x v="3"/>
    <x v="22"/>
    <x v="1"/>
    <n v="33"/>
    <n v="72"/>
    <n v="342"/>
    <n v="4262"/>
    <n v="5810"/>
    <n v="3998"/>
    <n v="1140"/>
    <n v="672"/>
    <n v="19.62"/>
    <n v="5.62"/>
    <n v="1.58"/>
    <n v="79.72"/>
    <n v="13.4"/>
    <s v="https://github.com/davemorrissey/subsampling-scale-image-view"/>
    <s v="https://github.com/davemorrissey/subsampling-scale-image-view.git"/>
    <s v="2013-08-26T16:45:25Z"/>
    <m/>
  </r>
  <r>
    <s v="junixapp/XPopup"/>
    <n v="7965"/>
    <x v="6"/>
    <n v="6.78"/>
    <n v="6"/>
    <x v="0"/>
    <x v="119"/>
    <x v="1"/>
    <n v="113"/>
    <n v="305"/>
    <n v="1253"/>
    <n v="12348"/>
    <n v="15365"/>
    <n v="11637"/>
    <n v="2077"/>
    <n v="1651"/>
    <n v="13.52"/>
    <n v="4.7"/>
    <n v="1.58"/>
    <n v="22.9"/>
    <n v="8.74"/>
    <s v="https://github.com/junixapp/XPopup"/>
    <s v="https://github.com/junixapp/XPopup.git"/>
    <s v="2018-12-07T06:16:48Z"/>
    <m/>
  </r>
  <r>
    <s v="apache/tomcat"/>
    <n v="7951"/>
    <x v="6"/>
    <n v="13.97"/>
    <n v="12"/>
    <x v="3"/>
    <x v="0"/>
    <x v="0"/>
    <n v="2743"/>
    <n v="4671"/>
    <n v="34684"/>
    <n v="355870"/>
    <n v="622986"/>
    <n v="363876"/>
    <n v="167267"/>
    <n v="91843"/>
    <n v="26.85"/>
    <n v="4.6100000000000003"/>
    <n v="1.8"/>
    <n v="179.67"/>
    <n v="16.2"/>
    <s v="https://github.com/apache/tomcat"/>
    <s v="https://github.com/apache/tomcat.git"/>
    <s v="2011-10-01T07:00:19Z"/>
    <m/>
  </r>
  <r>
    <s v="JakeWharton/hugo"/>
    <n v="7930"/>
    <x v="6"/>
    <n v="11.82"/>
    <n v="10"/>
    <x v="2"/>
    <x v="0"/>
    <x v="0"/>
    <n v="5"/>
    <n v="7"/>
    <n v="44"/>
    <n v="384"/>
    <n v="488"/>
    <n v="405"/>
    <n v="2"/>
    <n v="81"/>
    <n v="0.41"/>
    <n v="5.71"/>
    <n v="1.1399999999999999"/>
    <n v="27.71"/>
    <n v="13"/>
    <s v="https://github.com/JakeWharton/hugo"/>
    <s v="https://github.com/JakeWharton/hugo.git"/>
    <s v="2013-11-25T09:16:40Z"/>
    <m/>
  </r>
  <r>
    <s v="apache/iceberg"/>
    <n v="7971"/>
    <x v="6"/>
    <n v="6.83"/>
    <n v="6"/>
    <x v="0"/>
    <x v="25"/>
    <x v="1"/>
    <n v="4762"/>
    <n v="4545"/>
    <n v="33987"/>
    <n v="313587"/>
    <n v="1040105"/>
    <n v="762739"/>
    <n v="138875"/>
    <n v="138491"/>
    <n v="13.35"/>
    <n v="8.6300000000000008"/>
    <n v="1.63"/>
    <n v="36.369999999999997"/>
    <n v="11.96"/>
    <s v="https://github.com/apache/iceberg"/>
    <s v="https://github.com/apache/iceberg.git"/>
    <s v="2018-11-19T16:26:46Z"/>
    <m/>
  </r>
  <r>
    <s v="dropwizard/metrics"/>
    <n v="7851"/>
    <x v="6"/>
    <n v="15.56"/>
    <n v="14"/>
    <x v="5"/>
    <x v="120"/>
    <x v="1"/>
    <n v="402"/>
    <n v="688"/>
    <n v="3302"/>
    <n v="28510"/>
    <n v="46021"/>
    <n v="33568"/>
    <n v="4985"/>
    <n v="7468"/>
    <n v="10.83"/>
    <n v="5.48"/>
    <n v="1.35"/>
    <n v="9.5299999999999994"/>
    <n v="6.66"/>
    <s v="https://github.com/dropwizard/metrics"/>
    <s v="https://github.com/dropwizard/metrics.git"/>
    <s v="2010-02-26T19:44:42Z"/>
    <m/>
  </r>
  <r>
    <s v="HannahMitt/HomeMirror"/>
    <n v="7846"/>
    <x v="6"/>
    <n v="10.07"/>
    <n v="10"/>
    <x v="2"/>
    <x v="0"/>
    <x v="0"/>
    <n v="27"/>
    <n v="66"/>
    <n v="142"/>
    <n v="1719"/>
    <n v="2463"/>
    <n v="1490"/>
    <n v="607"/>
    <n v="366"/>
    <n v="24.64"/>
    <n v="2.73"/>
    <n v="1.08"/>
    <n v="5.35"/>
    <n v="4.03"/>
    <s v="https://github.com/HannahMitt/HomeMirror"/>
    <s v="https://github.com/HannahMitt/HomeMirror.git"/>
    <s v="2015-08-23T03:20:08Z"/>
    <m/>
  </r>
  <r>
    <s v="software-mansion/react-native-svg"/>
    <n v="7833"/>
    <x v="6"/>
    <n v="9.67"/>
    <n v="8"/>
    <x v="4"/>
    <x v="121"/>
    <x v="1"/>
    <n v="115"/>
    <n v="218"/>
    <n v="1758"/>
    <n v="13080"/>
    <n v="18256"/>
    <n v="13960"/>
    <n v="2157"/>
    <n v="2139"/>
    <n v="11.82"/>
    <n v="6.55"/>
    <n v="2.65"/>
    <n v="87.94"/>
    <n v="18.66"/>
    <s v="https://github.com/software-mansion/react-native-svg"/>
    <s v="https://github.com/software-mansion/react-native-svg.git"/>
    <s v="2016-01-17T14:29:21Z"/>
    <m/>
  </r>
  <r>
    <s v="ChrisRM/material-theme-jetbrains"/>
    <n v="7791"/>
    <x v="6"/>
    <n v="9.99"/>
    <n v="8"/>
    <x v="4"/>
    <x v="122"/>
    <x v="1"/>
    <n v="274"/>
    <n v="357"/>
    <n v="2141"/>
    <n v="14517"/>
    <n v="33498"/>
    <n v="19592"/>
    <n v="9765"/>
    <n v="4141"/>
    <n v="29.15"/>
    <n v="4.33"/>
    <n v="2.25"/>
    <n v="84.42"/>
    <n v="8.24"/>
    <s v="https://github.com/ChrisRM/material-theme-jetbrains"/>
    <s v="https://github.com/ChrisRM/material-theme-jetbrains.git"/>
    <s v="2015-09-23T07:15:04Z"/>
    <m/>
  </r>
  <r>
    <s v="trello-archive/RxLifecycle"/>
    <n v="7692"/>
    <x v="6"/>
    <n v="10.17"/>
    <n v="10"/>
    <x v="2"/>
    <x v="50"/>
    <x v="1"/>
    <n v="52"/>
    <n v="81"/>
    <n v="344"/>
    <n v="2368"/>
    <n v="5244"/>
    <n v="3559"/>
    <n v="815"/>
    <n v="870"/>
    <n v="15.54"/>
    <n v="6.46"/>
    <n v="1.65"/>
    <n v="1.41"/>
    <n v="4.7"/>
    <s v="https://github.com/trello-archive/RxLifecycle"/>
    <s v="https://github.com/trello-archive/RxLifecycle.git"/>
    <s v="2015-07-20T13:32:23Z"/>
    <m/>
  </r>
  <r>
    <s v="goldze/MVVMHabit"/>
    <n v="7683"/>
    <x v="6"/>
    <n v="8.16"/>
    <n v="8"/>
    <x v="4"/>
    <x v="2"/>
    <x v="1"/>
    <n v="138"/>
    <n v="319"/>
    <n v="1126"/>
    <n v="9110"/>
    <n v="14490"/>
    <n v="9235"/>
    <n v="3347"/>
    <n v="1908"/>
    <n v="23.1"/>
    <n v="3.58"/>
    <n v="1.27"/>
    <n v="15.76"/>
    <n v="6.43"/>
    <s v="https://github.com/goldze/MVVMHabit"/>
    <s v="https://github.com/goldze/MVVMHabit.git"/>
    <s v="2017-07-21T10:38:40Z"/>
    <m/>
  </r>
  <r>
    <s v="krahets/LeetCode-Book"/>
    <n v="7680"/>
    <x v="6"/>
    <n v="3.75"/>
    <n v="2"/>
    <x v="1"/>
    <x v="0"/>
    <x v="0"/>
    <n v="120"/>
    <n v="258"/>
    <n v="303"/>
    <n v="3121"/>
    <n v="5241"/>
    <n v="3650"/>
    <n v="1036"/>
    <n v="555"/>
    <n v="19.77"/>
    <n v="1.33"/>
    <n v="1"/>
    <n v="0.09"/>
    <n v="3.12"/>
    <s v="https://github.com/krahets/LeetCode-Book"/>
    <s v="https://github.com/krahets/LeetCode-Book.git"/>
    <s v="2021-12-17T14:16:02Z"/>
    <m/>
  </r>
  <r>
    <s v="vipshop/vjtools"/>
    <n v="7672"/>
    <x v="6"/>
    <n v="7.31"/>
    <n v="6"/>
    <x v="0"/>
    <x v="1"/>
    <x v="1"/>
    <n v="232"/>
    <n v="379"/>
    <n v="1992"/>
    <n v="18382"/>
    <n v="29411"/>
    <n v="18505"/>
    <n v="6076"/>
    <n v="4830"/>
    <n v="20.66"/>
    <n v="3.13"/>
    <n v="1.28"/>
    <n v="26.3"/>
    <n v="9.99"/>
    <s v="https://github.com/vipshop/vjtools"/>
    <s v="https://github.com/vipshop/vjtools.git"/>
    <s v="2018-05-29T09:07:08Z"/>
    <m/>
  </r>
  <r>
    <s v="lecho/hellocharts-android"/>
    <n v="7657"/>
    <x v="6"/>
    <n v="10.94"/>
    <n v="10"/>
    <x v="2"/>
    <x v="24"/>
    <x v="1"/>
    <n v="107"/>
    <n v="153"/>
    <n v="1168"/>
    <n v="10995"/>
    <n v="14014"/>
    <n v="9848"/>
    <n v="1844"/>
    <n v="2322"/>
    <n v="13.16"/>
    <n v="6.3"/>
    <n v="1.52"/>
    <n v="40.29"/>
    <n v="13.6"/>
    <s v="https://github.com/lecho/hellocharts-android"/>
    <s v="https://github.com/lecho/hellocharts-android.git"/>
    <s v="2014-10-12T09:12:37Z"/>
    <m/>
  </r>
  <r>
    <s v="Tencent/Shadow"/>
    <n v="7640"/>
    <x v="6"/>
    <n v="6.27"/>
    <n v="6"/>
    <x v="0"/>
    <x v="60"/>
    <x v="1"/>
    <n v="444"/>
    <n v="674"/>
    <n v="2667"/>
    <n v="21905"/>
    <n v="36588"/>
    <n v="23531"/>
    <n v="7399"/>
    <n v="5658"/>
    <n v="20.22"/>
    <n v="4.26"/>
    <n v="1.78"/>
    <n v="17.329999999999998"/>
    <n v="6.59"/>
    <s v="https://github.com/Tencent/Shadow"/>
    <s v="https://github.com/Tencent/Shadow.git"/>
    <s v="2019-06-13T10:50:27Z"/>
    <m/>
  </r>
  <r>
    <s v="gedoor/MyBookshelf"/>
    <n v="7620"/>
    <x v="6"/>
    <n v="7.27"/>
    <n v="6"/>
    <x v="0"/>
    <x v="123"/>
    <x v="1"/>
    <n v="330"/>
    <n v="669"/>
    <n v="4663"/>
    <n v="48375"/>
    <n v="64094"/>
    <n v="50100"/>
    <n v="6315"/>
    <n v="7679"/>
    <n v="9.85"/>
    <n v="6.34"/>
    <n v="1.47"/>
    <n v="58.66"/>
    <n v="15"/>
    <s v="https://github.com/gedoor/MyBookshelf"/>
    <s v="https://github.com/gedoor/MyBookshelf.git"/>
    <s v="2018-06-12T03:48:07Z"/>
    <m/>
  </r>
  <r>
    <s v="PowerJob/PowerJob"/>
    <n v="7591"/>
    <x v="6"/>
    <n v="5.51"/>
    <n v="4"/>
    <x v="6"/>
    <x v="35"/>
    <x v="1"/>
    <n v="664"/>
    <n v="755"/>
    <n v="2062"/>
    <n v="24684"/>
    <n v="51226"/>
    <n v="31637"/>
    <n v="11520"/>
    <n v="8069"/>
    <n v="22.49"/>
    <n v="5.78"/>
    <n v="1.18"/>
    <n v="5.14"/>
    <n v="5.92"/>
    <s v="https://github.com/PowerJob/PowerJob"/>
    <s v="https://github.com/PowerJob/PowerJob.git"/>
    <s v="2020-03-16T09:19:55Z"/>
    <m/>
  </r>
  <r>
    <s v="Graylog2/graylog2-server"/>
    <n v="7804"/>
    <x v="6"/>
    <n v="15.35"/>
    <n v="14"/>
    <x v="5"/>
    <x v="0"/>
    <x v="0"/>
    <n v="5404"/>
    <n v="7027"/>
    <n v="35585"/>
    <n v="239298"/>
    <n v="549286"/>
    <n v="366888"/>
    <n v="106255"/>
    <n v="76143"/>
    <n v="19.34"/>
    <n v="8.09"/>
    <n v="1.33"/>
    <n v="18.809999999999999"/>
    <n v="6.87"/>
    <s v="https://github.com/Graylog2/graylog2-server"/>
    <s v="https://github.com/Graylog2/graylog2-server.git"/>
    <s v="2010-05-17T21:27:02Z"/>
    <m/>
  </r>
  <r>
    <s v="google/android-classyshark"/>
    <n v="7590"/>
    <x v="6"/>
    <n v="9.94"/>
    <n v="8"/>
    <x v="4"/>
    <x v="122"/>
    <x v="1"/>
    <n v="133"/>
    <n v="212"/>
    <n v="900"/>
    <n v="8714"/>
    <n v="14094"/>
    <n v="9279"/>
    <n v="2446"/>
    <n v="2369"/>
    <n v="17.350000000000001"/>
    <n v="3.17"/>
    <n v="1.28"/>
    <n v="10.25"/>
    <n v="7.98"/>
    <s v="https://github.com/google/android-classyshark"/>
    <s v="https://github.com/google/android-classyshark.git"/>
    <s v="2015-10-12T13:40:48Z"/>
    <m/>
  </r>
  <r>
    <s v="koush/AndroidAsync"/>
    <n v="7548"/>
    <x v="6"/>
    <n v="13.07"/>
    <n v="12"/>
    <x v="3"/>
    <x v="0"/>
    <x v="0"/>
    <n v="203"/>
    <n v="543"/>
    <n v="2081"/>
    <n v="18086"/>
    <n v="22884"/>
    <n v="16711"/>
    <n v="3066"/>
    <n v="3107"/>
    <n v="13.4"/>
    <n v="3.61"/>
    <n v="1.53"/>
    <n v="19.440000000000001"/>
    <n v="6.77"/>
    <s v="https://github.com/koush/AndroidAsync"/>
    <s v="https://github.com/koush/AndroidAsync.git"/>
    <s v="2012-08-24T07:27:04Z"/>
    <m/>
  </r>
  <r>
    <s v="jeecgboot/jimureport"/>
    <n v="7540"/>
    <x v="6"/>
    <n v="5.79"/>
    <n v="4"/>
    <x v="6"/>
    <x v="124"/>
    <x v="1"/>
    <n v="12"/>
    <n v="12"/>
    <n v="25"/>
    <n v="300"/>
    <n v="750"/>
    <n v="510"/>
    <n v="157"/>
    <n v="83"/>
    <n v="20.93"/>
    <n v="6.75"/>
    <n v="1.08"/>
    <n v="2.33"/>
    <n v="4.67"/>
    <s v="https://github.com/jeecgboot/jimureport"/>
    <s v="https://github.com/jeecgboot/jimureport.git"/>
    <s v="2019-12-05T12:25:59Z"/>
    <m/>
  </r>
  <r>
    <s v="kaushikgopal/RxJava-Android-Samples"/>
    <n v="7527"/>
    <x v="6"/>
    <n v="11.16"/>
    <n v="10"/>
    <x v="2"/>
    <x v="0"/>
    <x v="0"/>
    <n v="40"/>
    <n v="86"/>
    <n v="343"/>
    <n v="2633"/>
    <n v="4286"/>
    <n v="3334"/>
    <n v="187"/>
    <n v="765"/>
    <n v="4.3600000000000003"/>
    <n v="6.63"/>
    <n v="1.83"/>
    <n v="9.1999999999999993"/>
    <n v="4.83"/>
    <s v="https://github.com/kaushikgopal/RxJava-Android-Samples"/>
    <s v="https://github.com/kaushikgopal/RxJava-Android-Samples.git"/>
    <s v="2014-07-23T05:13:52Z"/>
    <m/>
  </r>
  <r>
    <s v="kevin-wayne/algs4"/>
    <n v="7503"/>
    <x v="6"/>
    <n v="10.050000000000001"/>
    <n v="10"/>
    <x v="2"/>
    <x v="0"/>
    <x v="0"/>
    <n v="201"/>
    <n v="279"/>
    <n v="2500"/>
    <n v="22522"/>
    <n v="56546"/>
    <n v="22844"/>
    <n v="28063"/>
    <n v="5639"/>
    <n v="49.63"/>
    <n v="4"/>
    <n v="1.02"/>
    <n v="47.47"/>
    <n v="25.39"/>
    <s v="https://github.com/kevin-wayne/algs4"/>
    <s v="https://github.com/kevin-wayne/algs4.git"/>
    <s v="2015-08-31T09:28:49Z"/>
    <m/>
  </r>
  <r>
    <s v="google/closure-compiler"/>
    <n v="7570"/>
    <x v="6"/>
    <n v="11.43"/>
    <n v="10"/>
    <x v="2"/>
    <x v="0"/>
    <x v="0"/>
    <n v="1241"/>
    <n v="2686"/>
    <n v="36130"/>
    <n v="308284"/>
    <n v="649338"/>
    <n v="442468"/>
    <n v="101383"/>
    <n v="105487"/>
    <n v="15.61"/>
    <n v="6.62"/>
    <n v="1.5"/>
    <n v="1272.1099999999999"/>
    <n v="24.37"/>
    <s v="https://github.com/google/closure-compiler"/>
    <s v="https://github.com/google/closure-compiler.git"/>
    <s v="2014-04-16T15:30:36Z"/>
    <m/>
  </r>
  <r>
    <s v="yuanguangxin/LeetCode"/>
    <n v="7469"/>
    <x v="6"/>
    <n v="5.68"/>
    <n v="4"/>
    <x v="6"/>
    <x v="0"/>
    <x v="0"/>
    <n v="141"/>
    <n v="145"/>
    <n v="246"/>
    <n v="3441"/>
    <n v="4497"/>
    <n v="3532"/>
    <n v="415"/>
    <n v="550"/>
    <n v="9.23"/>
    <n v="1.24"/>
    <n v="1"/>
    <n v="0.84"/>
    <n v="5.77"/>
    <s v="https://github.com/yuanguangxin/LeetCode"/>
    <s v="https://github.com/yuanguangxin/LeetCode.git"/>
    <s v="2020-01-11T01:02:02Z"/>
    <m/>
  </r>
  <r>
    <s v="swagger-api/swagger-core"/>
    <n v="7455"/>
    <x v="6"/>
    <n v="14.21"/>
    <n v="14"/>
    <x v="5"/>
    <x v="95"/>
    <x v="1"/>
    <n v="954"/>
    <n v="1476"/>
    <n v="5410"/>
    <n v="42416"/>
    <n v="88887"/>
    <n v="70902"/>
    <n v="6017"/>
    <n v="11968"/>
    <n v="6.77"/>
    <n v="4.75"/>
    <n v="1.22"/>
    <n v="49.71"/>
    <n v="6.69"/>
    <s v="https://github.com/swagger-api/swagger-core"/>
    <s v="https://github.com/swagger-api/swagger-core.git"/>
    <s v="2011-07-05T23:44:11Z"/>
    <m/>
  </r>
  <r>
    <s v="mapstruct/mapstruct"/>
    <n v="7500"/>
    <x v="6"/>
    <n v="13.31"/>
    <n v="12"/>
    <x v="3"/>
    <x v="76"/>
    <x v="1"/>
    <n v="3853"/>
    <n v="4594"/>
    <n v="15350"/>
    <n v="96528"/>
    <n v="199288"/>
    <n v="126373"/>
    <n v="38797"/>
    <n v="34118"/>
    <n v="19.47"/>
    <n v="3.88"/>
    <n v="1.18"/>
    <n v="10.47"/>
    <n v="4.43"/>
    <s v="https://github.com/mapstruct/mapstruct"/>
    <s v="https://github.com/mapstruct/mapstruct.git"/>
    <s v="2012-05-28T12:42:42Z"/>
    <m/>
  </r>
  <r>
    <s v="gunnarmorling/1brc"/>
    <n v="7430"/>
    <x v="6"/>
    <n v="1.72"/>
    <n v="0"/>
    <x v="7"/>
    <x v="0"/>
    <x v="0"/>
    <n v="174"/>
    <n v="600"/>
    <n v="2784"/>
    <n v="53431"/>
    <n v="56568"/>
    <n v="42210"/>
    <n v="7332"/>
    <n v="7026"/>
    <n v="12.96"/>
    <n v="3.3"/>
    <n v="1.0900000000000001"/>
    <n v="7.58"/>
    <n v="12.1"/>
    <s v="https://github.com/gunnarmorling/1brc"/>
    <s v="https://github.com/gunnarmorling/1brc.git"/>
    <s v="2023-12-28T09:13:24Z"/>
    <m/>
  </r>
  <r>
    <s v="lenve/VBlog"/>
    <n v="7420"/>
    <x v="6"/>
    <n v="7.73"/>
    <n v="6"/>
    <x v="0"/>
    <x v="0"/>
    <x v="0"/>
    <n v="27"/>
    <n v="29"/>
    <n v="177"/>
    <n v="781"/>
    <n v="1440"/>
    <n v="1054"/>
    <n v="136"/>
    <n v="250"/>
    <n v="9.44"/>
    <n v="4.55"/>
    <n v="1.03"/>
    <n v="29.07"/>
    <n v="7.52"/>
    <s v="https://github.com/lenve/VBlog"/>
    <s v="https://github.com/lenve/VBlog.git"/>
    <s v="2017-12-26T11:01:55Z"/>
    <m/>
  </r>
  <r>
    <s v="dyc87112/SpringCloud-Learning"/>
    <n v="7404"/>
    <x v="6"/>
    <n v="9.08"/>
    <n v="8"/>
    <x v="4"/>
    <x v="0"/>
    <x v="0"/>
    <n v="345"/>
    <n v="314"/>
    <n v="1866"/>
    <n v="13482"/>
    <n v="27229"/>
    <n v="18137"/>
    <n v="5225"/>
    <n v="3867"/>
    <n v="19.190000000000001"/>
    <n v="5.86"/>
    <n v="1.04"/>
    <n v="28.55"/>
    <n v="10.11"/>
    <s v="https://github.com/dyc87112/SpringCloud-Learning"/>
    <s v="https://github.com/dyc87112/SpringCloud-Learning.git"/>
    <s v="2016-08-21T03:39:52Z"/>
    <m/>
  </r>
  <r>
    <s v="abel533/Mapper"/>
    <n v="7370"/>
    <x v="6"/>
    <n v="10.83"/>
    <n v="10"/>
    <x v="2"/>
    <x v="57"/>
    <x v="1"/>
    <n v="390"/>
    <n v="458"/>
    <n v="2226"/>
    <n v="19104"/>
    <n v="37571"/>
    <n v="21524"/>
    <n v="11452"/>
    <n v="4595"/>
    <n v="30.48"/>
    <n v="5.0599999999999996"/>
    <n v="1.24"/>
    <n v="36.18"/>
    <n v="7.49"/>
    <s v="https://github.com/abel533/Mapper"/>
    <s v="https://github.com/abel533/Mapper.git"/>
    <s v="2014-11-21T11:02:10Z"/>
    <m/>
  </r>
  <r>
    <s v="enso-org/enso"/>
    <n v="7438"/>
    <x v="6"/>
    <n v="8.76"/>
    <n v="8"/>
    <x v="4"/>
    <x v="125"/>
    <x v="2"/>
    <n v="1851"/>
    <n v="2521"/>
    <n v="14577"/>
    <n v="116056"/>
    <n v="210930"/>
    <n v="160841"/>
    <n v="22727"/>
    <n v="27362"/>
    <n v="10.77"/>
    <n v="6.41"/>
    <n v="1.66"/>
    <n v="35.92"/>
    <n v="9.7899999999999991"/>
    <s v="https://github.com/enso-org/enso"/>
    <s v="https://github.com/enso-org/enso.git"/>
    <s v="2016-12-16T17:23:37Z"/>
    <m/>
  </r>
  <r>
    <s v="leolin310148/ShortcutBadger"/>
    <n v="7353"/>
    <x v="6"/>
    <n v="11.84"/>
    <n v="10"/>
    <x v="2"/>
    <x v="0"/>
    <x v="0"/>
    <n v="26"/>
    <n v="31"/>
    <n v="83"/>
    <n v="885"/>
    <n v="1692"/>
    <n v="1177"/>
    <n v="240"/>
    <n v="275"/>
    <n v="14.18"/>
    <n v="5.29"/>
    <n v="1.1599999999999999"/>
    <n v="3.48"/>
    <n v="5.58"/>
    <s v="https://github.com/leolin310148/ShortcutBadger"/>
    <s v="https://github.com/leolin310148/ShortcutBadger.git"/>
    <s v="2013-11-15T12:51:52Z"/>
    <m/>
  </r>
  <r>
    <s v="Qihoo360/RePlugin"/>
    <n v="7339"/>
    <x v="6"/>
    <n v="8.2799999999999994"/>
    <n v="8"/>
    <x v="4"/>
    <x v="88"/>
    <x v="1"/>
    <n v="310"/>
    <n v="456"/>
    <n v="2600"/>
    <n v="30275"/>
    <n v="54321"/>
    <n v="30171"/>
    <n v="17380"/>
    <n v="6770"/>
    <n v="31.99"/>
    <n v="5.2"/>
    <n v="1.42"/>
    <n v="32.020000000000003"/>
    <n v="15.64"/>
    <s v="https://github.com/Qihoo360/RePlugin"/>
    <s v="https://github.com/Qihoo360/RePlugin.git"/>
    <s v="2017-06-08T09:39:09Z"/>
    <m/>
  </r>
  <r>
    <s v="square/dagger"/>
    <n v="7300"/>
    <x v="6"/>
    <n v="13.13"/>
    <n v="12"/>
    <x v="3"/>
    <x v="0"/>
    <x v="0"/>
    <n v="123"/>
    <n v="405"/>
    <n v="806"/>
    <n v="8017"/>
    <n v="13562"/>
    <n v="8889"/>
    <n v="3168"/>
    <n v="1505"/>
    <n v="23.36"/>
    <n v="3.18"/>
    <n v="1.23"/>
    <n v="6"/>
    <n v="3.57"/>
    <s v="https://github.com/square/dagger"/>
    <s v="https://github.com/square/dagger.git"/>
    <s v="2012-08-02T23:25:32Z"/>
    <m/>
  </r>
  <r>
    <s v="MinecraftForge/MinecraftForge"/>
    <n v="7300"/>
    <x v="6"/>
    <n v="13.64"/>
    <n v="12"/>
    <x v="3"/>
    <x v="0"/>
    <x v="0"/>
    <n v="1031"/>
    <n v="1673"/>
    <n v="8124"/>
    <n v="63211"/>
    <n v="118084"/>
    <n v="74617"/>
    <n v="27342"/>
    <n v="16125"/>
    <n v="23.15"/>
    <n v="7.16"/>
    <n v="2.11"/>
    <n v="37.909999999999997"/>
    <n v="7.72"/>
    <s v="https://github.com/MinecraftForge/MinecraftForge"/>
    <s v="https://github.com/MinecraftForge/MinecraftForge.git"/>
    <s v="2012-01-30T01:35:01Z"/>
    <m/>
  </r>
  <r>
    <s v="Bearded-Hen/Android-Bootstrap"/>
    <n v="7270"/>
    <x v="6"/>
    <n v="11.88"/>
    <n v="10"/>
    <x v="2"/>
    <x v="60"/>
    <x v="1"/>
    <n v="65"/>
    <n v="79"/>
    <n v="531"/>
    <n v="10389"/>
    <n v="14417"/>
    <n v="12221"/>
    <n v="920"/>
    <n v="1276"/>
    <n v="6.38"/>
    <n v="6.96"/>
    <n v="1.67"/>
    <n v="31.39"/>
    <n v="11.62"/>
    <s v="https://github.com/Bearded-Hen/Android-Bootstrap"/>
    <s v="https://github.com/Bearded-Hen/Android-Bootstrap.git"/>
    <s v="2013-11-01T15:36:17Z"/>
    <m/>
  </r>
  <r>
    <s v="pedant/sweet-alert-dialog"/>
    <n v="7249"/>
    <x v="6"/>
    <n v="10.92"/>
    <n v="10"/>
    <x v="2"/>
    <x v="82"/>
    <x v="1"/>
    <n v="6"/>
    <n v="16"/>
    <n v="84"/>
    <n v="943"/>
    <n v="1084"/>
    <n v="920"/>
    <n v="29"/>
    <n v="135"/>
    <n v="2.68"/>
    <n v="4.38"/>
    <n v="1.25"/>
    <n v="31.06"/>
    <n v="11.38"/>
    <s v="https://github.com/pedant/sweet-alert-dialog"/>
    <s v="https://github.com/pedant/sweet-alert-dialog.git"/>
    <s v="2014-10-19T09:24:09Z"/>
    <m/>
  </r>
  <r>
    <s v="AntennaPod/AntennaPod"/>
    <n v="7248"/>
    <x v="6"/>
    <n v="13.14"/>
    <n v="12"/>
    <x v="3"/>
    <x v="42"/>
    <x v="1"/>
    <n v="586"/>
    <n v="818"/>
    <n v="4699"/>
    <n v="51766"/>
    <n v="73318"/>
    <n v="60006"/>
    <n v="4095"/>
    <n v="9217"/>
    <n v="5.59"/>
    <n v="7.43"/>
    <n v="1.5"/>
    <n v="21.41"/>
    <n v="13.21"/>
    <s v="https://github.com/AntennaPod/AntennaPod"/>
    <s v="https://github.com/AntennaPod/AntennaPod.git"/>
    <s v="2012-07-31T10:25:08Z"/>
    <m/>
  </r>
  <r>
    <s v="crazycodeboy/TakePhoto"/>
    <n v="7242"/>
    <x v="6"/>
    <n v="10.130000000000001"/>
    <n v="10"/>
    <x v="2"/>
    <x v="91"/>
    <x v="1"/>
    <n v="39"/>
    <n v="55"/>
    <n v="302"/>
    <n v="2403"/>
    <n v="3769"/>
    <n v="2531"/>
    <n v="773"/>
    <n v="465"/>
    <n v="20.51"/>
    <n v="5.05"/>
    <n v="1.25"/>
    <n v="10.89"/>
    <n v="10.35"/>
    <s v="https://github.com/crazycodeboy/TakePhoto"/>
    <s v="https://github.com/crazycodeboy/TakePhoto.git"/>
    <s v="2015-08-04T02:05:32Z"/>
    <m/>
  </r>
  <r>
    <s v="Exrick/xmall"/>
    <n v="7234"/>
    <x v="6"/>
    <n v="8.14"/>
    <n v="8"/>
    <x v="4"/>
    <x v="0"/>
    <x v="0"/>
    <n v="250"/>
    <n v="316"/>
    <n v="5344"/>
    <n v="45165"/>
    <n v="48055"/>
    <n v="35855"/>
    <n v="1964"/>
    <n v="10236"/>
    <n v="4.09"/>
    <n v="4.3099999999999996"/>
    <n v="1.1599999999999999"/>
    <n v="616.37"/>
    <n v="19.88"/>
    <s v="https://github.com/Exrick/xmall"/>
    <s v="https://github.com/Exrick/xmall.git"/>
    <s v="2017-07-28T01:49:49Z"/>
    <m/>
  </r>
  <r>
    <s v="geeeeeeeeek/WeChatLuckyMoney"/>
    <n v="7223"/>
    <x v="6"/>
    <n v="9.9700000000000006"/>
    <n v="8"/>
    <x v="4"/>
    <x v="56"/>
    <x v="1"/>
    <n v="13"/>
    <n v="21"/>
    <n v="85"/>
    <n v="931"/>
    <n v="1307"/>
    <n v="1021"/>
    <n v="88"/>
    <n v="198"/>
    <n v="6.73"/>
    <n v="5.38"/>
    <n v="1.38"/>
    <n v="8.81"/>
    <n v="10.52"/>
    <s v="https://github.com/geeeeeeeeek/WeChatLuckyMoney"/>
    <s v="https://github.com/geeeeeeeeek/WeChatLuckyMoney.git"/>
    <s v="2015-09-30T16:11:20Z"/>
    <m/>
  </r>
  <r>
    <s v="cymcsg/UltimateRecyclerView"/>
    <n v="7201"/>
    <x v="6"/>
    <n v="10.64"/>
    <n v="10"/>
    <x v="2"/>
    <x v="1"/>
    <x v="1"/>
    <n v="173"/>
    <n v="382"/>
    <n v="2021"/>
    <n v="16083"/>
    <n v="25282"/>
    <n v="16362"/>
    <n v="5024"/>
    <n v="3896"/>
    <n v="19.87"/>
    <n v="5.21"/>
    <n v="1.69"/>
    <n v="41.39"/>
    <n v="9.86"/>
    <s v="https://github.com/cymcsg/UltimateRecyclerView"/>
    <s v="https://github.com/cymcsg/UltimateRecyclerView.git"/>
    <s v="2015-01-28T02:27:45Z"/>
    <m/>
  </r>
  <r>
    <s v="gocd/gocd"/>
    <n v="7296"/>
    <x v="6"/>
    <n v="11.77"/>
    <n v="10"/>
    <x v="2"/>
    <x v="126"/>
    <x v="1"/>
    <n v="3895"/>
    <n v="5406"/>
    <n v="33805"/>
    <n v="267989"/>
    <n v="463202"/>
    <n v="326282"/>
    <n v="63927"/>
    <n v="72993"/>
    <n v="13.8"/>
    <n v="7.48"/>
    <n v="1.26"/>
    <n v="37.49"/>
    <n v="8.6199999999999992"/>
    <s v="https://github.com/gocd/gocd"/>
    <s v="https://github.com/gocd/gocd.git"/>
    <s v="2013-12-13T05:26:16Z"/>
    <m/>
  </r>
  <r>
    <s v="dependency-check/DependencyCheck"/>
    <n v="7190"/>
    <x v="6"/>
    <n v="13.04"/>
    <n v="12"/>
    <x v="3"/>
    <x v="27"/>
    <x v="1"/>
    <n v="484"/>
    <n v="491"/>
    <n v="3588"/>
    <n v="41197"/>
    <n v="91719"/>
    <n v="50316"/>
    <n v="33845"/>
    <n v="7558"/>
    <n v="36.9"/>
    <n v="6.83"/>
    <n v="1.81"/>
    <n v="60.19"/>
    <n v="18.649999999999999"/>
    <s v="https://github.com/dependency-check/DependencyCheck"/>
    <s v="https://github.com/dependency-check/DependencyCheck.git"/>
    <s v="2012-09-03T20:43:30Z"/>
    <m/>
  </r>
  <r>
    <s v="google/agera"/>
    <n v="7166"/>
    <x v="6"/>
    <n v="9.76"/>
    <n v="8"/>
    <x v="4"/>
    <x v="77"/>
    <x v="1"/>
    <n v="143"/>
    <n v="290"/>
    <n v="1565"/>
    <n v="10897"/>
    <n v="21081"/>
    <n v="14003"/>
    <n v="4372"/>
    <n v="2706"/>
    <n v="20.74"/>
    <n v="6.33"/>
    <n v="1.24"/>
    <n v="14.84"/>
    <n v="6.9"/>
    <s v="https://github.com/google/agera"/>
    <s v="https://github.com/google/agera.git"/>
    <s v="2015-12-17T13:22:58Z"/>
    <m/>
  </r>
  <r>
    <s v="NanoHttpd/nanohttpd"/>
    <n v="7162"/>
    <x v="6"/>
    <n v="13.11"/>
    <n v="12"/>
    <x v="3"/>
    <x v="2"/>
    <x v="1"/>
    <n v="87"/>
    <n v="144"/>
    <n v="714"/>
    <n v="7106"/>
    <n v="12846"/>
    <n v="7496"/>
    <n v="3655"/>
    <n v="1695"/>
    <n v="28.45"/>
    <n v="4.34"/>
    <n v="1.79"/>
    <n v="22.16"/>
    <n v="8.8800000000000008"/>
    <s v="https://github.com/NanoHttpd/nanohttpd"/>
    <s v="https://github.com/NanoHttpd/nanohttpd.git"/>
    <s v="2012-08-10T21:52:42Z"/>
    <m/>
  </r>
  <r>
    <s v="ogaclejapan/SmartTabLayout"/>
    <n v="7096"/>
    <x v="6"/>
    <n v="10.59"/>
    <n v="10"/>
    <x v="2"/>
    <x v="0"/>
    <x v="0"/>
    <n v="22"/>
    <n v="45"/>
    <n v="231"/>
    <n v="1912"/>
    <n v="3093"/>
    <n v="1920"/>
    <n v="673"/>
    <n v="500"/>
    <n v="21.76"/>
    <n v="6.36"/>
    <n v="1.64"/>
    <n v="9.7100000000000009"/>
    <n v="8"/>
    <s v="https://github.com/ogaclejapan/SmartTabLayout"/>
    <s v="https://github.com/ogaclejapan/SmartTabLayout.git"/>
    <s v="2015-02-14T11:25:51Z"/>
    <m/>
  </r>
  <r>
    <s v="Genymobile/gnirehtet"/>
    <n v="7088"/>
    <x v="6"/>
    <n v="8.61"/>
    <n v="8"/>
    <x v="4"/>
    <x v="47"/>
    <x v="1"/>
    <n v="55"/>
    <n v="81"/>
    <n v="516"/>
    <n v="4330"/>
    <n v="6515"/>
    <n v="4436"/>
    <n v="1062"/>
    <n v="1017"/>
    <n v="16.3"/>
    <n v="3.77"/>
    <n v="1.19"/>
    <n v="14.3"/>
    <n v="10.99"/>
    <s v="https://github.com/Genymobile/gnirehtet"/>
    <s v="https://github.com/Genymobile/gnirehtet.git"/>
    <s v="2017-02-09T16:01:13Z"/>
    <m/>
  </r>
  <r>
    <s v="didi/KnowStreaming"/>
    <n v="7143"/>
    <x v="6"/>
    <n v="5.5"/>
    <n v="4"/>
    <x v="6"/>
    <x v="127"/>
    <x v="1"/>
    <n v="909"/>
    <n v="934"/>
    <n v="3041"/>
    <n v="31517"/>
    <n v="67478"/>
    <n v="47374"/>
    <n v="7651"/>
    <n v="12453"/>
    <n v="11.34"/>
    <n v="6.97"/>
    <n v="1.81"/>
    <n v="10.32"/>
    <n v="7.08"/>
    <s v="https://github.com/didi/KnowStreaming"/>
    <s v="https://github.com/didi/KnowStreaming.git"/>
    <s v="2020-03-19T05:13:51Z"/>
    <m/>
  </r>
  <r>
    <s v="JakeWharton/ActionBarSherlock"/>
    <n v="7075"/>
    <x v="6"/>
    <n v="14.54"/>
    <n v="14"/>
    <x v="5"/>
    <x v="11"/>
    <x v="1"/>
    <n v="158"/>
    <n v="427"/>
    <n v="2867"/>
    <n v="26463"/>
    <n v="42003"/>
    <n v="25332"/>
    <n v="11114"/>
    <n v="5557"/>
    <n v="26.46"/>
    <n v="6.28"/>
    <n v="1.95"/>
    <n v="63.4"/>
    <n v="13.98"/>
    <s v="https://github.com/JakeWharton/ActionBarSherlock"/>
    <s v="https://github.com/JakeWharton/ActionBarSherlock.git"/>
    <s v="2011-03-07T17:28:54Z"/>
    <m/>
  </r>
  <r>
    <s v="naman14/Timber"/>
    <n v="7057"/>
    <x v="6"/>
    <n v="10.27"/>
    <n v="10"/>
    <x v="2"/>
    <x v="60"/>
    <x v="1"/>
    <n v="164"/>
    <n v="453"/>
    <n v="1856"/>
    <n v="21859"/>
    <n v="28386"/>
    <n v="20566"/>
    <n v="3314"/>
    <n v="4506"/>
    <n v="11.67"/>
    <n v="5.4"/>
    <n v="1.46"/>
    <n v="19.75"/>
    <n v="9.08"/>
    <s v="https://github.com/naman14/Timber"/>
    <s v="https://github.com/naman14/Timber.git"/>
    <s v="2015-06-12T16:43:55Z"/>
    <m/>
  </r>
  <r>
    <s v="Alluxio/alluxio"/>
    <n v="7070"/>
    <x v="6"/>
    <n v="12.75"/>
    <n v="12"/>
    <x v="3"/>
    <x v="71"/>
    <x v="1"/>
    <n v="2860"/>
    <n v="4027"/>
    <n v="26100"/>
    <n v="252449"/>
    <n v="496590"/>
    <n v="324418"/>
    <n v="119525"/>
    <n v="52647"/>
    <n v="24.07"/>
    <n v="6.98"/>
    <n v="1.48"/>
    <n v="30.66"/>
    <n v="11.67"/>
    <s v="https://github.com/Alluxio/alluxio"/>
    <s v="https://github.com/Alluxio/alluxio.git"/>
    <s v="2012-12-21T17:43:46Z"/>
    <m/>
  </r>
  <r>
    <s v="google/error-prone"/>
    <n v="7038"/>
    <x v="6"/>
    <n v="11.08"/>
    <n v="10"/>
    <x v="2"/>
    <x v="117"/>
    <x v="1"/>
    <n v="2005"/>
    <n v="3139"/>
    <n v="15089"/>
    <n v="108004"/>
    <n v="373473"/>
    <n v="259212"/>
    <n v="58198"/>
    <n v="56063"/>
    <n v="15.58"/>
    <n v="7.82"/>
    <n v="1.53"/>
    <n v="25.52"/>
    <n v="8.1"/>
    <s v="https://github.com/google/error-prone"/>
    <s v="https://github.com/google/error-prone.git"/>
    <s v="2014-08-21T23:26:50Z"/>
    <m/>
  </r>
  <r>
    <s v="NLPchina/elasticsearch-sql"/>
    <n v="7034"/>
    <x v="6"/>
    <n v="11.07"/>
    <n v="10"/>
    <x v="2"/>
    <x v="128"/>
    <x v="2"/>
    <n v="236"/>
    <n v="276"/>
    <n v="2553"/>
    <n v="32893"/>
    <n v="47139"/>
    <n v="36274"/>
    <n v="3858"/>
    <n v="7007"/>
    <n v="8.18"/>
    <n v="9.6"/>
    <n v="2.08"/>
    <n v="190.2"/>
    <n v="27.07"/>
    <s v="https://github.com/NLPchina/elasticsearch-sql"/>
    <s v="https://github.com/NLPchina/elasticsearch-sql.git"/>
    <s v="2014-08-24T14:26:31Z"/>
    <m/>
  </r>
  <r>
    <s v="h2pl/JavaTutorial"/>
    <n v="7029"/>
    <x v="6"/>
    <n v="7.38"/>
    <n v="6"/>
    <x v="0"/>
    <x v="3"/>
    <x v="1"/>
    <n v="3"/>
    <n v="3"/>
    <n v="3"/>
    <n v="14"/>
    <n v="41"/>
    <n v="20"/>
    <n v="9"/>
    <n v="12"/>
    <n v="21.95"/>
    <n v="0.33"/>
    <n v="1"/>
    <n v="0.33"/>
    <n v="1"/>
    <s v="https://github.com/h2pl/JavaTutorial"/>
    <s v="https://github.com/h2pl/JavaTutorial.git"/>
    <s v="2018-05-01T15:57:21Z"/>
    <m/>
  </r>
  <r>
    <s v="rest-assured/rest-assured"/>
    <n v="7024"/>
    <x v="6"/>
    <n v="14.92"/>
    <n v="14"/>
    <x v="5"/>
    <x v="0"/>
    <x v="0"/>
    <n v="507"/>
    <n v="704"/>
    <n v="5566"/>
    <n v="28601"/>
    <n v="79005"/>
    <n v="42089"/>
    <n v="27336"/>
    <n v="9580"/>
    <n v="34.6"/>
    <n v="6.16"/>
    <n v="1.2"/>
    <n v="106.02"/>
    <n v="9.6300000000000008"/>
    <s v="https://github.com/rest-assured/rest-assured"/>
    <s v="https://github.com/rest-assured/rest-assured.git"/>
    <s v="2010-10-21T08:35:43Z"/>
    <m/>
  </r>
  <r>
    <s v="AutoMQ/automq"/>
    <n v="7051"/>
    <x v="6"/>
    <n v="2.08"/>
    <n v="2"/>
    <x v="1"/>
    <x v="59"/>
    <x v="1"/>
    <n v="5873"/>
    <n v="9237"/>
    <n v="67356"/>
    <n v="669346"/>
    <n v="1252574"/>
    <n v="870411"/>
    <n v="221428"/>
    <n v="160735"/>
    <n v="17.68"/>
    <n v="7.19"/>
    <n v="1.35"/>
    <n v="45.37"/>
    <n v="12.17"/>
    <s v="https://github.com/AutoMQ/automq"/>
    <s v="https://github.com/AutoMQ/automq.git"/>
    <s v="2023-08-17T07:50:13Z"/>
    <m/>
  </r>
  <r>
    <s v="mrniko/netty-socketio"/>
    <n v="6998"/>
    <x v="6"/>
    <n v="13.69"/>
    <n v="12"/>
    <x v="3"/>
    <x v="88"/>
    <x v="1"/>
    <n v="128"/>
    <n v="169"/>
    <n v="864"/>
    <n v="6233"/>
    <n v="11515"/>
    <n v="6982"/>
    <n v="2757"/>
    <n v="1776"/>
    <n v="23.94"/>
    <n v="4.96"/>
    <n v="1.27"/>
    <n v="33.020000000000003"/>
    <n v="8.6300000000000008"/>
    <s v="https://github.com/mrniko/netty-socketio"/>
    <s v="https://github.com/mrniko/netty-socketio.git"/>
    <s v="2012-01-12T11:43:49Z"/>
    <m/>
  </r>
  <r>
    <s v="wiremock/wiremock"/>
    <n v="6980"/>
    <x v="6"/>
    <n v="13.95"/>
    <n v="12"/>
    <x v="3"/>
    <x v="35"/>
    <x v="1"/>
    <n v="933"/>
    <n v="1299"/>
    <n v="8319"/>
    <n v="52641"/>
    <n v="110583"/>
    <n v="78061"/>
    <n v="15287"/>
    <n v="17235"/>
    <n v="13.82"/>
    <n v="5.91"/>
    <n v="1.36"/>
    <n v="74.05"/>
    <n v="8.32"/>
    <s v="https://github.com/wiremock/wiremock"/>
    <s v="https://github.com/wiremock/wiremock.git"/>
    <s v="2011-10-09T20:27:24Z"/>
    <m/>
  </r>
  <r>
    <s v="DroidPluginTeam/DroidPlugin"/>
    <n v="6961"/>
    <x v="6"/>
    <n v="10.06"/>
    <n v="10"/>
    <x v="2"/>
    <x v="82"/>
    <x v="1"/>
    <n v="186"/>
    <n v="786"/>
    <n v="1494"/>
    <n v="22301"/>
    <n v="28002"/>
    <n v="18175"/>
    <n v="6328"/>
    <n v="3499"/>
    <n v="22.6"/>
    <n v="3.3"/>
    <n v="4.3899999999999997"/>
    <n v="3.7"/>
    <n v="5.4"/>
    <s v="https://github.com/DroidPluginTeam/DroidPlugin"/>
    <s v="https://github.com/DroidPluginTeam/DroidPlugin.git"/>
    <s v="2015-08-27T11:14:57Z"/>
    <m/>
  </r>
  <r>
    <s v="alibaba/jvm-sandbox"/>
    <n v="6921"/>
    <x v="6"/>
    <n v="8.1300000000000008"/>
    <n v="8"/>
    <x v="4"/>
    <x v="86"/>
    <x v="1"/>
    <n v="210"/>
    <n v="435"/>
    <n v="1697"/>
    <n v="14407"/>
    <n v="26461"/>
    <n v="16572"/>
    <n v="5865"/>
    <n v="4024"/>
    <n v="22.16"/>
    <n v="3.48"/>
    <n v="1.33"/>
    <n v="12.36"/>
    <n v="6.43"/>
    <s v="https://github.com/alibaba/jvm-sandbox"/>
    <s v="https://github.com/alibaba/jvm-sandbox.git"/>
    <s v="2017-08-03T02:55:31Z"/>
    <m/>
  </r>
  <r>
    <s v="hongyangAndroid/okhttputils"/>
    <n v="6859"/>
    <x v="6"/>
    <n v="10.09"/>
    <n v="10"/>
    <x v="2"/>
    <x v="0"/>
    <x v="0"/>
    <n v="44"/>
    <n v="70"/>
    <n v="235"/>
    <n v="1961"/>
    <n v="3473"/>
    <n v="2611"/>
    <n v="270"/>
    <n v="592"/>
    <n v="7.77"/>
    <n v="3.73"/>
    <n v="1.46"/>
    <n v="6.2"/>
    <n v="6.1"/>
    <s v="https://github.com/hongyangAndroid/okhttputils"/>
    <s v="https://github.com/hongyangAndroid/okhttputils.git"/>
    <s v="2015-08-17T14:53:29Z"/>
    <m/>
  </r>
  <r>
    <s v="Meituan-Dianping/walle"/>
    <n v="6845"/>
    <x v="6"/>
    <n v="8.69"/>
    <n v="8"/>
    <x v="4"/>
    <x v="3"/>
    <x v="1"/>
    <n v="50"/>
    <n v="94"/>
    <n v="398"/>
    <n v="4633"/>
    <n v="8593"/>
    <n v="4598"/>
    <n v="3142"/>
    <n v="853"/>
    <n v="36.56"/>
    <n v="3.15"/>
    <n v="1.19"/>
    <n v="8.69"/>
    <n v="9.11"/>
    <s v="https://github.com/Meituan-Dianping/walle"/>
    <s v="https://github.com/Meituan-Dianping/walle.git"/>
    <s v="2017-01-10T03:39:25Z"/>
    <m/>
  </r>
  <r>
    <s v="exadel-inc/CompreFace"/>
    <n v="6893"/>
    <x v="6"/>
    <n v="5.2"/>
    <n v="4"/>
    <x v="6"/>
    <x v="89"/>
    <x v="1"/>
    <n v="325"/>
    <n v="333"/>
    <n v="968"/>
    <n v="7766"/>
    <n v="22581"/>
    <n v="15910"/>
    <n v="2939"/>
    <n v="3732"/>
    <n v="13.02"/>
    <n v="7.85"/>
    <n v="1.66"/>
    <n v="3.89"/>
    <n v="3.8"/>
    <s v="https://github.com/exadel-inc/CompreFace"/>
    <s v="https://github.com/exadel-inc/CompreFace.git"/>
    <s v="2020-07-06T08:29:43Z"/>
    <m/>
  </r>
  <r>
    <s v="macrozheng/springcloud-learning"/>
    <n v="6836"/>
    <x v="6"/>
    <n v="6.03"/>
    <n v="6"/>
    <x v="0"/>
    <x v="0"/>
    <x v="0"/>
    <n v="340"/>
    <n v="225"/>
    <n v="924"/>
    <n v="5657"/>
    <n v="16520"/>
    <n v="11351"/>
    <n v="2356"/>
    <n v="2813"/>
    <n v="14.26"/>
    <n v="4.91"/>
    <n v="1.02"/>
    <n v="86.11"/>
    <n v="4.57"/>
    <s v="https://github.com/macrozheng/springcloud-learning"/>
    <s v="https://github.com/macrozheng/springcloud-learning.git"/>
    <s v="2019-09-07T02:36:16Z"/>
    <m/>
  </r>
  <r>
    <s v="rabbitmq/rabbitmq-tutorials"/>
    <n v="6806"/>
    <x v="6"/>
    <n v="15"/>
    <n v="14"/>
    <x v="5"/>
    <x v="0"/>
    <x v="0"/>
    <n v="77"/>
    <n v="51"/>
    <n v="125"/>
    <n v="1479"/>
    <n v="4167"/>
    <n v="2883"/>
    <n v="537"/>
    <n v="747"/>
    <n v="12.89"/>
    <n v="4.82"/>
    <n v="1"/>
    <n v="2.29"/>
    <n v="4.49"/>
    <s v="https://github.com/rabbitmq/rabbitmq-tutorials"/>
    <s v="https://github.com/rabbitmq/rabbitmq-tutorials.git"/>
    <s v="2010-09-21T11:41:26Z"/>
    <m/>
  </r>
  <r>
    <s v="zo0r/react-native-push-notification"/>
    <n v="6787"/>
    <x v="6"/>
    <n v="9.76"/>
    <n v="8"/>
    <x v="4"/>
    <x v="76"/>
    <x v="1"/>
    <n v="15"/>
    <n v="29"/>
    <n v="134"/>
    <n v="1884"/>
    <n v="2675"/>
    <n v="2057"/>
    <n v="157"/>
    <n v="461"/>
    <n v="5.87"/>
    <n v="6.31"/>
    <n v="1.24"/>
    <n v="15.48"/>
    <n v="14.41"/>
    <s v="https://github.com/zo0r/react-native-push-notification"/>
    <s v="https://github.com/zo0r/react-native-push-notification.git"/>
    <s v="2015-12-14T19:53:36Z"/>
    <m/>
  </r>
  <r>
    <s v="CoderLeixiaoshuai/java-eight-part"/>
    <n v="6786"/>
    <x v="6"/>
    <n v="4.92"/>
    <n v="4"/>
    <x v="6"/>
    <x v="0"/>
    <x v="0"/>
    <n v="0"/>
    <n v="0"/>
    <n v="0"/>
    <n v="0"/>
    <n v="0"/>
    <n v="0"/>
    <n v="0"/>
    <n v="0"/>
    <m/>
    <m/>
    <m/>
    <m/>
    <m/>
    <s v="https://github.com/CoderLeixiaoshuai/java-eight-part"/>
    <s v="https://github.com/CoderLeixiaoshuai/java-eight-part.git"/>
    <s v="2020-10-16T16:27:04Z"/>
    <s v="no_java_files"/>
  </r>
  <r>
    <s v="smuyyh/BookReader"/>
    <n v="6782"/>
    <x v="6"/>
    <n v="9.1300000000000008"/>
    <n v="8"/>
    <x v="4"/>
    <x v="0"/>
    <x v="0"/>
    <n v="289"/>
    <n v="699"/>
    <n v="2957"/>
    <n v="30914"/>
    <n v="44535"/>
    <n v="29252"/>
    <n v="9386"/>
    <n v="5897"/>
    <n v="21.08"/>
    <n v="4.8"/>
    <n v="1.44"/>
    <n v="25.32"/>
    <n v="8.2799999999999994"/>
    <s v="https://github.com/smuyyh/BookReader"/>
    <s v="https://github.com/smuyyh/BookReader.git"/>
    <s v="2016-08-03T05:17:27Z"/>
    <m/>
  </r>
  <r>
    <s v="junit-team/junit-framework"/>
    <n v="6789"/>
    <x v="6"/>
    <n v="10.69"/>
    <n v="10"/>
    <x v="2"/>
    <x v="63"/>
    <x v="1"/>
    <n v="1656"/>
    <n v="3428"/>
    <n v="13794"/>
    <n v="98490"/>
    <n v="209801"/>
    <n v="126222"/>
    <n v="50973"/>
    <n v="32606"/>
    <n v="24.3"/>
    <n v="4.68"/>
    <n v="1.31"/>
    <n v="36.35"/>
    <n v="4.9000000000000004"/>
    <s v="https://github.com/junit-team/junit-framework"/>
    <s v="https://github.com/junit-team/junit-framework.git"/>
    <s v="2015-01-11T19:06:10Z"/>
    <m/>
  </r>
  <r>
    <s v="guardianproject/haven"/>
    <n v="6724"/>
    <x v="6"/>
    <n v="8.5500000000000007"/>
    <n v="8"/>
    <x v="4"/>
    <x v="78"/>
    <x v="1"/>
    <n v="41"/>
    <n v="79"/>
    <n v="412"/>
    <n v="4561"/>
    <n v="7731"/>
    <n v="5279"/>
    <n v="911"/>
    <n v="1541"/>
    <n v="11.78"/>
    <n v="6.82"/>
    <n v="1.39"/>
    <n v="11.77"/>
    <n v="11.87"/>
    <s v="https://github.com/guardianproject/haven"/>
    <s v="https://github.com/guardianproject/haven.git"/>
    <s v="2017-03-01T03:20:03Z"/>
    <m/>
  </r>
  <r>
    <s v="markzhai/AndroidPerformanceMonitor"/>
    <n v="6723"/>
    <x v="6"/>
    <n v="9.67"/>
    <n v="8"/>
    <x v="4"/>
    <x v="0"/>
    <x v="0"/>
    <n v="31"/>
    <n v="54"/>
    <n v="227"/>
    <n v="2234"/>
    <n v="3401"/>
    <n v="2307"/>
    <n v="643"/>
    <n v="451"/>
    <n v="18.91"/>
    <n v="4.07"/>
    <n v="1.28"/>
    <n v="14.07"/>
    <n v="8.44"/>
    <s v="https://github.com/markzhai/AndroidPerformanceMonitor"/>
    <s v="https://github.com/markzhai/AndroidPerformanceMonitor.git"/>
    <s v="2016-01-17T05:23:22Z"/>
    <m/>
  </r>
  <r>
    <s v="getActivity/AndroidProject"/>
    <n v="6716"/>
    <x v="6"/>
    <n v="6.9"/>
    <n v="6"/>
    <x v="0"/>
    <x v="122"/>
    <x v="1"/>
    <n v="158"/>
    <n v="358"/>
    <n v="1907"/>
    <n v="20468"/>
    <n v="26930"/>
    <n v="18364"/>
    <n v="4546"/>
    <n v="4020"/>
    <n v="16.88"/>
    <n v="7.22"/>
    <n v="2.14"/>
    <n v="19.18"/>
    <n v="10.59"/>
    <s v="https://github.com/getActivity/AndroidProject"/>
    <s v="https://github.com/getActivity/AndroidProject.git"/>
    <s v="2018-10-23T10:30:55Z"/>
    <m/>
  </r>
  <r>
    <s v="Angel-ML/angel"/>
    <n v="6777"/>
    <x v="6"/>
    <n v="8.4"/>
    <n v="8"/>
    <x v="4"/>
    <x v="88"/>
    <x v="1"/>
    <n v="1664"/>
    <n v="1902"/>
    <n v="15798"/>
    <n v="205066"/>
    <n v="296373"/>
    <n v="213413"/>
    <n v="46597"/>
    <n v="36363"/>
    <n v="15.72"/>
    <n v="7.48"/>
    <n v="1.73"/>
    <n v="63.42"/>
    <n v="26.29"/>
    <s v="https://github.com/Angel-ML/angel"/>
    <s v="https://github.com/Angel-ML/angel.git"/>
    <s v="2017-04-25T05:57:43Z"/>
    <m/>
  </r>
  <r>
    <s v="fuzhengwei/itstack-demo-design"/>
    <n v="6715"/>
    <x v="6"/>
    <n v="5.33"/>
    <n v="4"/>
    <x v="6"/>
    <x v="0"/>
    <x v="0"/>
    <n v="245"/>
    <n v="215"/>
    <n v="720"/>
    <n v="3979"/>
    <n v="8426"/>
    <n v="5573"/>
    <n v="904"/>
    <n v="1949"/>
    <n v="10.73"/>
    <n v="2.14"/>
    <n v="1.1100000000000001"/>
    <n v="5.33"/>
    <n v="4.38"/>
    <s v="https://github.com/fuzhengwei/itstack-demo-design"/>
    <s v="https://github.com/fuzhengwei/itstack-demo-design.git"/>
    <s v="2020-05-20T13:45:30Z"/>
    <m/>
  </r>
  <r>
    <s v="gzu-liyujiang/AndroidPicker"/>
    <n v="6712"/>
    <x v="6"/>
    <n v="9.91"/>
    <n v="8"/>
    <x v="4"/>
    <x v="117"/>
    <x v="1"/>
    <n v="169"/>
    <n v="239"/>
    <n v="1636"/>
    <n v="13541"/>
    <n v="23812"/>
    <n v="15114"/>
    <n v="5653"/>
    <n v="3045"/>
    <n v="23.74"/>
    <n v="5.44"/>
    <n v="1.64"/>
    <n v="51.72"/>
    <n v="13.42"/>
    <s v="https://github.com/gzu-liyujiang/AndroidPicker"/>
    <s v="https://github.com/gzu-liyujiang/AndroidPicker.git"/>
    <s v="2015-10-21T14:21:16Z"/>
    <m/>
  </r>
  <r>
    <s v="zouzg/mybatis-generator-gui"/>
    <n v="6709"/>
    <x v="6"/>
    <n v="9.36"/>
    <n v="8"/>
    <x v="4"/>
    <x v="77"/>
    <x v="1"/>
    <n v="35"/>
    <n v="39"/>
    <n v="310"/>
    <n v="3047"/>
    <n v="4338"/>
    <n v="3485"/>
    <n v="245"/>
    <n v="608"/>
    <n v="5.65"/>
    <n v="7.18"/>
    <n v="1.49"/>
    <n v="69.95"/>
    <n v="15.26"/>
    <s v="https://github.com/zouzg/mybatis-generator-gui"/>
    <s v="https://github.com/zouzg/mybatis-generator-gui.git"/>
    <s v="2016-05-08T22:39:39Z"/>
    <m/>
  </r>
  <r>
    <s v="hongyangAndroid/AndroidAutoLayout"/>
    <n v="6674"/>
    <x v="6"/>
    <n v="9.83"/>
    <n v="8"/>
    <x v="4"/>
    <x v="0"/>
    <x v="0"/>
    <n v="60"/>
    <n v="78"/>
    <n v="321"/>
    <n v="2370"/>
    <n v="4123"/>
    <n v="3144"/>
    <n v="268"/>
    <n v="711"/>
    <n v="6.5"/>
    <n v="5.83"/>
    <n v="2"/>
    <n v="8.81"/>
    <n v="6.88"/>
    <s v="https://github.com/hongyangAndroid/AndroidAutoLayout"/>
    <s v="https://github.com/hongyangAndroid/AndroidAutoLayout.git"/>
    <s v="2015-11-19T02:09:11Z"/>
    <m/>
  </r>
  <r>
    <s v="527515025/springBoot"/>
    <n v="6701"/>
    <x v="6"/>
    <n v="8.86"/>
    <n v="8"/>
    <x v="4"/>
    <x v="0"/>
    <x v="0"/>
    <n v="302"/>
    <n v="264"/>
    <n v="1117"/>
    <n v="6408"/>
    <n v="15379"/>
    <n v="10399"/>
    <n v="2271"/>
    <n v="2709"/>
    <n v="14.77"/>
    <n v="5.14"/>
    <n v="1.1499999999999999"/>
    <n v="16.11"/>
    <n v="5.07"/>
    <s v="https://github.com/527515025/springBoot"/>
    <s v="https://github.com/527515025/springBoot.git"/>
    <s v="2016-11-07T02:13:31Z"/>
    <m/>
  </r>
  <r>
    <s v="Meituan-Dianping/Leaf"/>
    <n v="6666"/>
    <x v="6"/>
    <n v="6.77"/>
    <n v="6"/>
    <x v="0"/>
    <x v="0"/>
    <x v="0"/>
    <n v="33"/>
    <n v="40"/>
    <n v="168"/>
    <n v="1305"/>
    <n v="1775"/>
    <n v="1443"/>
    <n v="85"/>
    <n v="247"/>
    <n v="4.79"/>
    <n v="3.48"/>
    <n v="1.43"/>
    <n v="11.25"/>
    <n v="6.3"/>
    <s v="https://github.com/Meituan-Dianping/Leaf"/>
    <s v="https://github.com/Meituan-Dianping/Leaf.git"/>
    <s v="2018-12-11T07:41:35Z"/>
    <m/>
  </r>
  <r>
    <s v="Col-E/Recaf"/>
    <n v="6653"/>
    <x v="6"/>
    <n v="8.15"/>
    <n v="8"/>
    <x v="4"/>
    <x v="129"/>
    <x v="1"/>
    <n v="1199"/>
    <n v="1534"/>
    <n v="8164"/>
    <n v="72017"/>
    <n v="146473"/>
    <n v="93930"/>
    <n v="37508"/>
    <n v="15035"/>
    <n v="25.61"/>
    <n v="8.43"/>
    <n v="1.6"/>
    <n v="26.96"/>
    <n v="10.62"/>
    <s v="https://github.com/Col-E/Recaf"/>
    <s v="https://github.com/Col-E/Recaf.git"/>
    <s v="2017-07-27T06:01:10Z"/>
    <m/>
  </r>
  <r>
    <s v="yanzhenjie/AndPermission"/>
    <n v="6643"/>
    <x v="6"/>
    <n v="9.02"/>
    <n v="8"/>
    <x v="4"/>
    <x v="0"/>
    <x v="0"/>
    <n v="105"/>
    <n v="168"/>
    <n v="532"/>
    <n v="4486"/>
    <n v="8063"/>
    <n v="4635"/>
    <n v="2407"/>
    <n v="1021"/>
    <n v="29.85"/>
    <n v="3.99"/>
    <n v="1.17"/>
    <n v="7.49"/>
    <n v="5.7"/>
    <s v="https://github.com/yanzhenjie/AndPermission"/>
    <s v="https://github.com/yanzhenjie/AndPermission.git"/>
    <s v="2016-09-11T05:17:34Z"/>
    <m/>
  </r>
  <r>
    <s v="apache/storm"/>
    <n v="6653"/>
    <x v="6"/>
    <n v="11.87"/>
    <n v="10"/>
    <x v="2"/>
    <x v="60"/>
    <x v="1"/>
    <n v="2014"/>
    <n v="4388"/>
    <n v="27560"/>
    <n v="359172"/>
    <n v="397104"/>
    <n v="284674"/>
    <n v="61684"/>
    <n v="50746"/>
    <n v="15.53"/>
    <n v="5.33"/>
    <n v="1.22"/>
    <n v="48.82"/>
    <n v="13.53"/>
    <s v="https://github.com/apache/storm"/>
    <s v="https://github.com/apache/storm.git"/>
    <s v="2013-11-05T08:00:14Z"/>
    <m/>
  </r>
  <r>
    <s v="apache/hertzbeat"/>
    <n v="6612"/>
    <x v="6"/>
    <n v="3.62"/>
    <n v="2"/>
    <x v="1"/>
    <x v="83"/>
    <x v="1"/>
    <n v="1164"/>
    <n v="1453"/>
    <n v="5505"/>
    <n v="61919"/>
    <n v="132527"/>
    <n v="82137"/>
    <n v="33575"/>
    <n v="16815"/>
    <n v="25.33"/>
    <n v="7.02"/>
    <n v="1.26"/>
    <n v="10.43"/>
    <n v="7.75"/>
    <s v="https://github.com/apache/hertzbeat"/>
    <s v="https://github.com/apache/hertzbeat.git"/>
    <s v="2022-02-04T14:48:56Z"/>
    <m/>
  </r>
  <r>
    <s v="quartz-scheduler/quartz"/>
    <n v="6607"/>
    <x v="6"/>
    <n v="9.5299999999999994"/>
    <n v="8"/>
    <x v="4"/>
    <x v="60"/>
    <x v="1"/>
    <n v="365"/>
    <n v="502"/>
    <n v="4006"/>
    <n v="34643"/>
    <n v="80317"/>
    <n v="39534"/>
    <n v="29419"/>
    <n v="11364"/>
    <n v="36.630000000000003"/>
    <n v="5.58"/>
    <n v="1.44"/>
    <n v="119.37"/>
    <n v="15.32"/>
    <s v="https://github.com/quartz-scheduler/quartz"/>
    <s v="https://github.com/quartz-scheduler/quartz.git"/>
    <s v="2016-03-07T14:05:37Z"/>
    <m/>
  </r>
  <r>
    <s v="GrenderG/Toasty"/>
    <n v="6597"/>
    <x v="6"/>
    <n v="8.67"/>
    <n v="8"/>
    <x v="4"/>
    <x v="88"/>
    <x v="1"/>
    <n v="7"/>
    <n v="16"/>
    <n v="77"/>
    <n v="487"/>
    <n v="729"/>
    <n v="553"/>
    <n v="73"/>
    <n v="103"/>
    <n v="10.01"/>
    <n v="4.0599999999999996"/>
    <n v="1.06"/>
    <n v="56.62"/>
    <n v="5.81"/>
    <s v="https://github.com/GrenderG/Toasty"/>
    <s v="https://github.com/GrenderG/Toasty.git"/>
    <s v="2017-01-18T18:52:41Z"/>
    <m/>
  </r>
  <r>
    <s v="raphw/byte-buddy"/>
    <n v="6607"/>
    <x v="6"/>
    <n v="11.82"/>
    <n v="10"/>
    <x v="2"/>
    <x v="130"/>
    <x v="2"/>
    <n v="1213"/>
    <n v="6152"/>
    <n v="22082"/>
    <n v="286249"/>
    <n v="301828"/>
    <n v="179471"/>
    <n v="85184"/>
    <n v="37173"/>
    <n v="28.22"/>
    <n v="6.02"/>
    <n v="1.57"/>
    <n v="14.86"/>
    <n v="5.04"/>
    <s v="https://github.com/raphw/byte-buddy"/>
    <s v="https://github.com/raphw/byte-buddy.git"/>
    <s v="2013-11-25T19:38:03Z"/>
    <m/>
  </r>
  <r>
    <s v="apache/zeppelin"/>
    <n v="6560"/>
    <x v="6"/>
    <n v="10.49"/>
    <n v="10"/>
    <x v="2"/>
    <x v="0"/>
    <x v="0"/>
    <n v="834"/>
    <n v="2106"/>
    <n v="13739"/>
    <n v="190374"/>
    <n v="205101"/>
    <n v="150137"/>
    <n v="27724"/>
    <n v="27240"/>
    <n v="13.52"/>
    <n v="5.76"/>
    <n v="1.25"/>
    <n v="43.09"/>
    <n v="13.52"/>
    <s v="https://github.com/apache/zeppelin"/>
    <s v="https://github.com/apache/zeppelin.git"/>
    <s v="2015-03-25T07:00:06Z"/>
    <m/>
  </r>
  <r>
    <s v="jd-opensource/joyagent-jdgenie"/>
    <n v="6539"/>
    <x v="6"/>
    <n v="0.17"/>
    <n v="0"/>
    <x v="7"/>
    <x v="0"/>
    <x v="0"/>
    <n v="85"/>
    <n v="135"/>
    <n v="305"/>
    <n v="5079"/>
    <n v="7573"/>
    <n v="5770"/>
    <n v="803"/>
    <n v="1000"/>
    <n v="10.6"/>
    <n v="4.79"/>
    <n v="1.1000000000000001"/>
    <n v="4.3"/>
    <n v="6.53"/>
    <s v="https://github.com/jd-opensource/joyagent-jdgenie"/>
    <s v="https://github.com/jd-opensource/joyagent-jdgenie.git"/>
    <s v="2025-07-16T02:59:53Z"/>
    <m/>
  </r>
  <r>
    <s v="JesusFreke/smali"/>
    <n v="6537"/>
    <x v="6"/>
    <n v="12.99"/>
    <n v="12"/>
    <x v="3"/>
    <x v="0"/>
    <x v="0"/>
    <n v="737"/>
    <n v="1152"/>
    <n v="5135"/>
    <n v="46762"/>
    <n v="83537"/>
    <n v="47712"/>
    <n v="25528"/>
    <n v="10297"/>
    <n v="30.56"/>
    <n v="5.98"/>
    <n v="1.64"/>
    <n v="15.02"/>
    <n v="8.6999999999999993"/>
    <s v="https://github.com/JesusFreke/smali"/>
    <s v="https://github.com/JesusFreke/smali.git"/>
    <s v="2012-09-23T19:51:16Z"/>
    <m/>
  </r>
  <r>
    <s v="NLPchina/ansj_seg"/>
    <n v="6530"/>
    <x v="6"/>
    <n v="13.04"/>
    <n v="12"/>
    <x v="3"/>
    <x v="2"/>
    <x v="1"/>
    <n v="211"/>
    <n v="218"/>
    <n v="954"/>
    <n v="12062"/>
    <n v="21563"/>
    <n v="14929"/>
    <n v="2993"/>
    <n v="3641"/>
    <n v="13.88"/>
    <n v="6.26"/>
    <n v="1.19"/>
    <n v="9.57"/>
    <n v="12.89"/>
    <s v="https://github.com/NLPchina/ansj_seg"/>
    <s v="https://github.com/NLPchina/ansj_seg.git"/>
    <s v="2012-09-05T05:56:24Z"/>
    <m/>
  </r>
  <r>
    <s v="MuntashirAkon/AppManager"/>
    <n v="6518"/>
    <x v="6"/>
    <n v="5.3"/>
    <n v="4"/>
    <x v="6"/>
    <x v="113"/>
    <x v="1"/>
    <n v="945"/>
    <n v="1561"/>
    <n v="10975"/>
    <n v="126432"/>
    <n v="174279"/>
    <n v="136515"/>
    <n v="18500"/>
    <n v="19264"/>
    <n v="10.62"/>
    <n v="7.98"/>
    <n v="1.47"/>
    <n v="73.92"/>
    <n v="17.760000000000002"/>
    <s v="https://github.com/MuntashirAkon/AppManager"/>
    <s v="https://github.com/MuntashirAkon/AppManager.git"/>
    <s v="2020-05-30T04:08:56Z"/>
    <m/>
  </r>
  <r>
    <s v="FongMi/TV"/>
    <n v="6514"/>
    <x v="6"/>
    <n v="3.24"/>
    <n v="2"/>
    <x v="1"/>
    <x v="0"/>
    <x v="0"/>
    <n v="390"/>
    <n v="645"/>
    <n v="5204"/>
    <n v="30425"/>
    <n v="41918"/>
    <n v="34463"/>
    <n v="89"/>
    <n v="7366"/>
    <n v="0.21"/>
    <n v="6.56"/>
    <n v="1.4"/>
    <n v="102.07"/>
    <n v="14.16"/>
    <s v="https://github.com/FongMi/TV"/>
    <s v="https://github.com/FongMi/TV.git"/>
    <s v="2022-06-22T09:10:23Z"/>
    <m/>
  </r>
  <r>
    <s v="processing/processing"/>
    <n v="6504"/>
    <x v="6"/>
    <n v="12.65"/>
    <n v="12"/>
    <x v="3"/>
    <x v="34"/>
    <x v="1"/>
    <n v="240"/>
    <n v="922"/>
    <n v="8933"/>
    <n v="110008"/>
    <n v="170916"/>
    <n v="94535"/>
    <n v="47503"/>
    <n v="28878"/>
    <n v="27.79"/>
    <n v="3.73"/>
    <n v="1.64"/>
    <n v="507.76"/>
    <n v="26.04"/>
    <s v="https://github.com/processing/processing"/>
    <s v="https://github.com/processing/processing.git"/>
    <s v="2013-01-24T21:17:22Z"/>
    <m/>
  </r>
  <r>
    <s v="ximsfei/Android-skin-support"/>
    <n v="6503"/>
    <x v="6"/>
    <n v="8.68"/>
    <n v="8"/>
    <x v="4"/>
    <x v="0"/>
    <x v="0"/>
    <n v="325"/>
    <n v="406"/>
    <n v="2032"/>
    <n v="19543"/>
    <n v="30478"/>
    <n v="23813"/>
    <n v="2385"/>
    <n v="4280"/>
    <n v="7.83"/>
    <n v="6.13"/>
    <n v="1.39"/>
    <n v="17.63"/>
    <n v="10.63"/>
    <s v="https://github.com/ximsfei/Android-skin-support"/>
    <s v="https://github.com/ximsfei/Android-skin-support.git"/>
    <s v="2017-01-12T15:03:54Z"/>
    <m/>
  </r>
  <r>
    <s v="jOOQ/jOOQ"/>
    <n v="6520"/>
    <x v="6"/>
    <n v="14.43"/>
    <n v="14"/>
    <x v="5"/>
    <x v="131"/>
    <x v="1"/>
    <n v="2636"/>
    <n v="3307"/>
    <n v="48109"/>
    <n v="222260"/>
    <n v="779383"/>
    <n v="325115"/>
    <n v="289495"/>
    <n v="164773"/>
    <n v="37.14"/>
    <n v="9.73"/>
    <n v="1.72"/>
    <n v="1672.97"/>
    <n v="23.27"/>
    <s v="https://github.com/jOOQ/jOOQ"/>
    <s v="https://github.com/jOOQ/jOOQ.git"/>
    <s v="2011-04-17T10:43:33Z"/>
    <m/>
  </r>
  <r>
    <s v="getActivity/XXPermissions"/>
    <n v="6485"/>
    <x v="6"/>
    <n v="7.26"/>
    <n v="6"/>
    <x v="0"/>
    <x v="72"/>
    <x v="1"/>
    <n v="108"/>
    <n v="194"/>
    <n v="1022"/>
    <n v="8952"/>
    <n v="16507"/>
    <n v="10582"/>
    <n v="3795"/>
    <n v="2130"/>
    <n v="22.99"/>
    <n v="6.65"/>
    <n v="1.55"/>
    <n v="86.44"/>
    <n v="11.46"/>
    <s v="https://github.com/getActivity/XXPermissions"/>
    <s v="https://github.com/getActivity/XXPermissions.git"/>
    <s v="2018-06-15T14:31:29Z"/>
    <m/>
  </r>
  <r>
    <s v="wxiaoqi/Spring-Cloud-Platform"/>
    <n v="6433"/>
    <x v="6"/>
    <n v="8.32"/>
    <n v="8"/>
    <x v="4"/>
    <x v="2"/>
    <x v="1"/>
    <n v="172"/>
    <n v="177"/>
    <n v="1098"/>
    <n v="6014"/>
    <n v="13023"/>
    <n v="7691"/>
    <n v="3356"/>
    <n v="1976"/>
    <n v="25.77"/>
    <n v="4.8899999999999997"/>
    <n v="1.41"/>
    <n v="57.65"/>
    <n v="8.19"/>
    <s v="https://github.com/wxiaoqi/Spring-Cloud-Platform"/>
    <s v="https://github.com/wxiaoqi/Spring-Cloud-Platform.git"/>
    <s v="2017-05-25T10:35:26Z"/>
    <m/>
  </r>
  <r>
    <s v="traccar/traccar"/>
    <n v="6458"/>
    <x v="6"/>
    <n v="13.43"/>
    <n v="12"/>
    <x v="3"/>
    <x v="13"/>
    <x v="1"/>
    <n v="1412"/>
    <n v="1803"/>
    <n v="4630"/>
    <n v="67605"/>
    <n v="128951"/>
    <n v="89512"/>
    <n v="16184"/>
    <n v="23255"/>
    <n v="12.55"/>
    <n v="5.61"/>
    <n v="1.96"/>
    <n v="5.93"/>
    <n v="7.73"/>
    <s v="https://github.com/traccar/traccar"/>
    <s v="https://github.com/traccar/traccar.git"/>
    <s v="2012-04-16T08:33:49Z"/>
    <m/>
  </r>
  <r>
    <s v="ArthurHub/Android-Image-Cropper"/>
    <n v="6425"/>
    <x v="6"/>
    <n v="10.68"/>
    <n v="10"/>
    <x v="2"/>
    <x v="11"/>
    <x v="1"/>
    <n v="18"/>
    <n v="40"/>
    <n v="371"/>
    <n v="4655"/>
    <n v="8427"/>
    <n v="5269"/>
    <n v="2060"/>
    <n v="1098"/>
    <n v="24.45"/>
    <n v="7.72"/>
    <n v="1.38"/>
    <n v="70.38"/>
    <n v="26.75"/>
    <s v="https://github.com/ArthurHub/Android-Image-Cropper"/>
    <s v="https://github.com/ArthurHub/Android-Image-Cropper.git"/>
    <s v="2015-01-15T10:49:37Z"/>
    <m/>
  </r>
  <r>
    <s v="vinc3m1/RoundedImageView"/>
    <n v="6422"/>
    <x v="6"/>
    <n v="12.57"/>
    <n v="12"/>
    <x v="3"/>
    <x v="88"/>
    <x v="1"/>
    <n v="8"/>
    <n v="15"/>
    <n v="121"/>
    <n v="1265"/>
    <n v="1913"/>
    <n v="1337"/>
    <n v="302"/>
    <n v="274"/>
    <n v="15.79"/>
    <n v="8.4"/>
    <n v="1.8"/>
    <n v="107.47"/>
    <n v="17.27"/>
    <s v="https://github.com/vinc3m1/RoundedImageView"/>
    <s v="https://github.com/vinc3m1/RoundedImageView.git"/>
    <s v="2013-02-22T01:17:37Z"/>
    <m/>
  </r>
  <r>
    <s v="pig-mesh/pig"/>
    <n v="6420"/>
    <x v="6"/>
    <n v="6.06"/>
    <n v="6"/>
    <x v="0"/>
    <x v="88"/>
    <x v="1"/>
    <n v="382"/>
    <n v="380"/>
    <n v="940"/>
    <n v="7543"/>
    <n v="31192"/>
    <n v="13553"/>
    <n v="13632"/>
    <n v="4007"/>
    <n v="43.7"/>
    <n v="6.91"/>
    <n v="1.31"/>
    <n v="5.33"/>
    <n v="3.78"/>
    <s v="https://github.com/pig-mesh/pig"/>
    <s v="https://github.com/pig-mesh/pig.git"/>
    <s v="2019-08-26T03:24:53Z"/>
    <m/>
  </r>
  <r>
    <s v="AsyncHttpClient/async-http-client"/>
    <n v="6390"/>
    <x v="6"/>
    <n v="14.54"/>
    <n v="14"/>
    <x v="5"/>
    <x v="39"/>
    <x v="1"/>
    <n v="344"/>
    <n v="579"/>
    <n v="3353"/>
    <n v="29573"/>
    <n v="49322"/>
    <n v="30707"/>
    <n v="12109"/>
    <n v="6506"/>
    <n v="24.55"/>
    <n v="5.8"/>
    <n v="1.57"/>
    <n v="41.5"/>
    <n v="9.5"/>
    <s v="https://github.com/AsyncHttpClient/async-http-client"/>
    <s v="https://github.com/AsyncHttpClient/async-http-client.git"/>
    <s v="2011-03-07T13:41:46Z"/>
    <m/>
  </r>
  <r>
    <s v="aa112901/remusic"/>
    <n v="6358"/>
    <x v="6"/>
    <n v="9.49"/>
    <n v="8"/>
    <x v="4"/>
    <x v="0"/>
    <x v="0"/>
    <n v="272"/>
    <n v="845"/>
    <n v="3999"/>
    <n v="47786"/>
    <n v="56413"/>
    <n v="40954"/>
    <n v="7021"/>
    <n v="8438"/>
    <n v="12.45"/>
    <n v="5.19"/>
    <n v="1.45"/>
    <n v="41.65"/>
    <n v="9.64"/>
    <s v="https://github.com/aa112901/remusic"/>
    <s v="https://github.com/aa112901/remusic.git"/>
    <s v="2016-03-24T06:20:39Z"/>
    <m/>
  </r>
  <r>
    <s v="vespa-engine/vespa"/>
    <n v="6348"/>
    <x v="6"/>
    <n v="9.2899999999999991"/>
    <n v="8"/>
    <x v="4"/>
    <x v="132"/>
    <x v="1"/>
    <n v="8036"/>
    <n v="11453"/>
    <n v="71166"/>
    <n v="597189"/>
    <n v="921163"/>
    <n v="682619"/>
    <n v="104662"/>
    <n v="133882"/>
    <n v="11.36"/>
    <n v="6.02"/>
    <n v="1.61"/>
    <n v="37.909999999999997"/>
    <n v="10.5"/>
    <s v="https://github.com/vespa-engine/vespa"/>
    <s v="https://github.com/vespa-engine/vespa.git"/>
    <s v="2016-06-03T20:54:20Z"/>
    <m/>
  </r>
  <r>
    <s v="sshahine/JFoenix"/>
    <n v="6344"/>
    <x v="6"/>
    <n v="10.029999999999999"/>
    <n v="10"/>
    <x v="2"/>
    <x v="0"/>
    <x v="0"/>
    <n v="207"/>
    <n v="425"/>
    <n v="2156"/>
    <n v="24546"/>
    <n v="37544"/>
    <n v="25164"/>
    <n v="7634"/>
    <n v="4746"/>
    <n v="20.329999999999998"/>
    <n v="6.92"/>
    <n v="1.62"/>
    <n v="22.08"/>
    <n v="10.36"/>
    <s v="https://github.com/sshahine/JFoenix"/>
    <s v="https://github.com/sshahine/JFoenix.git"/>
    <s v="2015-09-08T14:04:24Z"/>
    <m/>
  </r>
  <r>
    <s v="joelittlejohn/jsonschema2pojo"/>
    <n v="6333"/>
    <x v="6"/>
    <n v="12.24"/>
    <n v="12"/>
    <x v="3"/>
    <x v="13"/>
    <x v="1"/>
    <n v="222"/>
    <n v="271"/>
    <n v="1949"/>
    <n v="14294"/>
    <n v="32043"/>
    <n v="18539"/>
    <n v="6938"/>
    <n v="6566"/>
    <n v="21.65"/>
    <n v="6.7"/>
    <n v="1.1399999999999999"/>
    <n v="77.69"/>
    <n v="10.68"/>
    <s v="https://github.com/joelittlejohn/jsonschema2pojo"/>
    <s v="https://github.com/joelittlejohn/jsonschema2pojo.git"/>
    <s v="2013-06-22T22:28:53Z"/>
    <m/>
  </r>
  <r>
    <s v="wasabeef/richeditor-android"/>
    <n v="6330"/>
    <x v="6"/>
    <n v="10.47"/>
    <n v="10"/>
    <x v="2"/>
    <x v="0"/>
    <x v="0"/>
    <n v="6"/>
    <n v="43"/>
    <n v="111"/>
    <n v="804"/>
    <n v="900"/>
    <n v="686"/>
    <n v="59"/>
    <n v="155"/>
    <n v="6.56"/>
    <n v="2.42"/>
    <n v="1.1399999999999999"/>
    <n v="46.95"/>
    <n v="3.21"/>
    <s v="https://github.com/wasabeef/richeditor-android"/>
    <s v="https://github.com/wasabeef/richeditor-android.git"/>
    <s v="2015-03-30T16:19:20Z"/>
    <m/>
  </r>
  <r>
    <s v="micronaut-projects/micronaut-core"/>
    <n v="6300"/>
    <x v="6"/>
    <n v="7.53"/>
    <n v="6"/>
    <x v="0"/>
    <x v="53"/>
    <x v="2"/>
    <n v="4434"/>
    <n v="4885"/>
    <n v="23120"/>
    <n v="174684"/>
    <n v="396916"/>
    <n v="228096"/>
    <n v="125787"/>
    <n v="43033"/>
    <n v="31.69"/>
    <n v="5.75"/>
    <n v="1.32"/>
    <n v="36.299999999999997"/>
    <n v="8.2100000000000009"/>
    <s v="https://github.com/micronaut-projects/micronaut-core"/>
    <s v="https://github.com/micronaut-projects/micronaut-core.git"/>
    <s v="2018-03-07T12:05:08Z"/>
    <m/>
  </r>
  <r>
    <s v="amitshekhariitbhu/from-java-to-kotlin"/>
    <n v="6293"/>
    <x v="6"/>
    <n v="8.33"/>
    <n v="8"/>
    <x v="4"/>
    <x v="0"/>
    <x v="0"/>
    <n v="2"/>
    <n v="2"/>
    <n v="8"/>
    <n v="37"/>
    <n v="56"/>
    <n v="43"/>
    <n v="0"/>
    <n v="13"/>
    <n v="0"/>
    <n v="0.5"/>
    <n v="1"/>
    <n v="0"/>
    <n v="7"/>
    <s v="https://github.com/amitshekhariitbhu/from-java-to-kotlin"/>
    <s v="https://github.com/amitshekhariitbhu/from-java-to-kotlin.git"/>
    <s v="2017-05-21T11:56:27Z"/>
    <m/>
  </r>
  <r>
    <s v="koush/ion"/>
    <n v="6274"/>
    <x v="6"/>
    <n v="12.33"/>
    <n v="12"/>
    <x v="3"/>
    <x v="0"/>
    <x v="0"/>
    <n v="127"/>
    <n v="289"/>
    <n v="956"/>
    <n v="9443"/>
    <n v="13438"/>
    <n v="9700"/>
    <n v="2062"/>
    <n v="1676"/>
    <n v="15.34"/>
    <n v="4.58"/>
    <n v="1.46"/>
    <n v="23.6"/>
    <n v="6.67"/>
    <s v="https://github.com/koush/ion"/>
    <s v="https://github.com/koush/ion.git"/>
    <s v="2013-05-22T07:41:23Z"/>
    <m/>
  </r>
  <r>
    <s v="648540858/wvp-GB28181-pro"/>
    <n v="6266"/>
    <x v="6"/>
    <n v="4.84"/>
    <n v="4"/>
    <x v="6"/>
    <x v="3"/>
    <x v="1"/>
    <n v="714"/>
    <n v="749"/>
    <n v="4739"/>
    <n v="47139"/>
    <n v="85082"/>
    <n v="63632"/>
    <n v="9565"/>
    <n v="11885"/>
    <n v="11.24"/>
    <n v="8.27"/>
    <n v="1.3"/>
    <n v="35.130000000000003"/>
    <n v="14.38"/>
    <s v="https://github.com/648540858/wvp-GB28181-pro"/>
    <s v="https://github.com/648540858/wvp-GB28181-pro.git"/>
    <s v="2020-11-14T14:16:37Z"/>
    <m/>
  </r>
  <r>
    <s v="lightbend/config"/>
    <n v="6259"/>
    <x v="6"/>
    <n v="13.79"/>
    <n v="12"/>
    <x v="3"/>
    <x v="2"/>
    <x v="1"/>
    <n v="118"/>
    <n v="200"/>
    <n v="1528"/>
    <n v="13186"/>
    <n v="19315"/>
    <n v="12129"/>
    <n v="4797"/>
    <n v="2389"/>
    <n v="24.84"/>
    <n v="5.47"/>
    <n v="2.06"/>
    <n v="76.180000000000007"/>
    <n v="15.98"/>
    <s v="https://github.com/lightbend/config"/>
    <s v="https://github.com/lightbend/config.git"/>
    <s v="2011-12-06T08:02:29Z"/>
    <m/>
  </r>
  <r>
    <s v="haifengl/smile"/>
    <n v="6258"/>
    <x v="6"/>
    <n v="10.83"/>
    <n v="10"/>
    <x v="2"/>
    <x v="101"/>
    <x v="1"/>
    <n v="1211"/>
    <n v="1346"/>
    <n v="11351"/>
    <n v="102612"/>
    <n v="234044"/>
    <n v="123289"/>
    <n v="85743"/>
    <n v="25012"/>
    <n v="36.64"/>
    <n v="5.7"/>
    <n v="1.35"/>
    <n v="102.92"/>
    <n v="17.09"/>
    <s v="https://github.com/haifengl/smile"/>
    <s v="https://github.com/haifengl/smile.git"/>
    <s v="2014-11-20T16:28:12Z"/>
    <m/>
  </r>
  <r>
    <s v="hazelcast/hazelcast"/>
    <n v="6392"/>
    <x v="6"/>
    <n v="13.5"/>
    <n v="12"/>
    <x v="3"/>
    <x v="133"/>
    <x v="1"/>
    <n v="11188"/>
    <n v="16788"/>
    <n v="149850"/>
    <n v="1103142"/>
    <n v="1973924"/>
    <n v="1354563"/>
    <n v="343803"/>
    <n v="275558"/>
    <n v="17.420000000000002"/>
    <n v="7.91"/>
    <n v="1.78"/>
    <n v="44.87"/>
    <n v="12.33"/>
    <s v="https://github.com/hazelcast/hazelcast"/>
    <s v="https://github.com/hazelcast/hazelcast.git"/>
    <s v="2012-03-21T12:25:18Z"/>
    <m/>
  </r>
  <r>
    <s v="ityouknow/spring-cloud-examples"/>
    <n v="6225"/>
    <x v="6"/>
    <n v="8.39"/>
    <n v="8"/>
    <x v="4"/>
    <x v="0"/>
    <x v="0"/>
    <n v="132"/>
    <n v="60"/>
    <n v="74"/>
    <n v="385"/>
    <n v="2296"/>
    <n v="1741"/>
    <n v="34"/>
    <n v="521"/>
    <n v="1.48"/>
    <n v="3.9"/>
    <n v="1.02"/>
    <n v="0.47"/>
    <n v="1.28"/>
    <s v="https://github.com/ityouknow/spring-cloud-examples"/>
    <s v="https://github.com/ityouknow/spring-cloud-examples.git"/>
    <s v="2017-04-28T08:48:53Z"/>
    <m/>
  </r>
  <r>
    <s v="apache/flink-cdc"/>
    <n v="6224"/>
    <x v="6"/>
    <n v="5.14"/>
    <n v="4"/>
    <x v="6"/>
    <x v="50"/>
    <x v="1"/>
    <n v="1343"/>
    <n v="1887"/>
    <n v="12145"/>
    <n v="115223"/>
    <n v="274729"/>
    <n v="203018"/>
    <n v="41189"/>
    <n v="30522"/>
    <n v="14.99"/>
    <n v="8.2799999999999994"/>
    <n v="1.47"/>
    <n v="30.01"/>
    <n v="11.88"/>
    <s v="https://github.com/apache/flink-cdc"/>
    <s v="https://github.com/apache/flink-cdc.git"/>
    <s v="2020-07-27T19:23:33Z"/>
    <m/>
  </r>
  <r>
    <s v="gephi/gephi"/>
    <n v="6207"/>
    <x v="6"/>
    <n v="13.91"/>
    <n v="12"/>
    <x v="3"/>
    <x v="88"/>
    <x v="1"/>
    <n v="1329"/>
    <n v="2389"/>
    <n v="12670"/>
    <n v="125587"/>
    <n v="225800"/>
    <n v="131441"/>
    <n v="60650"/>
    <n v="33709"/>
    <n v="26.86"/>
    <n v="4.43"/>
    <n v="1.67"/>
    <n v="24.68"/>
    <n v="10.1"/>
    <s v="https://github.com/gephi/gephi"/>
    <s v="https://github.com/gephi/gephi.git"/>
    <s v="2011-10-22T03:14:46Z"/>
    <m/>
  </r>
  <r>
    <s v="graphql-java/graphql-java"/>
    <n v="6196"/>
    <x v="6"/>
    <n v="10.210000000000001"/>
    <n v="10"/>
    <x v="2"/>
    <x v="67"/>
    <x v="1"/>
    <n v="762"/>
    <n v="1348"/>
    <n v="8780"/>
    <n v="70097"/>
    <n v="106335"/>
    <n v="75079"/>
    <n v="15482"/>
    <n v="15774"/>
    <n v="14.56"/>
    <n v="8.15"/>
    <n v="1.37"/>
    <n v="33.5"/>
    <n v="10.15"/>
    <s v="https://github.com/graphql-java/graphql-java"/>
    <s v="https://github.com/graphql-java/graphql-java.git"/>
    <s v="2015-07-06T06:52:20Z"/>
    <m/>
  </r>
  <r>
    <s v="DerekYRC/mini-spring"/>
    <n v="6191"/>
    <x v="6"/>
    <n v="4.83"/>
    <n v="4"/>
    <x v="6"/>
    <x v="0"/>
    <x v="0"/>
    <n v="145"/>
    <n v="149"/>
    <n v="407"/>
    <n v="2472"/>
    <n v="5246"/>
    <n v="3172"/>
    <n v="1102"/>
    <n v="972"/>
    <n v="21.01"/>
    <n v="3.41"/>
    <n v="1.22"/>
    <n v="5.08"/>
    <n v="3.82"/>
    <s v="https://github.com/DerekYRC/mini-spring"/>
    <s v="https://github.com/DerekYRC/mini-spring.git"/>
    <s v="2020-11-17T11:59:18Z"/>
    <m/>
  </r>
  <r>
    <s v="logisim-evolution/logisim-evolution"/>
    <n v="6189"/>
    <x v="6"/>
    <n v="11"/>
    <n v="10"/>
    <x v="2"/>
    <x v="25"/>
    <x v="1"/>
    <n v="1136"/>
    <n v="1905"/>
    <n v="12922"/>
    <n v="161654"/>
    <n v="205875"/>
    <n v="164112"/>
    <n v="19015"/>
    <n v="22748"/>
    <n v="9.24"/>
    <n v="5.93"/>
    <n v="2.42"/>
    <n v="28.23"/>
    <n v="18.940000000000001"/>
    <s v="https://github.com/logisim-evolution/logisim-evolution"/>
    <s v="https://github.com/logisim-evolution/logisim-evolution.git"/>
    <s v="2014-09-19T05:23:24Z"/>
    <m/>
  </r>
  <r>
    <s v="Javen205/IJPay"/>
    <n v="6174"/>
    <x v="6"/>
    <n v="8.3800000000000008"/>
    <n v="8"/>
    <x v="4"/>
    <x v="134"/>
    <x v="1"/>
    <n v="271"/>
    <n v="273"/>
    <n v="1628"/>
    <n v="14136"/>
    <n v="37197"/>
    <n v="20581"/>
    <n v="12537"/>
    <n v="4079"/>
    <n v="33.700000000000003"/>
    <n v="5.59"/>
    <n v="1.37"/>
    <n v="139.4"/>
    <n v="9.43"/>
    <s v="https://github.com/Javen205/IJPay"/>
    <s v="https://github.com/Javen205/IJPay.git"/>
    <s v="2017-05-02T03:15:32Z"/>
    <m/>
  </r>
  <r>
    <s v="hibernate/hibernate-orm"/>
    <n v="6236"/>
    <x v="6"/>
    <n v="14.96"/>
    <n v="14"/>
    <x v="5"/>
    <x v="15"/>
    <x v="1"/>
    <n v="15975"/>
    <n v="25500"/>
    <n v="140459"/>
    <n v="1067842"/>
    <n v="1901475"/>
    <n v="1378265"/>
    <n v="249116"/>
    <n v="274094"/>
    <n v="13.1"/>
    <n v="6.78"/>
    <n v="1.39"/>
    <n v="76.3"/>
    <n v="7.87"/>
    <s v="https://github.com/hibernate/hibernate-orm"/>
    <s v="https://github.com/hibernate/hibernate-orm.git"/>
    <s v="2010-10-04T16:15:52Z"/>
    <m/>
  </r>
  <r>
    <s v="jetlinks/jetlinks-community"/>
    <n v="6154"/>
    <x v="6"/>
    <n v="5.71"/>
    <n v="4"/>
    <x v="6"/>
    <x v="56"/>
    <x v="1"/>
    <n v="1380"/>
    <n v="1842"/>
    <n v="7723"/>
    <n v="60428"/>
    <n v="144487"/>
    <n v="94163"/>
    <n v="31287"/>
    <n v="19037"/>
    <n v="21.65"/>
    <n v="8.76"/>
    <n v="1.27"/>
    <n v="11.76"/>
    <n v="6.71"/>
    <s v="https://github.com/jetlinks/jetlinks-community"/>
    <s v="https://github.com/jetlinks/jetlinks-community.git"/>
    <s v="2020-01-02T07:27:34Z"/>
    <m/>
  </r>
  <r>
    <s v="google/grafika"/>
    <n v="6134"/>
    <x v="6"/>
    <n v="11.75"/>
    <n v="10"/>
    <x v="2"/>
    <x v="3"/>
    <x v="1"/>
    <n v="52"/>
    <n v="103"/>
    <n v="586"/>
    <n v="10035"/>
    <n v="14547"/>
    <n v="8421"/>
    <n v="4378"/>
    <n v="1748"/>
    <n v="30.1"/>
    <n v="6.41"/>
    <n v="1.75"/>
    <n v="6.89"/>
    <n v="13.42"/>
    <s v="https://github.com/google/grafika"/>
    <s v="https://github.com/google/grafika.git"/>
    <s v="2013-12-19T18:36:53Z"/>
    <m/>
  </r>
  <r>
    <s v="auth0/java-jwt"/>
    <n v="6126"/>
    <x v="6"/>
    <n v="11.54"/>
    <n v="10"/>
    <x v="2"/>
    <x v="135"/>
    <x v="1"/>
    <n v="76"/>
    <n v="86"/>
    <n v="1125"/>
    <n v="8924"/>
    <n v="14219"/>
    <n v="10322"/>
    <n v="1654"/>
    <n v="2243"/>
    <n v="11.63"/>
    <n v="5.66"/>
    <n v="1.63"/>
    <n v="142.74"/>
    <n v="16.399999999999999"/>
    <s v="https://github.com/auth0/java-jwt"/>
    <s v="https://github.com/auth0/java-jwt.git"/>
    <s v="2014-03-07T15:06:11Z"/>
    <m/>
  </r>
  <r>
    <s v="ikew0ng/SwipeBackLayout"/>
    <n v="6123"/>
    <x v="6"/>
    <n v="12.07"/>
    <n v="12"/>
    <x v="3"/>
    <x v="0"/>
    <x v="0"/>
    <n v="10"/>
    <n v="18"/>
    <n v="161"/>
    <n v="1635"/>
    <n v="2772"/>
    <n v="1594"/>
    <n v="820"/>
    <n v="358"/>
    <n v="29.58"/>
    <n v="5.22"/>
    <n v="1.39"/>
    <n v="61.33"/>
    <n v="24.61"/>
    <s v="https://github.com/ikew0ng/SwipeBackLayout"/>
    <s v="https://github.com/ikew0ng/SwipeBackLayout.git"/>
    <s v="2013-08-25T03:36:12Z"/>
    <m/>
  </r>
  <r>
    <s v="nayuki/QR-Code-generator"/>
    <n v="6120"/>
    <x v="6"/>
    <n v="9.43"/>
    <n v="8"/>
    <x v="4"/>
    <x v="60"/>
    <x v="1"/>
    <n v="18"/>
    <n v="19"/>
    <n v="142"/>
    <n v="1823"/>
    <n v="4413"/>
    <n v="2302"/>
    <n v="1476"/>
    <n v="635"/>
    <n v="33.450000000000003"/>
    <n v="3.95"/>
    <n v="1.42"/>
    <n v="19.579999999999998"/>
    <n v="35.68"/>
    <s v="https://github.com/nayuki/QR-Code-generator"/>
    <s v="https://github.com/nayuki/QR-Code-generator.git"/>
    <s v="2016-04-15T02:19:41Z"/>
    <m/>
  </r>
  <r>
    <s v="daimajia/NumberProgressBar"/>
    <n v="6104"/>
    <x v="6"/>
    <n v="11.39"/>
    <n v="10"/>
    <x v="2"/>
    <x v="2"/>
    <x v="1"/>
    <n v="3"/>
    <n v="6"/>
    <n v="47"/>
    <n v="380"/>
    <n v="588"/>
    <n v="398"/>
    <n v="87"/>
    <n v="103"/>
    <n v="14.8"/>
    <n v="3.17"/>
    <n v="1.33"/>
    <n v="91.83"/>
    <n v="12"/>
    <s v="https://github.com/daimajia/NumberProgressBar"/>
    <s v="https://github.com/daimajia/NumberProgressBar.git"/>
    <s v="2014-05-01T08:54:25Z"/>
    <m/>
  </r>
  <r>
    <s v="rengwuxian/MaterialEditText"/>
    <n v="6099"/>
    <x v="6"/>
    <n v="10.89"/>
    <n v="10"/>
    <x v="2"/>
    <x v="88"/>
    <x v="1"/>
    <n v="12"/>
    <n v="26"/>
    <n v="406"/>
    <n v="3385"/>
    <n v="4844"/>
    <n v="3356"/>
    <n v="834"/>
    <n v="654"/>
    <n v="17.22"/>
    <n v="5.65"/>
    <n v="1.31"/>
    <n v="742.85"/>
    <n v="37.119999999999997"/>
    <s v="https://github.com/rengwuxian/MaterialEditText"/>
    <s v="https://github.com/rengwuxian/MaterialEditText.git"/>
    <s v="2014-10-30T10:07:23Z"/>
    <m/>
  </r>
  <r>
    <s v="Vedenin/useful-java-links"/>
    <n v="6061"/>
    <x v="6"/>
    <n v="9.6"/>
    <n v="8"/>
    <x v="4"/>
    <x v="0"/>
    <x v="0"/>
    <n v="161"/>
    <n v="263"/>
    <n v="589"/>
    <n v="5964"/>
    <n v="10275"/>
    <n v="7001"/>
    <n v="1537"/>
    <n v="1737"/>
    <n v="14.96"/>
    <n v="2.2999999999999998"/>
    <n v="1.02"/>
    <n v="1.83"/>
    <n v="2.73"/>
    <s v="https://github.com/Vedenin/useful-java-links"/>
    <s v="https://github.com/Vedenin/useful-java-links.git"/>
    <s v="2016-02-13T13:14:52Z"/>
    <m/>
  </r>
  <r>
    <s v="alipay/SoloPi"/>
    <n v="6041"/>
    <x v="6"/>
    <n v="6.52"/>
    <n v="6"/>
    <x v="0"/>
    <x v="57"/>
    <x v="1"/>
    <n v="318"/>
    <n v="1170"/>
    <n v="4099"/>
    <n v="56327"/>
    <n v="72234"/>
    <n v="48455"/>
    <n v="13839"/>
    <n v="9940"/>
    <n v="19.16"/>
    <n v="4.62"/>
    <n v="1.21"/>
    <n v="13.14"/>
    <n v="8.3699999999999992"/>
    <s v="https://github.com/alipay/SoloPi"/>
    <s v="https://github.com/alipay/SoloPi.git"/>
    <s v="2019-03-14T15:32:49Z"/>
    <m/>
  </r>
  <r>
    <s v="LandGrey/SpringBootVulExploit"/>
    <n v="6034"/>
    <x v="6"/>
    <n v="5.33"/>
    <n v="4"/>
    <x v="6"/>
    <x v="0"/>
    <x v="0"/>
    <n v="23"/>
    <n v="14"/>
    <n v="43"/>
    <n v="258"/>
    <n v="572"/>
    <n v="459"/>
    <n v="5"/>
    <n v="108"/>
    <n v="0.87"/>
    <n v="3.36"/>
    <n v="1"/>
    <n v="3.57"/>
    <n v="4.1399999999999997"/>
    <s v="https://github.com/LandGrey/SpringBootVulExploit"/>
    <s v="https://github.com/LandGrey/SpringBootVulExploit.git"/>
    <s v="2020-05-20T09:18:44Z"/>
    <m/>
  </r>
  <r>
    <s v="LaurieWired/GhidraMCP"/>
    <n v="6033"/>
    <x v="6"/>
    <n v="0.48"/>
    <n v="0"/>
    <x v="7"/>
    <x v="60"/>
    <x v="1"/>
    <n v="2"/>
    <n v="3"/>
    <n v="59"/>
    <n v="1219"/>
    <n v="1689"/>
    <n v="1263"/>
    <n v="197"/>
    <n v="229"/>
    <n v="11.66"/>
    <n v="16.329999999999998"/>
    <n v="1.67"/>
    <n v="459"/>
    <n v="99.67"/>
    <s v="https://github.com/LaurieWired/GhidraMCP"/>
    <s v="https://github.com/LaurieWired/GhidraMCP.git"/>
    <s v="2025-03-23T05:36:55Z"/>
    <m/>
  </r>
  <r>
    <s v="singwhatiwanna/dynamic-load-apk"/>
    <n v="6030"/>
    <x v="6"/>
    <n v="11.47"/>
    <n v="10"/>
    <x v="2"/>
    <x v="0"/>
    <x v="0"/>
    <n v="37"/>
    <n v="62"/>
    <n v="356"/>
    <n v="2620"/>
    <n v="4060"/>
    <n v="2835"/>
    <n v="601"/>
    <n v="624"/>
    <n v="14.8"/>
    <n v="5.81"/>
    <n v="1.45"/>
    <n v="9.42"/>
    <n v="9.18"/>
    <s v="https://github.com/singwhatiwanna/dynamic-load-apk"/>
    <s v="https://github.com/singwhatiwanna/dynamic-load-apk.git"/>
    <s v="2014-03-30T11:51:00Z"/>
    <m/>
  </r>
  <r>
    <s v="apache/incubator-kie-drools"/>
    <n v="6118"/>
    <x v="6"/>
    <n v="14.59"/>
    <n v="14"/>
    <x v="5"/>
    <x v="83"/>
    <x v="1"/>
    <n v="8979"/>
    <n v="11868"/>
    <n v="80901"/>
    <n v="766517"/>
    <n v="1259620"/>
    <n v="845341"/>
    <n v="237259"/>
    <n v="177020"/>
    <n v="18.84"/>
    <n v="6.59"/>
    <n v="1.6"/>
    <n v="65.39"/>
    <n v="13.19"/>
    <s v="https://github.com/apache/incubator-kie-drools"/>
    <s v="https://github.com/apache/incubator-kie-drools.git"/>
    <s v="2011-02-18T08:37:05Z"/>
    <m/>
  </r>
  <r>
    <s v="google/j2objc"/>
    <n v="6029"/>
    <x v="6"/>
    <n v="11.64"/>
    <n v="10"/>
    <x v="2"/>
    <x v="3"/>
    <x v="1"/>
    <n v="5157"/>
    <n v="0"/>
    <n v="0"/>
    <n v="0"/>
    <n v="1871831"/>
    <n v="974865"/>
    <n v="717949"/>
    <n v="179017"/>
    <n v="38.36"/>
    <m/>
    <m/>
    <m/>
    <m/>
    <s v="https://github.com/google/j2objc"/>
    <s v="https://github.com/google/j2objc.git"/>
    <s v="2014-01-30T20:19:56Z"/>
    <s v="ck_failed"/>
  </r>
  <r>
    <s v="pedrovgs/EffectiveAndroidUI"/>
    <n v="6015"/>
    <x v="6"/>
    <n v="11.21"/>
    <n v="10"/>
    <x v="2"/>
    <x v="0"/>
    <x v="0"/>
    <n v="54"/>
    <n v="73"/>
    <n v="347"/>
    <n v="1923"/>
    <n v="4277"/>
    <n v="2224"/>
    <n v="1510"/>
    <n v="543"/>
    <n v="35.31"/>
    <n v="4.4400000000000004"/>
    <n v="1.34"/>
    <n v="11.62"/>
    <n v="5.53"/>
    <s v="https://github.com/pedrovgs/EffectiveAndroidUI"/>
    <s v="https://github.com/pedrovgs/EffectiveAndroidUI.git"/>
    <s v="2014-07-04T08:42:20Z"/>
    <m/>
  </r>
  <r>
    <s v="rey5137/material"/>
    <n v="5988"/>
    <x v="6"/>
    <n v="10.78"/>
    <n v="10"/>
    <x v="2"/>
    <x v="93"/>
    <x v="1"/>
    <n v="78"/>
    <n v="305"/>
    <n v="2619"/>
    <n v="27346"/>
    <n v="34444"/>
    <n v="24631"/>
    <n v="4217"/>
    <n v="5596"/>
    <n v="12.24"/>
    <n v="6.51"/>
    <n v="1.65"/>
    <n v="54.5"/>
    <n v="20.260000000000002"/>
    <s v="https://github.com/rey5137/material"/>
    <s v="https://github.com/rey5137/material.git"/>
    <s v="2014-12-09T12:07:32Z"/>
    <m/>
  </r>
  <r>
    <s v="google/physical-web"/>
    <n v="5982"/>
    <x v="6"/>
    <n v="10.97"/>
    <n v="10"/>
    <x v="2"/>
    <x v="122"/>
    <x v="1"/>
    <n v="63"/>
    <n v="156"/>
    <n v="772"/>
    <n v="7481"/>
    <n v="11461"/>
    <n v="7217"/>
    <n v="3016"/>
    <n v="1228"/>
    <n v="26.32"/>
    <n v="4.79"/>
    <n v="1.29"/>
    <n v="26.71"/>
    <n v="8.49"/>
    <s v="https://github.com/google/physical-web"/>
    <s v="https://github.com/google/physical-web.git"/>
    <s v="2014-09-30T18:32:14Z"/>
    <m/>
  </r>
  <r>
    <s v="graphhopper/graphhopper"/>
    <n v="6008"/>
    <x v="6"/>
    <n v="13.59"/>
    <n v="12"/>
    <x v="3"/>
    <x v="135"/>
    <x v="1"/>
    <n v="935"/>
    <n v="1359"/>
    <n v="9020"/>
    <n v="98846"/>
    <n v="147897"/>
    <n v="102006"/>
    <n v="27424"/>
    <n v="18467"/>
    <n v="18.54"/>
    <n v="6.85"/>
    <n v="1.24"/>
    <n v="33"/>
    <n v="12.98"/>
    <s v="https://github.com/graphhopper/graphhopper"/>
    <s v="https://github.com/graphhopper/graphhopper.git"/>
    <s v="2012-02-18T19:57:38Z"/>
    <m/>
  </r>
  <r>
    <s v="obsidiandynamics/kafdrop"/>
    <n v="5970"/>
    <x v="6"/>
    <n v="6.31"/>
    <n v="6"/>
    <x v="0"/>
    <x v="68"/>
    <x v="1"/>
    <n v="79"/>
    <n v="100"/>
    <n v="518"/>
    <n v="4215"/>
    <n v="6992"/>
    <n v="4851"/>
    <n v="1116"/>
    <n v="1025"/>
    <n v="15.96"/>
    <n v="5.52"/>
    <n v="1.32"/>
    <n v="28.21"/>
    <n v="8.24"/>
    <s v="https://github.com/obsidiandynamics/kafdrop"/>
    <s v="https://github.com/obsidiandynamics/kafdrop.git"/>
    <s v="2019-05-27T08:46:56Z"/>
    <m/>
  </r>
  <r>
    <s v="wyouflf/xUtils3"/>
    <n v="5967"/>
    <x v="6"/>
    <n v="9.89"/>
    <n v="8"/>
    <x v="4"/>
    <x v="1"/>
    <x v="1"/>
    <n v="145"/>
    <n v="218"/>
    <n v="1372"/>
    <n v="12561"/>
    <n v="17143"/>
    <n v="12470"/>
    <n v="2024"/>
    <n v="2649"/>
    <n v="11.81"/>
    <n v="5.22"/>
    <n v="1.41"/>
    <n v="27.45"/>
    <n v="14.04"/>
    <s v="https://github.com/wyouflf/xUtils3"/>
    <s v="https://github.com/wyouflf/xUtils3.git"/>
    <s v="2015-10-28T10:56:04Z"/>
    <m/>
  </r>
  <r>
    <s v="robolectric/robolectric"/>
    <n v="5966"/>
    <x v="6"/>
    <n v="15.06"/>
    <n v="14"/>
    <x v="5"/>
    <x v="61"/>
    <x v="1"/>
    <n v="2140"/>
    <n v="3976"/>
    <n v="29470"/>
    <n v="223653"/>
    <n v="378231"/>
    <n v="287962"/>
    <n v="36336"/>
    <n v="53933"/>
    <n v="9.61"/>
    <n v="5.92"/>
    <n v="1.36"/>
    <n v="72.47"/>
    <n v="10.73"/>
    <s v="https://github.com/robolectric/robolectric"/>
    <s v="https://github.com/robolectric/robolectric.git"/>
    <s v="2010-08-28T00:28:25Z"/>
    <m/>
  </r>
  <r>
    <s v="btraceio/btrace"/>
    <n v="5957"/>
    <x v="6"/>
    <n v="11.06"/>
    <n v="10"/>
    <x v="2"/>
    <x v="96"/>
    <x v="1"/>
    <n v="561"/>
    <n v="763"/>
    <n v="4041"/>
    <n v="40896"/>
    <n v="69924"/>
    <n v="43512"/>
    <n v="19335"/>
    <n v="7077"/>
    <n v="27.65"/>
    <n v="4.97"/>
    <n v="1.31"/>
    <n v="93.14"/>
    <n v="11.5"/>
    <s v="https://github.com/btraceio/btrace"/>
    <s v="https://github.com/btraceio/btrace.git"/>
    <s v="2014-08-28T18:58:24Z"/>
    <m/>
  </r>
  <r>
    <s v="liyifeng1994/ssm"/>
    <n v="5956"/>
    <x v="6"/>
    <n v="9.25"/>
    <n v="8"/>
    <x v="4"/>
    <x v="0"/>
    <x v="0"/>
    <n v="19"/>
    <n v="19"/>
    <n v="78"/>
    <n v="369"/>
    <n v="790"/>
    <n v="513"/>
    <n v="107"/>
    <n v="170"/>
    <n v="13.54"/>
    <n v="4.16"/>
    <n v="1.68"/>
    <n v="2.0499999999999998"/>
    <n v="4.8899999999999997"/>
    <s v="https://github.com/liyifeng1994/ssm"/>
    <s v="https://github.com/liyifeng1994/ssm.git"/>
    <s v="2016-06-18T17:58:56Z"/>
    <m/>
  </r>
  <r>
    <s v="apache/camel"/>
    <n v="5953"/>
    <x v="6"/>
    <n v="16.329999999999998"/>
    <n v="16"/>
    <x v="8"/>
    <x v="0"/>
    <x v="0"/>
    <n v="23319"/>
    <n v="41506"/>
    <n v="199302"/>
    <n v="1857735"/>
    <n v="3205558"/>
    <n v="1874839"/>
    <n v="957370"/>
    <n v="373349"/>
    <n v="29.87"/>
    <n v="4.8099999999999996"/>
    <n v="1.63"/>
    <n v="79.73"/>
    <n v="9.4600000000000009"/>
    <s v="https://github.com/apache/camel"/>
    <s v="https://github.com/apache/camel.git"/>
    <s v="2009-05-21T00:25:36Z"/>
    <m/>
  </r>
  <r>
    <s v="apache/iotdb"/>
    <n v="5950"/>
    <x v="6"/>
    <n v="6.82"/>
    <n v="6"/>
    <x v="0"/>
    <x v="136"/>
    <x v="1"/>
    <n v="6949"/>
    <n v="8664"/>
    <n v="70332"/>
    <n v="754647"/>
    <n v="1440941"/>
    <n v="1084687"/>
    <n v="195286"/>
    <n v="160968"/>
    <n v="13.55"/>
    <n v="8.23"/>
    <n v="1.62"/>
    <n v="106.5"/>
    <n v="18.14"/>
    <s v="https://github.com/apache/iotdb"/>
    <s v="https://github.com/apache/iotdb.git"/>
    <s v="2018-11-24T21:29:17Z"/>
    <m/>
  </r>
  <r>
    <s v="javaparser/javaparser"/>
    <n v="5943"/>
    <x v="6"/>
    <n v="13.89"/>
    <n v="12"/>
    <x v="3"/>
    <x v="64"/>
    <x v="1"/>
    <n v="1932"/>
    <n v="1972"/>
    <n v="17818"/>
    <n v="141529"/>
    <n v="338518"/>
    <n v="217144"/>
    <n v="83107"/>
    <n v="38267"/>
    <n v="24.55"/>
    <n v="9.7200000000000006"/>
    <n v="1.9"/>
    <n v="308.33"/>
    <n v="18.78"/>
    <s v="https://github.com/javaparser/javaparser"/>
    <s v="https://github.com/javaparser/javaparser.git"/>
    <s v="2011-10-30T14:03:44Z"/>
    <m/>
  </r>
  <r>
    <s v="springfox/springfox"/>
    <n v="5941"/>
    <x v="6"/>
    <n v="13.37"/>
    <n v="12"/>
    <x v="3"/>
    <x v="47"/>
    <x v="1"/>
    <n v="942"/>
    <n v="1134"/>
    <n v="5792"/>
    <n v="32063"/>
    <n v="78523"/>
    <n v="50891"/>
    <n v="17079"/>
    <n v="10553"/>
    <n v="21.75"/>
    <n v="5.7"/>
    <n v="1.1200000000000001"/>
    <n v="23.24"/>
    <n v="6.64"/>
    <s v="https://github.com/springfox/springfox"/>
    <s v="https://github.com/springfox/springfox.git"/>
    <s v="2012-05-06T06:38:57Z"/>
    <m/>
  </r>
  <r>
    <s v="apache/hudi"/>
    <n v="5937"/>
    <x v="6"/>
    <n v="8.76"/>
    <n v="8"/>
    <x v="4"/>
    <x v="25"/>
    <x v="1"/>
    <n v="3548"/>
    <n v="4556"/>
    <n v="30877"/>
    <n v="303697"/>
    <n v="623384"/>
    <n v="419707"/>
    <n v="129533"/>
    <n v="74144"/>
    <n v="20.78"/>
    <n v="9.18"/>
    <n v="1.57"/>
    <n v="59.91"/>
    <n v="12.04"/>
    <s v="https://github.com/apache/hudi"/>
    <s v="https://github.com/apache/hudi.git"/>
    <s v="2016-12-14T15:53:41Z"/>
    <m/>
  </r>
  <r>
    <s v="prolificinteractive/material-calendarview"/>
    <n v="5925"/>
    <x v="6"/>
    <n v="10.61"/>
    <n v="10"/>
    <x v="2"/>
    <x v="50"/>
    <x v="1"/>
    <n v="57"/>
    <n v="88"/>
    <n v="494"/>
    <n v="3658"/>
    <n v="6390"/>
    <n v="4226"/>
    <n v="1211"/>
    <n v="953"/>
    <n v="18.95"/>
    <n v="6.45"/>
    <n v="1.53"/>
    <n v="69.010000000000005"/>
    <n v="8.82"/>
    <s v="https://github.com/prolificinteractive/material-calendarview"/>
    <s v="https://github.com/prolificinteractive/material-calendarview.git"/>
    <s v="2015-02-09T22:31:56Z"/>
    <m/>
  </r>
  <r>
    <s v="google/google-java-format"/>
    <n v="5920"/>
    <x v="6"/>
    <n v="10.36"/>
    <n v="10"/>
    <x v="2"/>
    <x v="76"/>
    <x v="1"/>
    <n v="81"/>
    <n v="165"/>
    <n v="1195"/>
    <n v="12753"/>
    <n v="23095"/>
    <n v="17639"/>
    <n v="3275"/>
    <n v="2181"/>
    <n v="14.18"/>
    <n v="5.73"/>
    <n v="1.42"/>
    <n v="66.8"/>
    <n v="15.95"/>
    <s v="https://github.com/google/google-java-format"/>
    <s v="https://github.com/google/google-java-format.git"/>
    <s v="2015-05-11T20:38:28Z"/>
    <m/>
  </r>
  <r>
    <s v="antoniolg/androidmvp"/>
    <n v="5918"/>
    <x v="6"/>
    <n v="11.47"/>
    <n v="10"/>
    <x v="2"/>
    <x v="0"/>
    <x v="0"/>
    <n v="10"/>
    <n v="14"/>
    <n v="57"/>
    <n v="274"/>
    <n v="578"/>
    <n v="355"/>
    <n v="120"/>
    <n v="103"/>
    <n v="20.76"/>
    <n v="3.29"/>
    <n v="1.29"/>
    <n v="3"/>
    <n v="4.79"/>
    <s v="https://github.com/antoniolg/androidmvp"/>
    <s v="https://github.com/antoniolg/androidmvp.git"/>
    <s v="2014-04-02T05:42:20Z"/>
    <m/>
  </r>
  <r>
    <s v="apache/pinot"/>
    <n v="5901"/>
    <x v="6"/>
    <n v="11.34"/>
    <n v="10"/>
    <x v="2"/>
    <x v="22"/>
    <x v="1"/>
    <n v="4953"/>
    <n v="7044"/>
    <n v="49078"/>
    <n v="556438"/>
    <n v="957892"/>
    <n v="673542"/>
    <n v="180707"/>
    <n v="103643"/>
    <n v="18.87"/>
    <n v="7.28"/>
    <n v="1.46"/>
    <n v="52.61"/>
    <n v="14.74"/>
    <s v="https://github.com/apache/pinot"/>
    <s v="https://github.com/apache/pinot.git"/>
    <s v="2014-05-19T23:27:48Z"/>
    <m/>
  </r>
  <r>
    <s v="weibocom/motan"/>
    <n v="5896"/>
    <x v="6"/>
    <n v="9.41"/>
    <n v="8"/>
    <x v="4"/>
    <x v="51"/>
    <x v="1"/>
    <n v="589"/>
    <n v="844"/>
    <n v="4869"/>
    <n v="46901"/>
    <n v="71129"/>
    <n v="46520"/>
    <n v="14829"/>
    <n v="9780"/>
    <n v="20.85"/>
    <n v="5.97"/>
    <n v="1.43"/>
    <n v="32.72"/>
    <n v="10.89"/>
    <s v="https://github.com/weibocom/motan"/>
    <s v="https://github.com/weibocom/motan.git"/>
    <s v="2016-04-20T10:56:17Z"/>
    <m/>
  </r>
  <r>
    <s v="journeyapps/zxing-android-embedded"/>
    <n v="5891"/>
    <x v="6"/>
    <n v="12.81"/>
    <n v="12"/>
    <x v="3"/>
    <x v="1"/>
    <x v="1"/>
    <n v="62"/>
    <n v="96"/>
    <n v="600"/>
    <n v="5169"/>
    <n v="8600"/>
    <n v="5224"/>
    <n v="2112"/>
    <n v="1264"/>
    <n v="24.56"/>
    <n v="5.44"/>
    <n v="1.36"/>
    <n v="21.92"/>
    <n v="11.74"/>
    <s v="https://github.com/journeyapps/zxing-android-embedded"/>
    <s v="https://github.com/journeyapps/zxing-android-embedded.git"/>
    <s v="2012-11-28T16:36:39Z"/>
    <m/>
  </r>
  <r>
    <s v="ZhongFuCheng3y/austin"/>
    <n v="5890"/>
    <x v="6"/>
    <n v="3.86"/>
    <n v="2"/>
    <x v="1"/>
    <x v="0"/>
    <x v="0"/>
    <n v="287"/>
    <n v="348"/>
    <n v="526"/>
    <n v="6538"/>
    <n v="18870"/>
    <n v="10604"/>
    <n v="5730"/>
    <n v="2536"/>
    <n v="30.37"/>
    <n v="6.23"/>
    <n v="1.1200000000000001"/>
    <n v="1.45"/>
    <n v="3.24"/>
    <s v="https://github.com/ZhongFuCheng3y/austin"/>
    <s v="https://github.com/ZhongFuCheng3y/austin.git"/>
    <s v="2021-11-06T09:36:01Z"/>
    <m/>
  </r>
  <r>
    <s v="WeiYe-Jing/datax-web"/>
    <n v="5889"/>
    <x v="6"/>
    <n v="5.83"/>
    <n v="4"/>
    <x v="6"/>
    <x v="60"/>
    <x v="1"/>
    <n v="320"/>
    <n v="317"/>
    <n v="1316"/>
    <n v="13801"/>
    <n v="27344"/>
    <n v="16320"/>
    <n v="6829"/>
    <n v="4195"/>
    <n v="24.97"/>
    <n v="5.04"/>
    <n v="1.39"/>
    <n v="13.24"/>
    <n v="10.37"/>
    <s v="https://github.com/WeiYe-Jing/datax-web"/>
    <s v="https://github.com/WeiYe-Jing/datax-web.git"/>
    <s v="2019-11-19T01:09:05Z"/>
    <m/>
  </r>
  <r>
    <s v="opengoofy/hippo4j"/>
    <n v="5884"/>
    <x v="6"/>
    <n v="4.25"/>
    <n v="4"/>
    <x v="6"/>
    <x v="73"/>
    <x v="1"/>
    <n v="984"/>
    <n v="1179"/>
    <n v="3383"/>
    <n v="29660"/>
    <n v="79091"/>
    <n v="39893"/>
    <n v="29190"/>
    <n v="10008"/>
    <n v="36.909999999999997"/>
    <n v="4.6399999999999997"/>
    <n v="1.19"/>
    <n v="5.81"/>
    <n v="4.96"/>
    <s v="https://github.com/opengoofy/hippo4j"/>
    <s v="https://github.com/opengoofy/hippo4j.git"/>
    <s v="2021-06-16T02:59:48Z"/>
    <m/>
  </r>
  <r>
    <s v="CeuiLiSA/Pixiv-Shaft"/>
    <n v="5883"/>
    <x v="6"/>
    <n v="6.47"/>
    <n v="6"/>
    <x v="0"/>
    <x v="92"/>
    <x v="1"/>
    <n v="423"/>
    <n v="1033"/>
    <n v="3815"/>
    <n v="36025"/>
    <n v="46043"/>
    <n v="35400"/>
    <n v="4046"/>
    <n v="6597"/>
    <n v="8.7899999999999991"/>
    <n v="4.83"/>
    <n v="1.45"/>
    <n v="25.09"/>
    <n v="6.4"/>
    <s v="https://github.com/CeuiLiSA/Pixiv-Shaft"/>
    <s v="https://github.com/CeuiLiSA/Pixiv-Shaft.git"/>
    <s v="2019-04-01T09:59:09Z"/>
    <m/>
  </r>
  <r>
    <s v="lets-blade/blade"/>
    <n v="5878"/>
    <x v="6"/>
    <n v="10.28"/>
    <n v="10"/>
    <x v="2"/>
    <x v="1"/>
    <x v="1"/>
    <n v="291"/>
    <n v="307"/>
    <n v="1810"/>
    <n v="15319"/>
    <n v="28838"/>
    <n v="18256"/>
    <n v="6479"/>
    <n v="4103"/>
    <n v="22.47"/>
    <n v="4.62"/>
    <n v="1.23"/>
    <n v="42.16"/>
    <n v="11.71"/>
    <s v="https://github.com/lets-blade/blade"/>
    <s v="https://github.com/lets-blade/blade.git"/>
    <s v="2015-06-10T03:35:49Z"/>
    <m/>
  </r>
  <r>
    <s v="amitshekhariitbhu/Fast-Android-Networking"/>
    <n v="5844"/>
    <x v="6"/>
    <n v="9.5"/>
    <n v="8"/>
    <x v="4"/>
    <x v="93"/>
    <x v="1"/>
    <n v="130"/>
    <n v="575"/>
    <n v="1850"/>
    <n v="19596"/>
    <n v="23615"/>
    <n v="16504"/>
    <n v="3251"/>
    <n v="3860"/>
    <n v="13.77"/>
    <n v="3.22"/>
    <n v="1.25"/>
    <n v="13.77"/>
    <n v="4.7"/>
    <s v="https://github.com/amitshekhariitbhu/Fast-Android-Networking"/>
    <s v="https://github.com/amitshekhariitbhu/Fast-Android-Networking.git"/>
    <s v="2016-03-21T18:35:44Z"/>
    <m/>
  </r>
  <r>
    <s v="alibaba/spring-ai-alibaba"/>
    <n v="5841"/>
    <x v="6"/>
    <n v="1.02"/>
    <n v="0"/>
    <x v="7"/>
    <x v="93"/>
    <x v="1"/>
    <n v="2287"/>
    <n v="3097"/>
    <n v="17028"/>
    <n v="153161"/>
    <n v="317968"/>
    <n v="186650"/>
    <n v="80411"/>
    <n v="50907"/>
    <n v="25.29"/>
    <n v="6.07"/>
    <n v="1.17"/>
    <n v="22.01"/>
    <n v="9.7100000000000009"/>
    <s v="https://github.com/alibaba/spring-ai-alibaba"/>
    <s v="https://github.com/alibaba/spring-ai-alibaba.git"/>
    <s v="2024-09-09T01:35:50Z"/>
    <m/>
  </r>
  <r>
    <s v="JSQLParser/JSqlParser"/>
    <n v="5813"/>
    <x v="6"/>
    <n v="14.24"/>
    <n v="14"/>
    <x v="5"/>
    <x v="78"/>
    <x v="1"/>
    <n v="703"/>
    <n v="815"/>
    <n v="8707"/>
    <n v="46459"/>
    <n v="86163"/>
    <n v="61662"/>
    <n v="10858"/>
    <n v="13643"/>
    <n v="12.6"/>
    <n v="6.29"/>
    <n v="1.55"/>
    <n v="513.75"/>
    <n v="14.29"/>
    <s v="https://github.com/JSQLParser/JSqlParser"/>
    <s v="https://github.com/JSQLParser/JSqlParser.git"/>
    <s v="2011-06-23T22:51:52Z"/>
    <m/>
  </r>
  <r>
    <s v="youtube/api-samples"/>
    <n v="5806"/>
    <x v="6"/>
    <n v="11.78"/>
    <n v="10"/>
    <x v="2"/>
    <x v="0"/>
    <x v="0"/>
    <n v="29"/>
    <n v="42"/>
    <n v="122"/>
    <n v="2541"/>
    <n v="5870"/>
    <n v="3043"/>
    <n v="1968"/>
    <n v="859"/>
    <n v="33.53"/>
    <n v="6.4"/>
    <n v="1"/>
    <n v="4.38"/>
    <n v="8.7899999999999991"/>
    <s v="https://github.com/youtube/api-samples"/>
    <s v="https://github.com/youtube/api-samples.git"/>
    <s v="2013-12-09T18:41:41Z"/>
    <m/>
  </r>
  <r>
    <s v="ffay/lanproxy"/>
    <n v="5805"/>
    <x v="6"/>
    <n v="8.83"/>
    <n v="8"/>
    <x v="4"/>
    <x v="3"/>
    <x v="1"/>
    <n v="38"/>
    <n v="63"/>
    <n v="244"/>
    <n v="2668"/>
    <n v="3755"/>
    <n v="2645"/>
    <n v="419"/>
    <n v="691"/>
    <n v="11.16"/>
    <n v="4.24"/>
    <n v="1.19"/>
    <n v="8.2100000000000009"/>
    <n v="7.11"/>
    <s v="https://github.com/ffay/lanproxy"/>
    <s v="https://github.com/ffay/lanproxy.git"/>
    <s v="2016-11-20T08:12:10Z"/>
    <m/>
  </r>
  <r>
    <s v="Nightonke/BoomMenu"/>
    <n v="5804"/>
    <x v="6"/>
    <n v="9.5"/>
    <n v="8"/>
    <x v="4"/>
    <x v="0"/>
    <x v="0"/>
    <n v="67"/>
    <n v="115"/>
    <n v="763"/>
    <n v="7710"/>
    <n v="11017"/>
    <n v="8103"/>
    <n v="1638"/>
    <n v="1276"/>
    <n v="14.87"/>
    <n v="5.63"/>
    <n v="1.57"/>
    <n v="227.67"/>
    <n v="16.309999999999999"/>
    <s v="https://github.com/Nightonke/BoomMenu"/>
    <s v="https://github.com/Nightonke/BoomMenu.git"/>
    <s v="2016-03-19T12:04:12Z"/>
    <m/>
  </r>
  <r>
    <s v="changmingxie/tcc-transaction"/>
    <n v="5796"/>
    <x v="6"/>
    <n v="9.7899999999999991"/>
    <n v="8"/>
    <x v="4"/>
    <x v="57"/>
    <x v="1"/>
    <n v="424"/>
    <n v="519"/>
    <n v="3005"/>
    <n v="23664"/>
    <n v="31764"/>
    <n v="23292"/>
    <n v="2320"/>
    <n v="6152"/>
    <n v="7.3"/>
    <n v="5.25"/>
    <n v="1.31"/>
    <n v="29.74"/>
    <n v="8.56"/>
    <s v="https://github.com/changmingxie/tcc-transaction"/>
    <s v="https://github.com/changmingxie/tcc-transaction.git"/>
    <s v="2015-12-05T04:27:53Z"/>
    <m/>
  </r>
  <r>
    <s v="vavr-io/vavr"/>
    <n v="5972"/>
    <x v="6"/>
    <n v="11.64"/>
    <n v="10"/>
    <x v="2"/>
    <x v="88"/>
    <x v="1"/>
    <n v="256"/>
    <n v="0"/>
    <n v="0"/>
    <n v="0"/>
    <n v="119736"/>
    <n v="70058"/>
    <n v="34703"/>
    <n v="14975"/>
    <n v="28.98"/>
    <m/>
    <m/>
    <m/>
    <m/>
    <s v="https://github.com/vavr-io/vavr"/>
    <s v="https://github.com/vavr-io/vavr.git"/>
    <s v="2014-01-30T14:07:25Z"/>
    <s v="ck_timeout"/>
  </r>
  <r>
    <s v="yarolegovich/DiscreteScrollView"/>
    <n v="5787"/>
    <x v="6"/>
    <n v="8.5500000000000007"/>
    <n v="8"/>
    <x v="4"/>
    <x v="82"/>
    <x v="1"/>
    <n v="39"/>
    <n v="105"/>
    <n v="511"/>
    <n v="3698"/>
    <n v="4730"/>
    <n v="3673"/>
    <n v="158"/>
    <n v="899"/>
    <n v="3.34"/>
    <n v="4.2300000000000004"/>
    <n v="1.25"/>
    <n v="19.11"/>
    <n v="6.9"/>
    <s v="https://github.com/yarolegovich/DiscreteScrollView"/>
    <s v="https://github.com/yarolegovich/DiscreteScrollView.git"/>
    <s v="2017-03-03T23:38:54Z"/>
    <m/>
  </r>
  <r>
    <s v="JakeWharton/DiskLruCache"/>
    <n v="5773"/>
    <x v="6"/>
    <n v="13.71"/>
    <n v="12"/>
    <x v="3"/>
    <x v="0"/>
    <x v="0"/>
    <n v="5"/>
    <n v="12"/>
    <n v="143"/>
    <n v="1937"/>
    <n v="2358"/>
    <n v="1740"/>
    <n v="378"/>
    <n v="240"/>
    <n v="16.03"/>
    <n v="3.25"/>
    <n v="1.33"/>
    <n v="11"/>
    <n v="26.67"/>
    <s v="https://github.com/JakeWharton/DiskLruCache"/>
    <s v="https://github.com/JakeWharton/DiskLruCache.git"/>
    <s v="2012-01-05T00:36:34Z"/>
    <m/>
  </r>
  <r>
    <s v="dmytrodanylyk/circular-progress-button"/>
    <n v="5771"/>
    <x v="6"/>
    <n v="11.28"/>
    <n v="10"/>
    <x v="2"/>
    <x v="2"/>
    <x v="1"/>
    <n v="13"/>
    <n v="39"/>
    <n v="147"/>
    <n v="1429"/>
    <n v="1569"/>
    <n v="1248"/>
    <n v="18"/>
    <n v="303"/>
    <n v="1.1499999999999999"/>
    <n v="3.97"/>
    <n v="1.28"/>
    <n v="25.33"/>
    <n v="5.82"/>
    <s v="https://github.com/dmytrodanylyk/circular-progress-button"/>
    <s v="https://github.com/dmytrodanylyk/circular-progress-button.git"/>
    <s v="2014-06-07T12:58:48Z"/>
    <m/>
  </r>
  <r>
    <s v="TeamAmaze/AmazeFileManager"/>
    <n v="5761"/>
    <x v="6"/>
    <n v="11.18"/>
    <n v="10"/>
    <x v="2"/>
    <x v="103"/>
    <x v="1"/>
    <n v="245"/>
    <n v="443"/>
    <n v="2438"/>
    <n v="31851"/>
    <n v="53210"/>
    <n v="37388"/>
    <n v="9547"/>
    <n v="6275"/>
    <n v="17.940000000000001"/>
    <n v="7.3"/>
    <n v="1.45"/>
    <n v="28.84"/>
    <n v="15.21"/>
    <s v="https://github.com/TeamAmaze/AmazeFileManager"/>
    <s v="https://github.com/TeamAmaze/AmazeFileManager.git"/>
    <s v="2014-07-14T19:47:53Z"/>
    <m/>
  </r>
  <r>
    <s v="Nepxion/Discovery"/>
    <n v="5743"/>
    <x v="6"/>
    <n v="7.24"/>
    <n v="6"/>
    <x v="0"/>
    <x v="137"/>
    <x v="1"/>
    <n v="694"/>
    <n v="828"/>
    <n v="3643"/>
    <n v="26230"/>
    <n v="48603"/>
    <n v="33071"/>
    <n v="6512"/>
    <n v="9020"/>
    <n v="13.4"/>
    <n v="4.72"/>
    <n v="1.3"/>
    <n v="18.8"/>
    <n v="7.65"/>
    <s v="https://github.com/Nepxion/Discovery"/>
    <s v="https://github.com/Nepxion/Discovery.git"/>
    <s v="2018-06-21T16:16:49Z"/>
    <m/>
  </r>
  <r>
    <s v="jeequan/jeepay"/>
    <n v="5728"/>
    <x v="6"/>
    <n v="8.1"/>
    <n v="8"/>
    <x v="4"/>
    <x v="0"/>
    <x v="0"/>
    <n v="512"/>
    <n v="550"/>
    <n v="1335"/>
    <n v="17168"/>
    <n v="49264"/>
    <n v="26201"/>
    <n v="15624"/>
    <n v="7439"/>
    <n v="31.71"/>
    <n v="8.85"/>
    <n v="1.95"/>
    <n v="4.29"/>
    <n v="6.27"/>
    <s v="https://github.com/jeequan/jeepay"/>
    <s v="https://github.com/jeequan/jeepay.git"/>
    <s v="2017-08-12T02:40:32Z"/>
    <m/>
  </r>
  <r>
    <s v="k0shk0sh/FastHub"/>
    <n v="5728"/>
    <x v="6"/>
    <n v="8.58"/>
    <n v="8"/>
    <x v="4"/>
    <x v="13"/>
    <x v="1"/>
    <n v="598"/>
    <n v="934"/>
    <n v="5622"/>
    <n v="40321"/>
    <n v="59467"/>
    <n v="47698"/>
    <n v="2420"/>
    <n v="9349"/>
    <n v="4.07"/>
    <n v="8.01"/>
    <n v="1.61"/>
    <n v="34.76"/>
    <n v="11.4"/>
    <s v="https://github.com/k0shk0sh/FastHub"/>
    <s v="https://github.com/k0shk0sh/FastHub.git"/>
    <s v="2017-02-18T17:53:16Z"/>
    <m/>
  </r>
  <r>
    <s v="Devlight/InfiniteCycleViewPager"/>
    <n v="5724"/>
    <x v="6"/>
    <n v="9.07"/>
    <n v="8"/>
    <x v="4"/>
    <x v="82"/>
    <x v="1"/>
    <n v="21"/>
    <n v="41"/>
    <n v="346"/>
    <n v="3564"/>
    <n v="4972"/>
    <n v="3694"/>
    <n v="606"/>
    <n v="672"/>
    <n v="12.19"/>
    <n v="5.05"/>
    <n v="1.63"/>
    <n v="102.54"/>
    <n v="25.12"/>
    <s v="https://github.com/Devlight/InfiniteCycleViewPager"/>
    <s v="https://github.com/Devlight/InfiniteCycleViewPager.git"/>
    <s v="2016-08-22T08:04:39Z"/>
    <m/>
  </r>
  <r>
    <s v="jpush/aurora-imui"/>
    <n v="5715"/>
    <x v="6"/>
    <n v="8.76"/>
    <n v="8"/>
    <x v="4"/>
    <x v="138"/>
    <x v="1"/>
    <n v="146"/>
    <n v="342"/>
    <n v="1850"/>
    <n v="17789"/>
    <n v="21455"/>
    <n v="16460"/>
    <n v="1833"/>
    <n v="3162"/>
    <n v="8.5399999999999991"/>
    <n v="4.8099999999999996"/>
    <n v="1.53"/>
    <n v="50.27"/>
    <n v="9.98"/>
    <s v="https://github.com/jpush/aurora-imui"/>
    <s v="https://github.com/jpush/aurora-imui.git"/>
    <s v="2016-12-13T05:24:01Z"/>
    <m/>
  </r>
  <r>
    <s v="yanzhenjie/SwipeRecyclerView"/>
    <n v="5705"/>
    <x v="6"/>
    <n v="9.1300000000000008"/>
    <n v="8"/>
    <x v="4"/>
    <x v="0"/>
    <x v="0"/>
    <n v="128"/>
    <n v="275"/>
    <n v="1225"/>
    <n v="11063"/>
    <n v="18037"/>
    <n v="11308"/>
    <n v="4238"/>
    <n v="2491"/>
    <n v="23.5"/>
    <n v="4.8499999999999996"/>
    <n v="1.39"/>
    <n v="26.97"/>
    <n v="8.51"/>
    <s v="https://github.com/yanzhenjie/SwipeRecyclerView"/>
    <s v="https://github.com/yanzhenjie/SwipeRecyclerView.git"/>
    <s v="2016-08-03T15:43:34Z"/>
    <m/>
  </r>
  <r>
    <s v="dromara/lamp-cloud"/>
    <n v="5688"/>
    <x v="6"/>
    <n v="7.67"/>
    <n v="6"/>
    <x v="0"/>
    <x v="0"/>
    <x v="0"/>
    <n v="801"/>
    <n v="824"/>
    <n v="2015"/>
    <n v="18801"/>
    <n v="62821"/>
    <n v="36198"/>
    <n v="19264"/>
    <n v="7359"/>
    <n v="30.66"/>
    <n v="7.75"/>
    <n v="1.28"/>
    <n v="7.12"/>
    <n v="4.08"/>
    <s v="https://github.com/dromara/lamp-cloud"/>
    <s v="https://github.com/dromara/lamp-cloud.git"/>
    <s v="2018-01-17T02:51:04Z"/>
    <m/>
  </r>
  <r>
    <s v="springside/springside4"/>
    <n v="5685"/>
    <x v="6"/>
    <n v="13.57"/>
    <n v="12"/>
    <x v="3"/>
    <x v="2"/>
    <x v="1"/>
    <n v="200"/>
    <n v="315"/>
    <n v="1560"/>
    <n v="12842"/>
    <n v="22249"/>
    <n v="13236"/>
    <n v="5241"/>
    <n v="3772"/>
    <n v="23.56"/>
    <n v="3.17"/>
    <n v="1.28"/>
    <n v="24.78"/>
    <n v="8"/>
    <s v="https://github.com/springside/springside4"/>
    <s v="https://github.com/springside/springside4.git"/>
    <s v="2012-02-23T08:39:03Z"/>
    <m/>
  </r>
  <r>
    <s v="apache/nifi"/>
    <n v="5676"/>
    <x v="6"/>
    <n v="10.77"/>
    <n v="10"/>
    <x v="2"/>
    <x v="0"/>
    <x v="0"/>
    <n v="8089"/>
    <n v="9856"/>
    <n v="65174"/>
    <n v="627040"/>
    <n v="1204074"/>
    <n v="806081"/>
    <n v="215008"/>
    <n v="182985"/>
    <n v="17.86"/>
    <n v="7.26"/>
    <n v="1.5"/>
    <n v="55.96"/>
    <n v="11.54"/>
    <s v="https://github.com/apache/nifi"/>
    <s v="https://github.com/apache/nifi.git"/>
    <s v="2014-12-12T08:00:05Z"/>
    <m/>
  </r>
  <r>
    <s v="apache/hive"/>
    <n v="5791"/>
    <x v="6"/>
    <n v="16.329999999999998"/>
    <n v="16"/>
    <x v="8"/>
    <x v="0"/>
    <x v="0"/>
    <n v="8289"/>
    <n v="20365"/>
    <n v="142040"/>
    <n v="2006814"/>
    <n v="2303066"/>
    <n v="1678542"/>
    <n v="337802"/>
    <n v="286722"/>
    <n v="14.67"/>
    <n v="6.9"/>
    <n v="1.41"/>
    <n v="94.12"/>
    <n v="16.899999999999999"/>
    <s v="https://github.com/apache/hive"/>
    <s v="https://github.com/apache/hive.git"/>
    <s v="2009-05-21T02:31:01Z"/>
    <m/>
  </r>
  <r>
    <s v="jagrosh/MusicBot"/>
    <n v="5669"/>
    <x v="6"/>
    <n v="9.1"/>
    <n v="8"/>
    <x v="4"/>
    <x v="62"/>
    <x v="1"/>
    <n v="71"/>
    <n v="93"/>
    <n v="385"/>
    <n v="4097"/>
    <n v="7316"/>
    <n v="5215"/>
    <n v="1466"/>
    <n v="635"/>
    <n v="20.04"/>
    <n v="6.74"/>
    <n v="2.5099999999999998"/>
    <n v="10.59"/>
    <n v="9.73"/>
    <s v="https://github.com/jagrosh/MusicBot"/>
    <s v="https://github.com/jagrosh/MusicBot.git"/>
    <s v="2016-08-14T18:46:29Z"/>
    <m/>
  </r>
  <r>
    <s v="wasabeef/Blurry"/>
    <n v="5662"/>
    <x v="6"/>
    <n v="10.16"/>
    <n v="10"/>
    <x v="2"/>
    <x v="0"/>
    <x v="0"/>
    <n v="5"/>
    <n v="14"/>
    <n v="34"/>
    <n v="636"/>
    <n v="700"/>
    <n v="486"/>
    <n v="102"/>
    <n v="112"/>
    <n v="14.57"/>
    <n v="5.14"/>
    <n v="1"/>
    <n v="0.64"/>
    <n v="4.57"/>
    <s v="https://github.com/wasabeef/Blurry"/>
    <s v="https://github.com/wasabeef/Blurry.git"/>
    <s v="2015-07-23T14:12:08Z"/>
    <m/>
  </r>
  <r>
    <s v="JakeWharton/u2020"/>
    <n v="5660"/>
    <x v="6"/>
    <n v="11.85"/>
    <n v="10"/>
    <x v="2"/>
    <x v="0"/>
    <x v="0"/>
    <n v="106"/>
    <n v="134"/>
    <n v="545"/>
    <n v="4806"/>
    <n v="7277"/>
    <n v="5560"/>
    <n v="607"/>
    <n v="1110"/>
    <n v="8.34"/>
    <n v="6.22"/>
    <n v="1.43"/>
    <n v="23.62"/>
    <n v="7.23"/>
    <s v="https://github.com/JakeWharton/u2020"/>
    <s v="https://github.com/JakeWharton/u2020.git"/>
    <s v="2013-11-14T11:58:23Z"/>
    <m/>
  </r>
  <r>
    <s v="crazycodeboy/react-native-splash-screen"/>
    <n v="5660"/>
    <x v="6"/>
    <n v="9.01"/>
    <n v="8"/>
    <x v="4"/>
    <x v="47"/>
    <x v="1"/>
    <n v="6"/>
    <n v="12"/>
    <n v="26"/>
    <n v="246"/>
    <n v="363"/>
    <n v="251"/>
    <n v="69"/>
    <n v="43"/>
    <n v="19.010000000000002"/>
    <n v="3.42"/>
    <n v="1.25"/>
    <n v="2"/>
    <n v="4.08"/>
    <s v="https://github.com/crazycodeboy/react-native-splash-screen"/>
    <s v="https://github.com/crazycodeboy/react-native-splash-screen.git"/>
    <s v="2016-09-14T10:43:55Z"/>
    <m/>
  </r>
  <r>
    <s v="hanks-zyh/HTextView"/>
    <n v="5649"/>
    <x v="6"/>
    <n v="9.75"/>
    <n v="8"/>
    <x v="4"/>
    <x v="0"/>
    <x v="0"/>
    <n v="55"/>
    <n v="91"/>
    <n v="299"/>
    <n v="3076"/>
    <n v="4234"/>
    <n v="3187"/>
    <n v="226"/>
    <n v="821"/>
    <n v="5.34"/>
    <n v="4.2"/>
    <n v="1.56"/>
    <n v="3.48"/>
    <n v="5.84"/>
    <s v="https://github.com/hanks-zyh/HTextView"/>
    <s v="https://github.com/hanks-zyh/HTextView.git"/>
    <s v="2015-12-19T16:34:59Z"/>
    <m/>
  </r>
  <r>
    <s v="ZHENFENG13/spring-boot-projects"/>
    <n v="5634"/>
    <x v="6"/>
    <n v="8.4700000000000006"/>
    <n v="8"/>
    <x v="4"/>
    <x v="0"/>
    <x v="0"/>
    <n v="143"/>
    <n v="107"/>
    <n v="494"/>
    <n v="2603"/>
    <n v="6153"/>
    <n v="4101"/>
    <n v="1053"/>
    <n v="999"/>
    <n v="17.11"/>
    <n v="4.3"/>
    <n v="1.07"/>
    <n v="9.1"/>
    <n v="6.53"/>
    <s v="https://github.com/ZHENFENG13/spring-boot-projects"/>
    <s v="https://github.com/ZHENFENG13/spring-boot-projects.git"/>
    <s v="2017-04-01T01:50:14Z"/>
    <m/>
  </r>
  <r>
    <s v="Suwayomi/Suwayomi-Server"/>
    <n v="5618"/>
    <x v="6"/>
    <n v="4.7300000000000004"/>
    <n v="4"/>
    <x v="6"/>
    <x v="55"/>
    <x v="1"/>
    <n v="277"/>
    <n v="408"/>
    <n v="6546"/>
    <n v="40995"/>
    <n v="88414"/>
    <n v="42968"/>
    <n v="38324"/>
    <n v="7122"/>
    <n v="43.35"/>
    <n v="5.55"/>
    <n v="1.62"/>
    <n v="1509.54"/>
    <n v="26.26"/>
    <s v="https://github.com/Suwayomi/Suwayomi-Server"/>
    <s v="https://github.com/Suwayomi/Suwayomi-Server.git"/>
    <s v="2020-12-23T20:31:38Z"/>
    <m/>
  </r>
  <r>
    <s v="daimajia/AndroidImageSlider"/>
    <n v="5616"/>
    <x v="6"/>
    <n v="11.3"/>
    <n v="10"/>
    <x v="2"/>
    <x v="60"/>
    <x v="1"/>
    <n v="32"/>
    <n v="63"/>
    <n v="314"/>
    <n v="3813"/>
    <n v="5659"/>
    <n v="3936"/>
    <n v="969"/>
    <n v="754"/>
    <n v="17.12"/>
    <n v="4.0599999999999996"/>
    <n v="1.57"/>
    <n v="59.1"/>
    <n v="15.17"/>
    <s v="https://github.com/daimajia/AndroidImageSlider"/>
    <s v="https://github.com/daimajia/AndroidImageSlider.git"/>
    <s v="2014-06-02T06:04:17Z"/>
    <m/>
  </r>
  <r>
    <s v="redis/lettuce"/>
    <n v="5636"/>
    <x v="6"/>
    <n v="11.36"/>
    <n v="10"/>
    <x v="2"/>
    <x v="139"/>
    <x v="1"/>
    <n v="1369"/>
    <n v="2020"/>
    <n v="18259"/>
    <n v="109317"/>
    <n v="256065"/>
    <n v="123408"/>
    <n v="86563"/>
    <n v="46094"/>
    <n v="33.81"/>
    <n v="6.37"/>
    <n v="1.39"/>
    <n v="166.45"/>
    <n v="11.87"/>
    <s v="https://github.com/redis/lettuce"/>
    <s v="https://github.com/redis/lettuce.git"/>
    <s v="2014-05-10T13:08:46Z"/>
    <m/>
  </r>
  <r>
    <s v="meefik/linuxdeploy"/>
    <n v="5609"/>
    <x v="6"/>
    <n v="13.08"/>
    <n v="12"/>
    <x v="3"/>
    <x v="78"/>
    <x v="1"/>
    <n v="28"/>
    <n v="37"/>
    <n v="252"/>
    <n v="2693"/>
    <n v="4253"/>
    <n v="3072"/>
    <n v="670"/>
    <n v="511"/>
    <n v="15.75"/>
    <n v="7.16"/>
    <n v="1.65"/>
    <n v="35.89"/>
    <n v="17.920000000000002"/>
    <s v="https://github.com/meefik/linuxdeploy"/>
    <s v="https://github.com/meefik/linuxdeploy.git"/>
    <s v="2012-08-21T04:49:14Z"/>
    <m/>
  </r>
  <r>
    <s v="ElderDrivers/EdXposed"/>
    <n v="5604"/>
    <x v="6"/>
    <n v="6.67"/>
    <n v="6"/>
    <x v="0"/>
    <x v="115"/>
    <x v="1"/>
    <n v="639"/>
    <n v="920"/>
    <n v="7355"/>
    <n v="71794"/>
    <n v="141706"/>
    <n v="72958"/>
    <n v="51474"/>
    <n v="17274"/>
    <n v="36.32"/>
    <n v="5.73"/>
    <n v="1.56"/>
    <n v="191.08"/>
    <n v="18.93"/>
    <s v="https://github.com/ElderDrivers/EdXposed"/>
    <s v="https://github.com/ElderDrivers/EdXposed.git"/>
    <s v="2019-01-18T16:18:19Z"/>
    <m/>
  </r>
  <r>
    <s v="JanusGraph/janusgraph"/>
    <n v="5615"/>
    <x v="6"/>
    <n v="8.73"/>
    <n v="8"/>
    <x v="4"/>
    <x v="51"/>
    <x v="1"/>
    <n v="1359"/>
    <n v="1896"/>
    <n v="11602"/>
    <n v="104266"/>
    <n v="186599"/>
    <n v="123119"/>
    <n v="35619"/>
    <n v="27861"/>
    <n v="19.09"/>
    <n v="6.9"/>
    <n v="1.45"/>
    <n v="43.9"/>
    <n v="11.57"/>
    <s v="https://github.com/JanusGraph/janusgraph"/>
    <s v="https://github.com/JanusGraph/janusgraph.git"/>
    <s v="2016-12-26T13:26:29Z"/>
    <m/>
  </r>
  <r>
    <s v="hongyangAndroid/FlowLayout"/>
    <n v="5595"/>
    <x v="6"/>
    <n v="10.06"/>
    <n v="10"/>
    <x v="2"/>
    <x v="0"/>
    <x v="0"/>
    <n v="14"/>
    <n v="34"/>
    <n v="85"/>
    <n v="810"/>
    <n v="1210"/>
    <n v="956"/>
    <n v="56"/>
    <n v="198"/>
    <n v="4.63"/>
    <n v="4.32"/>
    <n v="1.41"/>
    <n v="5"/>
    <n v="4.09"/>
    <s v="https://github.com/hongyangAndroid/FlowLayout"/>
    <s v="https://github.com/hongyangAndroid/FlowLayout.git"/>
    <s v="2015-08-28T09:32:31Z"/>
    <m/>
  </r>
  <r>
    <s v="TommyLemon/Android-ZBLibrary"/>
    <n v="5598"/>
    <x v="6"/>
    <n v="10.08"/>
    <n v="10"/>
    <x v="2"/>
    <x v="49"/>
    <x v="1"/>
    <n v="157"/>
    <n v="318"/>
    <n v="1712"/>
    <n v="14727"/>
    <n v="29324"/>
    <n v="15375"/>
    <n v="7446"/>
    <n v="6503"/>
    <n v="25.39"/>
    <n v="5.38"/>
    <n v="1.56"/>
    <n v="26.67"/>
    <n v="10.6"/>
    <s v="https://github.com/TommyLemon/Android-ZBLibrary"/>
    <s v="https://github.com/TommyLemon/Android-ZBLibrary.git"/>
    <s v="2015-08-20T16:03:53Z"/>
    <m/>
  </r>
  <r>
    <s v="amlcurran/ShowcaseView"/>
    <n v="5580"/>
    <x v="6"/>
    <n v="13.1"/>
    <n v="12"/>
    <x v="3"/>
    <x v="86"/>
    <x v="1"/>
    <n v="39"/>
    <n v="65"/>
    <n v="274"/>
    <n v="2086"/>
    <n v="3512"/>
    <n v="2195"/>
    <n v="762"/>
    <n v="555"/>
    <n v="21.7"/>
    <n v="5.38"/>
    <n v="1.4"/>
    <n v="17.82"/>
    <n v="6.32"/>
    <s v="https://github.com/amlcurran/ShowcaseView"/>
    <s v="https://github.com/amlcurran/ShowcaseView.git"/>
    <s v="2012-08-14T19:07:36Z"/>
    <m/>
  </r>
  <r>
    <s v="baidu/uid-generator"/>
    <n v="5561"/>
    <x v="6"/>
    <n v="8.48"/>
    <n v="8"/>
    <x v="4"/>
    <x v="0"/>
    <x v="0"/>
    <n v="24"/>
    <n v="25"/>
    <n v="133"/>
    <n v="873"/>
    <n v="2385"/>
    <n v="1027"/>
    <n v="1023"/>
    <n v="335"/>
    <n v="42.89"/>
    <n v="2.88"/>
    <n v="1.28"/>
    <n v="11.72"/>
    <n v="8.68"/>
    <s v="https://github.com/baidu/uid-generator"/>
    <s v="https://github.com/baidu/uid-generator.git"/>
    <s v="2017-03-27T04:03:43Z"/>
    <m/>
  </r>
  <r>
    <s v="nhaarman/ListViewAnimations"/>
    <n v="5545"/>
    <x v="6"/>
    <n v="12.5"/>
    <n v="12"/>
    <x v="3"/>
    <x v="24"/>
    <x v="1"/>
    <n v="79"/>
    <n v="137"/>
    <n v="714"/>
    <n v="5697"/>
    <n v="10790"/>
    <n v="6086"/>
    <n v="2887"/>
    <n v="1817"/>
    <n v="26.76"/>
    <n v="6.47"/>
    <n v="2.06"/>
    <n v="10.46"/>
    <n v="8.58"/>
    <s v="https://github.com/nhaarman/ListViewAnimations"/>
    <s v="https://github.com/nhaarman/ListViewAnimations.git"/>
    <s v="2013-03-19T11:59:23Z"/>
    <m/>
  </r>
  <r>
    <s v="knightliao/disconf"/>
    <n v="5553"/>
    <x v="6"/>
    <n v="11.31"/>
    <n v="10"/>
    <x v="2"/>
    <x v="47"/>
    <x v="1"/>
    <n v="401"/>
    <n v="425"/>
    <n v="1805"/>
    <n v="14009"/>
    <n v="31304"/>
    <n v="17054"/>
    <n v="7934"/>
    <n v="6316"/>
    <n v="25.35"/>
    <n v="4.4400000000000004"/>
    <n v="1.36"/>
    <n v="12.62"/>
    <n v="7.62"/>
    <s v="https://github.com/knightliao/disconf"/>
    <s v="https://github.com/knightliao/disconf.git"/>
    <s v="2014-05-30T09:39:27Z"/>
    <m/>
  </r>
  <r>
    <s v="danikula/AndroidVideoCache"/>
    <n v="5496"/>
    <x v="6"/>
    <n v="10.47"/>
    <n v="10"/>
    <x v="2"/>
    <x v="56"/>
    <x v="1"/>
    <n v="60"/>
    <n v="77"/>
    <n v="400"/>
    <n v="3217"/>
    <n v="5024"/>
    <n v="3802"/>
    <n v="408"/>
    <n v="814"/>
    <n v="8.1199999999999992"/>
    <n v="4.83"/>
    <n v="1.49"/>
    <n v="14.32"/>
    <n v="7.84"/>
    <s v="https://github.com/danikula/AndroidVideoCache"/>
    <s v="https://github.com/danikula/AndroidVideoCache.git"/>
    <s v="2015-04-01T11:25:52Z"/>
    <m/>
  </r>
  <r>
    <s v="emilsjolander/StickyListHeaders"/>
    <n v="5494"/>
    <x v="6"/>
    <n v="13.53"/>
    <n v="12"/>
    <x v="3"/>
    <x v="77"/>
    <x v="1"/>
    <n v="15"/>
    <n v="43"/>
    <n v="283"/>
    <n v="2112"/>
    <n v="2781"/>
    <n v="2129"/>
    <n v="226"/>
    <n v="426"/>
    <n v="8.1300000000000008"/>
    <n v="4.8099999999999996"/>
    <n v="1.4"/>
    <n v="3.98"/>
    <n v="11.98"/>
    <s v="https://github.com/emilsjolander/StickyListHeaders"/>
    <s v="https://github.com/emilsjolander/StickyListHeaders.git"/>
    <s v="2012-03-11T18:29:18Z"/>
    <m/>
  </r>
  <r>
    <s v="wuhaoyu1990/MagicCamera"/>
    <n v="5491"/>
    <x v="6"/>
    <n v="9.6999999999999993"/>
    <n v="8"/>
    <x v="4"/>
    <x v="0"/>
    <x v="0"/>
    <n v="172"/>
    <n v="352"/>
    <n v="1371"/>
    <n v="14543"/>
    <n v="17878"/>
    <n v="14639"/>
    <n v="1022"/>
    <n v="2217"/>
    <n v="5.72"/>
    <n v="3.54"/>
    <n v="1.47"/>
    <n v="7.63"/>
    <n v="7.96"/>
    <s v="https://github.com/wuhaoyu1990/MagicCamera"/>
    <s v="https://github.com/wuhaoyu1990/MagicCamera.git"/>
    <s v="2016-01-08T11:36:56Z"/>
    <m/>
  </r>
  <r>
    <s v="00-Evan/shattered-pixel-dungeon"/>
    <n v="5500"/>
    <x v="6"/>
    <n v="11.14"/>
    <n v="10"/>
    <x v="2"/>
    <x v="110"/>
    <x v="1"/>
    <n v="1259"/>
    <n v="2680"/>
    <n v="12007"/>
    <n v="158805"/>
    <n v="217290"/>
    <n v="152145"/>
    <n v="29454"/>
    <n v="35691"/>
    <n v="13.56"/>
    <n v="6.38"/>
    <n v="2.82"/>
    <n v="13.92"/>
    <n v="12.92"/>
    <s v="https://github.com/00-Evan/shattered-pixel-dungeon"/>
    <s v="https://github.com/00-Evan/shattered-pixel-dungeon.git"/>
    <s v="2014-07-31T21:56:31Z"/>
    <m/>
  </r>
  <r>
    <s v="sockeqwe/mosby"/>
    <n v="5476"/>
    <x v="6"/>
    <n v="10.49"/>
    <n v="10"/>
    <x v="2"/>
    <x v="91"/>
    <x v="1"/>
    <n v="416"/>
    <n v="665"/>
    <n v="2530"/>
    <n v="17193"/>
    <n v="34509"/>
    <n v="19731"/>
    <n v="9147"/>
    <n v="5631"/>
    <n v="26.51"/>
    <n v="5.37"/>
    <n v="1.61"/>
    <n v="9.59"/>
    <n v="5.3"/>
    <s v="https://github.com/sockeqwe/mosby"/>
    <s v="https://github.com/sockeqwe/mosby.git"/>
    <s v="2015-03-25T00:59:19Z"/>
    <m/>
  </r>
  <r>
    <s v="alibaba/jetcache"/>
    <n v="5474"/>
    <x v="6"/>
    <n v="8.44"/>
    <n v="8"/>
    <x v="4"/>
    <x v="106"/>
    <x v="1"/>
    <n v="312"/>
    <n v="446"/>
    <n v="1948"/>
    <n v="18021"/>
    <n v="26073"/>
    <n v="19727"/>
    <n v="2499"/>
    <n v="3847"/>
    <n v="9.58"/>
    <n v="6.03"/>
    <n v="1.64"/>
    <n v="15.91"/>
    <n v="7.07"/>
    <s v="https://github.com/alibaba/jetcache"/>
    <s v="https://github.com/alibaba/jetcache.git"/>
    <s v="2017-04-12T07:48:23Z"/>
    <m/>
  </r>
  <r>
    <s v="scribejava/scribejava"/>
    <n v="5467"/>
    <x v="6"/>
    <n v="15.04"/>
    <n v="14"/>
    <x v="5"/>
    <x v="1"/>
    <x v="1"/>
    <n v="315"/>
    <n v="494"/>
    <n v="1638"/>
    <n v="12671"/>
    <n v="21059"/>
    <n v="15776"/>
    <n v="1650"/>
    <n v="3633"/>
    <n v="7.84"/>
    <n v="4.21"/>
    <n v="1.4"/>
    <n v="10.94"/>
    <n v="4.4400000000000004"/>
    <s v="https://github.com/scribejava/scribejava"/>
    <s v="https://github.com/scribejava/scribejava.git"/>
    <s v="2010-09-05T19:11:40Z"/>
    <m/>
  </r>
  <r>
    <s v="alibaba/freeline"/>
    <n v="5457"/>
    <x v="6"/>
    <n v="9.1300000000000008"/>
    <n v="8"/>
    <x v="4"/>
    <x v="50"/>
    <x v="1"/>
    <n v="82"/>
    <n v="135"/>
    <n v="477"/>
    <n v="5357"/>
    <n v="6968"/>
    <n v="5272"/>
    <n v="763"/>
    <n v="933"/>
    <n v="10.95"/>
    <n v="3.76"/>
    <n v="1.61"/>
    <n v="13.87"/>
    <n v="7.56"/>
    <s v="https://github.com/alibaba/freeline"/>
    <s v="https://github.com/alibaba/freeline.git"/>
    <s v="2016-08-03T17:22:52Z"/>
    <m/>
  </r>
  <r>
    <s v="KeepSafe/TapTargetView"/>
    <n v="5456"/>
    <x v="6"/>
    <n v="9.02"/>
    <n v="8"/>
    <x v="4"/>
    <x v="134"/>
    <x v="1"/>
    <n v="11"/>
    <n v="39"/>
    <n v="204"/>
    <n v="1965"/>
    <n v="2563"/>
    <n v="1816"/>
    <n v="368"/>
    <n v="379"/>
    <n v="14.36"/>
    <n v="4.51"/>
    <n v="1.1499999999999999"/>
    <n v="49.9"/>
    <n v="10.08"/>
    <s v="https://github.com/KeepSafe/TapTargetView"/>
    <s v="https://github.com/KeepSafe/TapTargetView.git"/>
    <s v="2016-09-11T09:07:36Z"/>
    <m/>
  </r>
  <r>
    <s v="dm77/barcodescanner"/>
    <n v="5448"/>
    <x v="6"/>
    <n v="11.57"/>
    <n v="10"/>
    <x v="2"/>
    <x v="83"/>
    <x v="1"/>
    <n v="37"/>
    <n v="73"/>
    <n v="299"/>
    <n v="2796"/>
    <n v="3581"/>
    <n v="2945"/>
    <n v="135"/>
    <n v="501"/>
    <n v="3.77"/>
    <n v="5.29"/>
    <n v="1.64"/>
    <n v="11.82"/>
    <n v="7.27"/>
    <s v="https://github.com/dm77/barcodescanner"/>
    <s v="https://github.com/dm77/barcodescanner.git"/>
    <s v="2014-02-24T21:14:09Z"/>
    <m/>
  </r>
  <r>
    <s v="201206030/novel"/>
    <n v="5454"/>
    <x v="6"/>
    <n v="5.85"/>
    <n v="4"/>
    <x v="6"/>
    <x v="47"/>
    <x v="1"/>
    <n v="188"/>
    <n v="202"/>
    <n v="838"/>
    <n v="4544"/>
    <n v="13083"/>
    <n v="7242"/>
    <n v="3611"/>
    <n v="2230"/>
    <n v="27.6"/>
    <n v="4.42"/>
    <n v="1.07"/>
    <n v="20.49"/>
    <n v="4.74"/>
    <s v="https://github.com/201206030/novel"/>
    <s v="https://github.com/201206030/novel.git"/>
    <s v="2019-11-11T01:13:52Z"/>
    <m/>
  </r>
  <r>
    <s v="Jasonchenlijian/FastBle"/>
    <n v="5446"/>
    <x v="6"/>
    <n v="9.07"/>
    <n v="8"/>
    <x v="4"/>
    <x v="1"/>
    <x v="1"/>
    <n v="42"/>
    <n v="105"/>
    <n v="427"/>
    <n v="4713"/>
    <n v="5172"/>
    <n v="3998"/>
    <n v="355"/>
    <n v="819"/>
    <n v="6.86"/>
    <n v="4.38"/>
    <n v="1.3"/>
    <n v="26.07"/>
    <n v="8.3000000000000007"/>
    <s v="https://github.com/Jasonchenlijian/FastBle"/>
    <s v="https://github.com/Jasonchenlijian/FastBle.git"/>
    <s v="2016-08-23T02:06:33Z"/>
    <m/>
  </r>
  <r>
    <s v="ddd-by-examples/library"/>
    <n v="5432"/>
    <x v="6"/>
    <n v="6.68"/>
    <n v="6"/>
    <x v="0"/>
    <x v="0"/>
    <x v="0"/>
    <n v="97"/>
    <n v="123"/>
    <n v="321"/>
    <n v="1770"/>
    <n v="4141"/>
    <n v="3287"/>
    <n v="20"/>
    <n v="834"/>
    <n v="0.48"/>
    <n v="6.79"/>
    <n v="1.04"/>
    <n v="5.43"/>
    <n v="2.85"/>
    <s v="https://github.com/ddd-by-examples/library"/>
    <s v="https://github.com/ddd-by-examples/library.git"/>
    <s v="2019-01-11T09:14:03Z"/>
    <m/>
  </r>
  <r>
    <s v="facebookarchive/rebound"/>
    <n v="5415"/>
    <x v="6"/>
    <n v="11.94"/>
    <n v="10"/>
    <x v="2"/>
    <x v="93"/>
    <x v="1"/>
    <n v="37"/>
    <n v="87"/>
    <n v="420"/>
    <n v="4095"/>
    <n v="6461"/>
    <n v="4231"/>
    <n v="1341"/>
    <n v="889"/>
    <n v="20.76"/>
    <n v="4.38"/>
    <n v="1.32"/>
    <n v="34.93"/>
    <n v="9.16"/>
    <s v="https://github.com/facebookarchive/rebound"/>
    <s v="https://github.com/facebookarchive/rebound.git"/>
    <s v="2013-10-11T01:12:37Z"/>
    <m/>
  </r>
  <r>
    <s v="apache/dubbo-spring-boot-project"/>
    <n v="5404"/>
    <x v="6"/>
    <n v="7.67"/>
    <n v="6"/>
    <x v="0"/>
    <x v="86"/>
    <x v="1"/>
    <n v="83"/>
    <n v="89"/>
    <n v="264"/>
    <n v="1895"/>
    <n v="6813"/>
    <n v="3463"/>
    <n v="2136"/>
    <n v="1214"/>
    <n v="31.35"/>
    <n v="7.09"/>
    <n v="1.17"/>
    <n v="11.92"/>
    <n v="3.94"/>
    <s v="https://github.com/apache/dubbo-spring-boot-project"/>
    <s v="https://github.com/apache/dubbo-spring-boot-project.git"/>
    <s v="2018-01-18T12:10:50Z"/>
    <m/>
  </r>
  <r>
    <s v="motianhuo/wechat"/>
    <n v="5436"/>
    <x v="6"/>
    <n v="10.32"/>
    <n v="10"/>
    <x v="2"/>
    <x v="0"/>
    <x v="0"/>
    <n v="246"/>
    <n v="635"/>
    <n v="2521"/>
    <n v="34418"/>
    <n v="43321"/>
    <n v="33112"/>
    <n v="5150"/>
    <n v="5059"/>
    <n v="11.89"/>
    <n v="5.24"/>
    <n v="1.25"/>
    <n v="15.45"/>
    <n v="9.07"/>
    <s v="https://github.com/motianhuo/wechat"/>
    <s v="https://github.com/motianhuo/wechat.git"/>
    <s v="2015-05-25T02:33:37Z"/>
    <m/>
  </r>
  <r>
    <s v="socketio/socket.io-client-java"/>
    <n v="5403"/>
    <x v="6"/>
    <n v="12.39"/>
    <n v="12"/>
    <x v="3"/>
    <x v="39"/>
    <x v="1"/>
    <n v="34"/>
    <n v="229"/>
    <n v="474"/>
    <n v="5639"/>
    <n v="5009"/>
    <n v="4056"/>
    <n v="228"/>
    <n v="725"/>
    <n v="4.55"/>
    <n v="1.92"/>
    <n v="1.1000000000000001"/>
    <n v="4.25"/>
    <n v="3.28"/>
    <s v="https://github.com/socketio/socket.io-client-java"/>
    <s v="https://github.com/socketio/socket.io-client-java.git"/>
    <s v="2013-04-28T17:04:05Z"/>
    <m/>
  </r>
  <r>
    <s v="microsoft/typespec"/>
    <n v="5380"/>
    <x v="6"/>
    <n v="4.22"/>
    <n v="4"/>
    <x v="6"/>
    <x v="140"/>
    <x v="2"/>
    <n v="4508"/>
    <n v="4169"/>
    <n v="27089"/>
    <n v="174188"/>
    <n v="614919"/>
    <n v="309295"/>
    <n v="248589"/>
    <n v="57035"/>
    <n v="40.43"/>
    <n v="8.9700000000000006"/>
    <n v="1.1599999999999999"/>
    <n v="24.22"/>
    <n v="9.91"/>
    <s v="https://github.com/microsoft/typespec"/>
    <s v="https://github.com/microsoft/typespec.git"/>
    <s v="2021-06-30T23:29:49Z"/>
    <m/>
  </r>
  <r>
    <s v="houbb/sensitive-word"/>
    <n v="5378"/>
    <x v="6"/>
    <n v="5.7"/>
    <n v="4"/>
    <x v="6"/>
    <x v="82"/>
    <x v="1"/>
    <n v="190"/>
    <n v="225"/>
    <n v="699"/>
    <n v="4145"/>
    <n v="10630"/>
    <n v="5674"/>
    <n v="3091"/>
    <n v="1865"/>
    <n v="29.08"/>
    <n v="3.04"/>
    <n v="1.17"/>
    <n v="20.79"/>
    <n v="4.07"/>
    <s v="https://github.com/houbb/sensitive-word"/>
    <s v="https://github.com/houbb/sensitive-word.git"/>
    <s v="2020-01-07T03:10:44Z"/>
    <m/>
  </r>
  <r>
    <s v="mik3y/usb-serial-for-android"/>
    <n v="5373"/>
    <x v="6"/>
    <n v="12.22"/>
    <n v="12"/>
    <x v="3"/>
    <x v="96"/>
    <x v="1"/>
    <n v="36"/>
    <n v="66"/>
    <n v="449"/>
    <n v="8172"/>
    <n v="8839"/>
    <n v="6939"/>
    <n v="873"/>
    <n v="1027"/>
    <n v="9.8800000000000008"/>
    <n v="6.2"/>
    <n v="1.32"/>
    <n v="38.97"/>
    <n v="23.27"/>
    <s v="https://github.com/mik3y/usb-serial-for-android"/>
    <s v="https://github.com/mik3y/usb-serial-for-android.git"/>
    <s v="2013-06-30T23:17:45Z"/>
    <m/>
  </r>
  <r>
    <s v="apache/hbase"/>
    <n v="5391"/>
    <x v="6"/>
    <n v="11.33"/>
    <n v="10"/>
    <x v="2"/>
    <x v="136"/>
    <x v="1"/>
    <n v="5158"/>
    <n v="11525"/>
    <n v="76337"/>
    <n v="945808"/>
    <n v="1285115"/>
    <n v="893330"/>
    <n v="246344"/>
    <n v="145441"/>
    <n v="19.170000000000002"/>
    <n v="8.16"/>
    <n v="1.49"/>
    <n v="69.47"/>
    <n v="13.47"/>
    <s v="https://github.com/apache/hbase"/>
    <s v="https://github.com/apache/hbase.git"/>
    <s v="2014-05-23T07:00:07Z"/>
    <m/>
  </r>
  <r>
    <s v="Evernote/android-job"/>
    <n v="5370"/>
    <x v="6"/>
    <n v="10.08"/>
    <n v="10"/>
    <x v="2"/>
    <x v="25"/>
    <x v="1"/>
    <n v="98"/>
    <n v="189"/>
    <n v="1079"/>
    <n v="10693"/>
    <n v="17226"/>
    <n v="11428"/>
    <n v="3064"/>
    <n v="2734"/>
    <n v="17.79"/>
    <n v="6.99"/>
    <n v="1.77"/>
    <n v="32.01"/>
    <n v="11.12"/>
    <s v="https://github.com/Evernote/android-job"/>
    <s v="https://github.com/Evernote/android-job.git"/>
    <s v="2015-08-20T19:36:54Z"/>
    <m/>
  </r>
  <r>
    <s v="strimzi/strimzi-kafka-operator"/>
    <n v="5372"/>
    <x v="6"/>
    <n v="9.3699999999999992"/>
    <n v="8"/>
    <x v="4"/>
    <x v="141"/>
    <x v="1"/>
    <n v="1217"/>
    <n v="1435"/>
    <n v="12240"/>
    <n v="119647"/>
    <n v="275446"/>
    <n v="194298"/>
    <n v="46334"/>
    <n v="34814"/>
    <n v="16.82"/>
    <n v="11.28"/>
    <n v="1.52"/>
    <n v="45.92"/>
    <n v="13.82"/>
    <s v="https://github.com/strimzi/strimzi-kafka-operator"/>
    <s v="https://github.com/strimzi/strimzi-kafka-operator.git"/>
    <s v="2016-05-06T08:52:33Z"/>
    <m/>
  </r>
  <r>
    <s v="facebookarchive/shimmer-android"/>
    <n v="5365"/>
    <x v="6"/>
    <n v="10.56"/>
    <n v="10"/>
    <x v="2"/>
    <x v="60"/>
    <x v="1"/>
    <n v="3"/>
    <n v="7"/>
    <n v="78"/>
    <n v="885"/>
    <n v="941"/>
    <n v="738"/>
    <n v="92"/>
    <n v="111"/>
    <n v="9.7799999999999994"/>
    <n v="8.57"/>
    <n v="1.86"/>
    <n v="18"/>
    <n v="24.57"/>
    <s v="https://github.com/facebookarchive/shimmer-android"/>
    <s v="https://github.com/facebookarchive/shimmer-android.git"/>
    <s v="2015-02-27T22:25:22Z"/>
    <m/>
  </r>
  <r>
    <s v="apache/groovy"/>
    <n v="5362"/>
    <x v="6"/>
    <n v="10.43"/>
    <n v="10"/>
    <x v="2"/>
    <x v="0"/>
    <x v="0"/>
    <n v="1806"/>
    <n v="0"/>
    <n v="0"/>
    <n v="0"/>
    <n v="358458"/>
    <n v="210997"/>
    <n v="108627"/>
    <n v="38834"/>
    <n v="30.3"/>
    <m/>
    <m/>
    <m/>
    <m/>
    <s v="https://github.com/apache/groovy"/>
    <s v="https://github.com/apache/groovy.git"/>
    <s v="2015-04-16T07:00:05Z"/>
    <s v="ck_failed"/>
  </r>
  <r>
    <s v="jgilfelt/SystemBarTint"/>
    <n v="5354"/>
    <x v="6"/>
    <n v="11.84"/>
    <n v="10"/>
    <x v="2"/>
    <x v="2"/>
    <x v="1"/>
    <n v="6"/>
    <n v="9"/>
    <n v="66"/>
    <n v="807"/>
    <n v="1192"/>
    <n v="726"/>
    <n v="271"/>
    <n v="195"/>
    <n v="22.73"/>
    <n v="8"/>
    <n v="1.78"/>
    <n v="22.56"/>
    <n v="13.89"/>
    <s v="https://github.com/jgilfelt/SystemBarTint"/>
    <s v="https://github.com/jgilfelt/SystemBarTint.git"/>
    <s v="2013-11-17T12:35:05Z"/>
    <m/>
  </r>
  <r>
    <s v="ikaruB23/MifareClassicTool"/>
    <n v="5353"/>
    <x v="6"/>
    <n v="12.6"/>
    <n v="12"/>
    <x v="3"/>
    <x v="57"/>
    <x v="1"/>
    <n v="28"/>
    <n v="33"/>
    <n v="346"/>
    <n v="6633"/>
    <n v="12940"/>
    <n v="7936"/>
    <n v="4134"/>
    <n v="870"/>
    <n v="31.95"/>
    <n v="11.09"/>
    <n v="2.27"/>
    <n v="106.03"/>
    <n v="51.67"/>
    <s v="https://github.com/ikaruB23/MifareClassicTool"/>
    <s v="https://github.com/ikaruB23/MifareClassicTool.git"/>
    <s v="2013-02-12T15:39:03Z"/>
    <m/>
  </r>
  <r>
    <s v="spring-projects/spring-data-examples"/>
    <n v="5355"/>
    <x v="6"/>
    <n v="11.64"/>
    <n v="10"/>
    <x v="2"/>
    <x v="0"/>
    <x v="0"/>
    <n v="6657"/>
    <n v="6629"/>
    <n v="11407"/>
    <n v="50984"/>
    <n v="135138"/>
    <n v="84114"/>
    <n v="14963"/>
    <n v="36061"/>
    <n v="11.07"/>
    <n v="2.62"/>
    <n v="1.01"/>
    <n v="0.46"/>
    <n v="1.75"/>
    <s v="https://github.com/spring-projects/spring-data-examples"/>
    <s v="https://github.com/spring-projects/spring-data-examples.git"/>
    <s v="2014-01-30T15:42:43Z"/>
    <m/>
  </r>
  <r>
    <s v="h6ah4i/android-advancedrecyclerview"/>
    <n v="5334"/>
    <x v="6"/>
    <n v="10.65"/>
    <n v="10"/>
    <x v="2"/>
    <x v="3"/>
    <x v="1"/>
    <n v="212"/>
    <n v="395"/>
    <n v="2431"/>
    <n v="20692"/>
    <n v="34925"/>
    <n v="21535"/>
    <n v="7396"/>
    <n v="5994"/>
    <n v="21.18"/>
    <n v="6.61"/>
    <n v="2.41"/>
    <n v="32.020000000000003"/>
    <n v="11.53"/>
    <s v="https://github.com/h6ah4i/android-advancedrecyclerview"/>
    <s v="https://github.com/h6ah4i/android-advancedrecyclerview.git"/>
    <s v="2015-01-24T16:14:39Z"/>
    <m/>
  </r>
  <r>
    <s v="commonsguy/cw-omnibus"/>
    <n v="5349"/>
    <x v="6"/>
    <n v="13.52"/>
    <n v="12"/>
    <x v="3"/>
    <x v="142"/>
    <x v="1"/>
    <n v="1677"/>
    <n v="1942"/>
    <n v="8199"/>
    <n v="71379"/>
    <n v="154803"/>
    <n v="98288"/>
    <n v="31489"/>
    <n v="25026"/>
    <n v="20.34"/>
    <n v="5.29"/>
    <n v="1.68"/>
    <n v="20.190000000000001"/>
    <n v="7.59"/>
    <s v="https://github.com/commonsguy/cw-omnibus"/>
    <s v="https://github.com/commonsguy/cw-omnibus.git"/>
    <s v="2012-03-12T14:12:06Z"/>
    <m/>
  </r>
  <r>
    <s v="coobird/thumbnailator"/>
    <n v="5327"/>
    <x v="6"/>
    <n v="10.15"/>
    <n v="10"/>
    <x v="2"/>
    <x v="0"/>
    <x v="0"/>
    <n v="125"/>
    <n v="223"/>
    <n v="1482"/>
    <n v="19559"/>
    <n v="38083"/>
    <n v="17657"/>
    <n v="15513"/>
    <n v="4913"/>
    <n v="40.729999999999997"/>
    <n v="4.0599999999999996"/>
    <n v="1.24"/>
    <n v="93.55"/>
    <n v="10.3"/>
    <s v="https://github.com/coobird/thumbnailator"/>
    <s v="https://github.com/coobird/thumbnailator.git"/>
    <s v="2015-07-25T05:38:33Z"/>
    <m/>
  </r>
  <r>
    <s v="XRecyclerView/XRecyclerView"/>
    <n v="5318"/>
    <x v="6"/>
    <n v="9.84"/>
    <n v="8"/>
    <x v="4"/>
    <x v="0"/>
    <x v="0"/>
    <n v="59"/>
    <n v="166"/>
    <n v="429"/>
    <n v="5151"/>
    <n v="6020"/>
    <n v="4753"/>
    <n v="424"/>
    <n v="843"/>
    <n v="7.04"/>
    <n v="3.91"/>
    <n v="1.42"/>
    <n v="9.0399999999999991"/>
    <n v="4.99"/>
    <s v="https://github.com/XRecyclerView/XRecyclerView"/>
    <s v="https://github.com/XRecyclerView/XRecyclerView.git"/>
    <s v="2015-11-18T08:14:22Z"/>
    <m/>
  </r>
  <r>
    <s v="mybatis/generator"/>
    <n v="5311"/>
    <x v="6"/>
    <n v="12.61"/>
    <n v="12"/>
    <x v="3"/>
    <x v="89"/>
    <x v="1"/>
    <n v="555"/>
    <n v="648"/>
    <n v="4900"/>
    <n v="68152"/>
    <n v="108795"/>
    <n v="78591"/>
    <n v="13508"/>
    <n v="16696"/>
    <n v="12.42"/>
    <n v="6.7"/>
    <n v="1.9"/>
    <n v="87.58"/>
    <n v="10.9"/>
    <s v="https://github.com/mybatis/generator"/>
    <s v="https://github.com/mybatis/generator.git"/>
    <s v="2013-02-10T11:14:50Z"/>
    <m/>
  </r>
  <r>
    <s v="google/google-authenticator"/>
    <n v="5305"/>
    <x v="6"/>
    <n v="10.95"/>
    <n v="10"/>
    <x v="2"/>
    <x v="0"/>
    <x v="0"/>
    <n v="31"/>
    <n v="61"/>
    <n v="370"/>
    <n v="3935"/>
    <n v="6055"/>
    <n v="3324"/>
    <n v="1932"/>
    <n v="799"/>
    <n v="31.91"/>
    <n v="3.89"/>
    <n v="1.69"/>
    <n v="29.66"/>
    <n v="13.11"/>
    <s v="https://github.com/google/google-authenticator"/>
    <s v="https://github.com/google/google-authenticator.git"/>
    <s v="2014-10-08T17:54:27Z"/>
    <m/>
  </r>
  <r>
    <s v="LFDT-web3j/web3j"/>
    <n v="5302"/>
    <x v="6"/>
    <n v="9.0399999999999991"/>
    <n v="8"/>
    <x v="4"/>
    <x v="143"/>
    <x v="1"/>
    <n v="723"/>
    <n v="1290"/>
    <n v="6099"/>
    <n v="43517"/>
    <n v="88801"/>
    <n v="64524"/>
    <n v="11633"/>
    <n v="12644"/>
    <n v="13.1"/>
    <n v="4.29"/>
    <n v="1.73"/>
    <n v="34.950000000000003"/>
    <n v="6.82"/>
    <s v="https://github.com/LFDT-web3j/web3j"/>
    <s v="https://github.com/LFDT-web3j/web3j.git"/>
    <s v="2016-09-04T05:48:49Z"/>
    <m/>
  </r>
  <r>
    <s v="evant/gradle-retrolambda"/>
    <n v="5289"/>
    <x v="6"/>
    <n v="12.12"/>
    <n v="12"/>
    <x v="3"/>
    <x v="78"/>
    <x v="1"/>
    <n v="23"/>
    <n v="25"/>
    <n v="77"/>
    <n v="623"/>
    <n v="2299"/>
    <n v="1925"/>
    <n v="62"/>
    <n v="312"/>
    <n v="2.7"/>
    <n v="4.5999999999999996"/>
    <n v="1.04"/>
    <n v="2.16"/>
    <n v="3.4"/>
    <s v="https://github.com/evant/gradle-retrolambda"/>
    <s v="https://github.com/evant/gradle-retrolambda.git"/>
    <s v="2013-08-05T02:09:58Z"/>
    <m/>
  </r>
  <r>
    <s v="xxv/android-lifecycle"/>
    <n v="5271"/>
    <x v="6"/>
    <n v="11.42"/>
    <n v="10"/>
    <x v="2"/>
    <x v="0"/>
    <x v="0"/>
    <n v="5"/>
    <n v="6"/>
    <n v="89"/>
    <n v="481"/>
    <n v="762"/>
    <n v="628"/>
    <n v="11"/>
    <n v="123"/>
    <n v="1.44"/>
    <n v="7"/>
    <n v="1.67"/>
    <n v="151.66999999999999"/>
    <n v="15.33"/>
    <s v="https://github.com/xxv/android-lifecycle"/>
    <s v="https://github.com/xxv/android-lifecycle.git"/>
    <s v="2014-04-18T14:26:22Z"/>
    <m/>
  </r>
  <r>
    <s v="yixia/VitamioBundle"/>
    <n v="5268"/>
    <x v="6"/>
    <n v="12.92"/>
    <n v="12"/>
    <x v="3"/>
    <x v="0"/>
    <x v="0"/>
    <n v="41"/>
    <n v="101"/>
    <n v="546"/>
    <n v="6501"/>
    <n v="9028"/>
    <n v="5803"/>
    <n v="2215"/>
    <n v="1010"/>
    <n v="24.53"/>
    <n v="4.95"/>
    <n v="1.32"/>
    <n v="75.069999999999993"/>
    <n v="14.05"/>
    <s v="https://github.com/yixia/VitamioBundle"/>
    <s v="https://github.com/yixia/VitamioBundle.git"/>
    <s v="2012-10-19T08:40:49Z"/>
    <m/>
  </r>
  <r>
    <s v="CaffeineMC/sodium"/>
    <n v="5268"/>
    <x v="6"/>
    <n v="5.63"/>
    <n v="4"/>
    <x v="6"/>
    <x v="97"/>
    <x v="1"/>
    <n v="571"/>
    <n v="662"/>
    <n v="3068"/>
    <n v="26021"/>
    <n v="44614"/>
    <n v="31122"/>
    <n v="5239"/>
    <n v="8253"/>
    <n v="11.74"/>
    <n v="6.12"/>
    <n v="1.44"/>
    <n v="13.45"/>
    <n v="8.85"/>
    <s v="https://github.com/CaffeineMC/sodium"/>
    <s v="https://github.com/CaffeineMC/sodium.git"/>
    <s v="2020-02-01T03:04:09Z"/>
    <m/>
  </r>
  <r>
    <s v="CodingDocs/springboot-guide"/>
    <n v="5252"/>
    <x v="6"/>
    <n v="6.81"/>
    <n v="6"/>
    <x v="0"/>
    <x v="0"/>
    <x v="0"/>
    <n v="155"/>
    <n v="139"/>
    <n v="262"/>
    <n v="1494"/>
    <n v="5189"/>
    <n v="3633"/>
    <n v="674"/>
    <n v="882"/>
    <n v="12.99"/>
    <n v="4.09"/>
    <n v="1.18"/>
    <n v="1.35"/>
    <n v="2.14"/>
    <s v="https://github.com/CodingDocs/springboot-guide"/>
    <s v="https://github.com/CodingDocs/springboot-guide.git"/>
    <s v="2018-11-28T01:05:07Z"/>
    <m/>
  </r>
  <r>
    <s v="zfdang/Android-Touch-Helper"/>
    <n v="5247"/>
    <x v="6"/>
    <n v="4.92"/>
    <n v="4"/>
    <x v="6"/>
    <x v="66"/>
    <x v="1"/>
    <n v="15"/>
    <n v="55"/>
    <n v="117"/>
    <n v="2257"/>
    <n v="2325"/>
    <n v="1810"/>
    <n v="219"/>
    <n v="296"/>
    <n v="9.42"/>
    <n v="4.13"/>
    <n v="1.18"/>
    <n v="1.95"/>
    <n v="5.8"/>
    <s v="https://github.com/zfdang/Android-Touch-Helper"/>
    <s v="https://github.com/zfdang/Android-Touch-Helper.git"/>
    <s v="2020-10-16T00:58:41Z"/>
    <m/>
  </r>
  <r>
    <s v="alibaba/QLExpress"/>
    <n v="5245"/>
    <x v="6"/>
    <n v="8.51"/>
    <n v="8"/>
    <x v="4"/>
    <x v="122"/>
    <x v="1"/>
    <n v="289"/>
    <n v="330"/>
    <n v="1770"/>
    <n v="12294"/>
    <n v="20507"/>
    <n v="15353"/>
    <n v="1915"/>
    <n v="3239"/>
    <n v="9.34"/>
    <n v="5.87"/>
    <n v="1.41"/>
    <n v="38.880000000000003"/>
    <n v="8.86"/>
    <s v="https://github.com/alibaba/QLExpress"/>
    <s v="https://github.com/alibaba/QLExpress.git"/>
    <s v="2017-03-15T08:39:54Z"/>
    <m/>
  </r>
  <r>
    <s v="lingochamp/okdownload"/>
    <n v="5244"/>
    <x v="6"/>
    <n v="7.75"/>
    <n v="6"/>
    <x v="0"/>
    <x v="57"/>
    <x v="1"/>
    <n v="201"/>
    <n v="343"/>
    <n v="2505"/>
    <n v="18986"/>
    <n v="33881"/>
    <n v="21853"/>
    <n v="6247"/>
    <n v="5781"/>
    <n v="18.440000000000001"/>
    <n v="6.44"/>
    <n v="1.27"/>
    <n v="35.26"/>
    <n v="10.72"/>
    <s v="https://github.com/lingochamp/okdownload"/>
    <s v="https://github.com/lingochamp/okdownload.git"/>
    <s v="2017-12-17T08:21:22Z"/>
    <m/>
  </r>
  <r>
    <s v="osmandapp/OsmAnd"/>
    <n v="5310"/>
    <x v="6"/>
    <n v="14.68"/>
    <n v="14"/>
    <x v="5"/>
    <x v="3"/>
    <x v="1"/>
    <n v="3120"/>
    <n v="6017"/>
    <n v="55579"/>
    <n v="682428"/>
    <n v="726950"/>
    <n v="584275"/>
    <n v="54827"/>
    <n v="87848"/>
    <n v="7.54"/>
    <n v="8.8699999999999992"/>
    <n v="1.72"/>
    <n v="106.75"/>
    <n v="21.5"/>
    <s v="https://github.com/osmandapp/OsmAnd"/>
    <s v="https://github.com/osmandapp/OsmAnd.git"/>
    <s v="2011-01-15T19:59:44Z"/>
    <m/>
  </r>
  <r>
    <s v="thinkaurelius/titan"/>
    <n v="5241"/>
    <x v="6"/>
    <n v="13.57"/>
    <n v="12"/>
    <x v="3"/>
    <x v="0"/>
    <x v="0"/>
    <n v="904"/>
    <n v="1594"/>
    <n v="8043"/>
    <n v="71163"/>
    <n v="107842"/>
    <n v="74505"/>
    <n v="15362"/>
    <n v="17975"/>
    <n v="14.24"/>
    <n v="5.86"/>
    <n v="1.36"/>
    <n v="20.51"/>
    <n v="9.86"/>
    <s v="https://github.com/thinkaurelius/titan"/>
    <s v="https://github.com/thinkaurelius/titan.git"/>
    <s v="2012-02-25T22:53:53Z"/>
    <m/>
  </r>
  <r>
    <s v="Yalantis/Side-Menu.Android"/>
    <n v="5240"/>
    <x v="6"/>
    <n v="10.68"/>
    <n v="10"/>
    <x v="2"/>
    <x v="82"/>
    <x v="1"/>
    <n v="9"/>
    <n v="18"/>
    <n v="57"/>
    <n v="449"/>
    <n v="602"/>
    <n v="469"/>
    <n v="26"/>
    <n v="107"/>
    <n v="4.32"/>
    <n v="3.89"/>
    <n v="1.22"/>
    <n v="4.1100000000000003"/>
    <n v="3.89"/>
    <s v="https://github.com/Yalantis/Side-Menu.Android"/>
    <s v="https://github.com/Yalantis/Side-Menu.Android.git"/>
    <s v="2015-01-13T11:11:27Z"/>
    <m/>
  </r>
  <r>
    <s v="cinit/QAuxiliary"/>
    <n v="5241"/>
    <x v="6"/>
    <n v="3.63"/>
    <n v="2"/>
    <x v="1"/>
    <x v="34"/>
    <x v="1"/>
    <n v="331"/>
    <n v="519"/>
    <n v="3198"/>
    <n v="41565"/>
    <n v="58036"/>
    <n v="43448"/>
    <n v="9444"/>
    <n v="5144"/>
    <n v="16.27"/>
    <n v="7.66"/>
    <n v="1.33"/>
    <n v="42.23"/>
    <n v="16.77"/>
    <s v="https://github.com/cinit/QAuxiliary"/>
    <s v="https://github.com/cinit/QAuxiliary.git"/>
    <s v="2022-01-29T06:12:36Z"/>
    <m/>
  </r>
  <r>
    <s v="razerdp/BasePopup"/>
    <n v="5233"/>
    <x v="6"/>
    <n v="9.68"/>
    <n v="8"/>
    <x v="4"/>
    <x v="91"/>
    <x v="1"/>
    <n v="267"/>
    <n v="568"/>
    <n v="3110"/>
    <n v="28287"/>
    <n v="37444"/>
    <n v="27717"/>
    <n v="4201"/>
    <n v="5526"/>
    <n v="11.22"/>
    <n v="5.89"/>
    <n v="1.7"/>
    <n v="34.29"/>
    <n v="10.88"/>
    <s v="https://github.com/razerdp/BasePopup"/>
    <s v="https://github.com/razerdp/BasePopup.git"/>
    <s v="2016-01-15T03:31:07Z"/>
    <m/>
  </r>
  <r>
    <s v="Doikki/DKVideoPlayer"/>
    <n v="5230"/>
    <x v="6"/>
    <n v="8.44"/>
    <n v="8"/>
    <x v="4"/>
    <x v="11"/>
    <x v="1"/>
    <n v="236"/>
    <n v="377"/>
    <n v="2244"/>
    <n v="18446"/>
    <n v="28507"/>
    <n v="20682"/>
    <n v="3435"/>
    <n v="4390"/>
    <n v="12.05"/>
    <n v="5.33"/>
    <n v="1.59"/>
    <n v="46.75"/>
    <n v="11.58"/>
    <s v="https://github.com/Doikki/DKVideoPlayer"/>
    <s v="https://github.com/Doikki/DKVideoPlayer.git"/>
    <s v="2017-04-11T01:33:38Z"/>
    <m/>
  </r>
  <r>
    <s v="rubenlagus/TelegramBots"/>
    <n v="5227"/>
    <x v="6"/>
    <n v="9.68"/>
    <n v="8"/>
    <x v="4"/>
    <x v="26"/>
    <x v="1"/>
    <n v="620"/>
    <n v="761"/>
    <n v="2226"/>
    <n v="21010"/>
    <n v="55970"/>
    <n v="38464"/>
    <n v="11738"/>
    <n v="5768"/>
    <n v="20.97"/>
    <n v="10.51"/>
    <n v="2.21"/>
    <n v="10.42"/>
    <n v="5.0199999999999996"/>
    <s v="https://github.com/rubenlagus/TelegramBots"/>
    <s v="https://github.com/rubenlagus/TelegramBots.git"/>
    <s v="2016-01-14T00:13:07Z"/>
    <m/>
  </r>
  <r>
    <s v="lucasr/twoway-view"/>
    <n v="5224"/>
    <x v="6"/>
    <n v="12.67"/>
    <n v="12"/>
    <x v="3"/>
    <x v="0"/>
    <x v="0"/>
    <n v="18"/>
    <n v="51"/>
    <n v="379"/>
    <n v="3688"/>
    <n v="4643"/>
    <n v="3359"/>
    <n v="414"/>
    <n v="870"/>
    <n v="8.92"/>
    <n v="6.08"/>
    <n v="1.82"/>
    <n v="86.59"/>
    <n v="16.61"/>
    <s v="https://github.com/lucasr/twoway-view"/>
    <s v="https://github.com/lucasr/twoway-view.git"/>
    <s v="2013-01-18T20:55:23Z"/>
    <m/>
  </r>
  <r>
    <s v="huangyanbin/smartTable"/>
    <n v="5220"/>
    <x v="6"/>
    <n v="7.86"/>
    <n v="6"/>
    <x v="0"/>
    <x v="16"/>
    <x v="1"/>
    <n v="150"/>
    <n v="364"/>
    <n v="1456"/>
    <n v="14165"/>
    <n v="19305"/>
    <n v="13493"/>
    <n v="3112"/>
    <n v="2700"/>
    <n v="16.12"/>
    <n v="5.13"/>
    <n v="1.19"/>
    <n v="25.93"/>
    <n v="7.42"/>
    <s v="https://github.com/huangyanbin/smartTable"/>
    <s v="https://github.com/huangyanbin/smartTable.git"/>
    <s v="2017-11-08T01:11:14Z"/>
    <m/>
  </r>
  <r>
    <s v="liquibase/liquibase"/>
    <n v="5224"/>
    <x v="6"/>
    <n v="14.2"/>
    <n v="14"/>
    <x v="5"/>
    <x v="144"/>
    <x v="1"/>
    <n v="1496"/>
    <n v="1742"/>
    <n v="11257"/>
    <n v="98891"/>
    <n v="160811"/>
    <n v="117178"/>
    <n v="19433"/>
    <n v="24200"/>
    <n v="12.08"/>
    <n v="6.92"/>
    <n v="1.81"/>
    <n v="65.45"/>
    <n v="13.85"/>
    <s v="https://github.com/liquibase/liquibase"/>
    <s v="https://github.com/liquibase/liquibase.git"/>
    <s v="2011-07-08T20:08:20Z"/>
    <m/>
  </r>
  <r>
    <s v="GeyserMC/Geyser"/>
    <n v="5217"/>
    <x v="6"/>
    <n v="6.2"/>
    <n v="6"/>
    <x v="0"/>
    <x v="0"/>
    <x v="0"/>
    <n v="1085"/>
    <n v="1208"/>
    <n v="5975"/>
    <n v="59742"/>
    <n v="134464"/>
    <n v="79273"/>
    <n v="39988"/>
    <n v="15203"/>
    <n v="29.74"/>
    <n v="8.26"/>
    <n v="1.97"/>
    <n v="34.58"/>
    <n v="11.27"/>
    <s v="https://github.com/GeyserMC/Geyser"/>
    <s v="https://github.com/GeyserMC/Geyser.git"/>
    <s v="2019-07-08T17:23:17Z"/>
    <m/>
  </r>
  <r>
    <s v="Karumi/Dexter"/>
    <n v="5216"/>
    <x v="6"/>
    <n v="9.84"/>
    <n v="8"/>
    <x v="4"/>
    <x v="96"/>
    <x v="1"/>
    <n v="48"/>
    <n v="80"/>
    <n v="311"/>
    <n v="2197"/>
    <n v="3827"/>
    <n v="2173"/>
    <n v="1090"/>
    <n v="564"/>
    <n v="28.48"/>
    <n v="4.42"/>
    <n v="1.2"/>
    <n v="4.1500000000000004"/>
    <n v="5.04"/>
    <s v="https://github.com/Karumi/Dexter"/>
    <s v="https://github.com/Karumi/Dexter.git"/>
    <s v="2015-11-17T13:14:43Z"/>
    <m/>
  </r>
  <r>
    <s v="Clans/FloatingActionButton"/>
    <n v="5204"/>
    <x v="6"/>
    <n v="10.5"/>
    <n v="10"/>
    <x v="2"/>
    <x v="24"/>
    <x v="1"/>
    <n v="9"/>
    <n v="47"/>
    <n v="275"/>
    <n v="2805"/>
    <n v="3276"/>
    <n v="2635"/>
    <n v="129"/>
    <n v="512"/>
    <n v="3.94"/>
    <n v="4.6399999999999997"/>
    <n v="1.38"/>
    <n v="139.68"/>
    <n v="12.15"/>
    <s v="https://github.com/Clans/FloatingActionButton"/>
    <s v="https://github.com/Clans/FloatingActionButton.git"/>
    <s v="2015-03-21T12:36:16Z"/>
    <m/>
  </r>
  <r>
    <s v="dunwu/db-tutorial"/>
    <n v="5202"/>
    <x v="6"/>
    <n v="8.11"/>
    <n v="8"/>
    <x v="4"/>
    <x v="0"/>
    <x v="0"/>
    <n v="176"/>
    <n v="209"/>
    <n v="1036"/>
    <n v="11203"/>
    <n v="18695"/>
    <n v="12693"/>
    <n v="3049"/>
    <n v="2953"/>
    <n v="16.309999999999999"/>
    <n v="5.21"/>
    <n v="1.18"/>
    <n v="32.61"/>
    <n v="10.29"/>
    <s v="https://github.com/dunwu/db-tutorial"/>
    <s v="https://github.com/dunwu/db-tutorial.git"/>
    <s v="2017-08-08T06:33:38Z"/>
    <m/>
  </r>
  <r>
    <s v="citerus/dddsample-core"/>
    <n v="5201"/>
    <x v="6"/>
    <n v="10.63"/>
    <n v="10"/>
    <x v="2"/>
    <x v="0"/>
    <x v="0"/>
    <n v="145"/>
    <n v="157"/>
    <n v="692"/>
    <n v="4639"/>
    <n v="9738"/>
    <n v="6712"/>
    <n v="1214"/>
    <n v="1812"/>
    <n v="12.47"/>
    <n v="7.09"/>
    <n v="1.1299999999999999"/>
    <n v="7.03"/>
    <n v="5.88"/>
    <s v="https://github.com/citerus/dddsample-core"/>
    <s v="https://github.com/citerus/dddsample-core.git"/>
    <s v="2015-01-31T23:21:37Z"/>
    <m/>
  </r>
  <r>
    <s v="remkop/picocli"/>
    <n v="5196"/>
    <x v="6"/>
    <n v="8.6300000000000008"/>
    <n v="8"/>
    <x v="4"/>
    <x v="126"/>
    <x v="1"/>
    <n v="417"/>
    <n v="2938"/>
    <n v="6674"/>
    <n v="96025"/>
    <n v="98293"/>
    <n v="74461"/>
    <n v="12738"/>
    <n v="11094"/>
    <n v="12.96"/>
    <n v="2.88"/>
    <n v="1.1100000000000001"/>
    <n v="58.95"/>
    <n v="3.88"/>
    <s v="https://github.com/remkop/picocli"/>
    <s v="https://github.com/remkop/picocli.git"/>
    <s v="2017-02-01T16:38:41Z"/>
    <m/>
  </r>
  <r>
    <s v="pmd/pmd"/>
    <n v="5210"/>
    <x v="6"/>
    <n v="13.19"/>
    <n v="12"/>
    <x v="3"/>
    <x v="26"/>
    <x v="1"/>
    <n v="3032"/>
    <n v="4081"/>
    <n v="19964"/>
    <n v="146591"/>
    <n v="251686"/>
    <n v="158254"/>
    <n v="51980"/>
    <n v="41452"/>
    <n v="20.65"/>
    <n v="5.64"/>
    <n v="2.08"/>
    <n v="43.44"/>
    <n v="8.02"/>
    <s v="https://github.com/pmd/pmd"/>
    <s v="https://github.com/pmd/pmd.git"/>
    <s v="2012-07-11T18:03:00Z"/>
    <m/>
  </r>
  <r>
    <s v="tonikelope/megabasterd"/>
    <n v="5192"/>
    <x v="6"/>
    <n v="8.9700000000000006"/>
    <n v="8"/>
    <x v="4"/>
    <x v="7"/>
    <x v="1"/>
    <n v="61"/>
    <n v="201"/>
    <n v="1197"/>
    <n v="20673"/>
    <n v="30250"/>
    <n v="21072"/>
    <n v="1060"/>
    <n v="8118"/>
    <n v="3.5"/>
    <n v="2.76"/>
    <n v="1.49"/>
    <n v="85.72"/>
    <n v="16.739999999999998"/>
    <s v="https://github.com/tonikelope/megabasterd"/>
    <s v="https://github.com/tonikelope/megabasterd.git"/>
    <s v="2016-09-29T16:54:54Z"/>
    <m/>
  </r>
  <r>
    <s v="hustcc/JS-Sorting-Algorithm"/>
    <n v="5186"/>
    <x v="6"/>
    <n v="8.66"/>
    <n v="8"/>
    <x v="4"/>
    <x v="0"/>
    <x v="0"/>
    <n v="12"/>
    <n v="12"/>
    <n v="42"/>
    <n v="389"/>
    <n v="639"/>
    <n v="427"/>
    <n v="100"/>
    <n v="112"/>
    <n v="15.65"/>
    <n v="3.58"/>
    <n v="1"/>
    <n v="2.83"/>
    <n v="8.42"/>
    <s v="https://github.com/hustcc/JS-Sorting-Algorithm"/>
    <s v="https://github.com/hustcc/JS-Sorting-Algorithm.git"/>
    <s v="2017-01-19T11:36:21Z"/>
    <m/>
  </r>
  <r>
    <s v="j-easy/easy-rules"/>
    <n v="5153"/>
    <x v="6"/>
    <n v="12.53"/>
    <n v="12"/>
    <x v="3"/>
    <x v="93"/>
    <x v="1"/>
    <n v="136"/>
    <n v="162"/>
    <n v="741"/>
    <n v="4857"/>
    <n v="12277"/>
    <n v="5917"/>
    <n v="4729"/>
    <n v="1631"/>
    <n v="38.520000000000003"/>
    <n v="5.09"/>
    <n v="1.31"/>
    <n v="7.63"/>
    <n v="5.87"/>
    <s v="https://github.com/j-easy/easy-rules"/>
    <s v="https://github.com/j-easy/easy-rules.git"/>
    <s v="2013-03-10T14:38:26Z"/>
    <m/>
  </r>
  <r>
    <s v="android/views-widgets-samples"/>
    <n v="5159"/>
    <x v="6"/>
    <n v="6.03"/>
    <n v="6"/>
    <x v="0"/>
    <x v="0"/>
    <x v="0"/>
    <n v="94"/>
    <n v="152"/>
    <n v="628"/>
    <n v="7334"/>
    <n v="13264"/>
    <n v="8019"/>
    <n v="3534"/>
    <n v="1711"/>
    <n v="26.64"/>
    <n v="4.03"/>
    <n v="1.73"/>
    <n v="7.01"/>
    <n v="7.95"/>
    <s v="https://github.com/android/views-widgets-samples"/>
    <s v="https://github.com/android/views-widgets-samples.git"/>
    <s v="2019-09-06T21:39:12Z"/>
    <m/>
  </r>
  <r>
    <s v="novicezk/midjourney-proxy"/>
    <n v="5146"/>
    <x v="6"/>
    <n v="2.4"/>
    <n v="2"/>
    <x v="1"/>
    <x v="0"/>
    <x v="0"/>
    <n v="79"/>
    <n v="90"/>
    <n v="283"/>
    <n v="2787"/>
    <n v="4683"/>
    <n v="3793"/>
    <n v="264"/>
    <n v="626"/>
    <n v="5.64"/>
    <n v="5.9"/>
    <n v="1.24"/>
    <n v="5.81"/>
    <n v="6.68"/>
    <s v="https://github.com/novicezk/midjourney-proxy"/>
    <s v="https://github.com/novicezk/midjourney-proxy.git"/>
    <s v="2023-04-24T13:43:45Z"/>
    <m/>
  </r>
  <r>
    <s v="careercup/ctci"/>
    <n v="5147"/>
    <x v="6"/>
    <n v="12.5"/>
    <n v="12"/>
    <x v="3"/>
    <x v="0"/>
    <x v="0"/>
    <n v="298"/>
    <n v="311"/>
    <n v="1139"/>
    <n v="11244"/>
    <n v="15555"/>
    <n v="12659"/>
    <n v="719"/>
    <n v="2177"/>
    <n v="4.62"/>
    <n v="1.96"/>
    <n v="1.1200000000000001"/>
    <n v="5.0999999999999996"/>
    <n v="9.49"/>
    <s v="https://github.com/careercup/ctci"/>
    <s v="https://github.com/careercup/ctci.git"/>
    <s v="2013-03-21T23:01:01Z"/>
    <m/>
  </r>
  <r>
    <s v="square/otto"/>
    <n v="5145"/>
    <x v="6"/>
    <n v="13.23"/>
    <n v="12"/>
    <x v="3"/>
    <x v="0"/>
    <x v="0"/>
    <n v="29"/>
    <n v="85"/>
    <n v="206"/>
    <n v="1987"/>
    <n v="3009"/>
    <n v="1736"/>
    <n v="816"/>
    <n v="457"/>
    <n v="27.12"/>
    <n v="2.44"/>
    <n v="1.39"/>
    <n v="3.55"/>
    <n v="3.92"/>
    <s v="https://github.com/square/otto"/>
    <s v="https://github.com/square/otto.git"/>
    <s v="2012-06-27T19:06:49Z"/>
    <m/>
  </r>
  <r>
    <s v="Fuzion24/JustTrustMe"/>
    <n v="5143"/>
    <x v="6"/>
    <n v="11.15"/>
    <n v="10"/>
    <x v="2"/>
    <x v="3"/>
    <x v="1"/>
    <n v="2"/>
    <n v="27"/>
    <n v="50"/>
    <n v="598"/>
    <n v="696"/>
    <n v="503"/>
    <n v="65"/>
    <n v="128"/>
    <n v="9.34"/>
    <n v="2.56"/>
    <n v="1.19"/>
    <n v="2.7"/>
    <n v="2.74"/>
    <s v="https://github.com/Fuzion24/JustTrustMe"/>
    <s v="https://github.com/Fuzion24/JustTrustMe.git"/>
    <s v="2014-07-24T23:45:05Z"/>
    <m/>
  </r>
  <r>
    <s v="bitcoinj/bitcoinj"/>
    <n v="5137"/>
    <x v="6"/>
    <n v="11.83"/>
    <n v="10"/>
    <x v="2"/>
    <x v="24"/>
    <x v="1"/>
    <n v="435"/>
    <n v="623"/>
    <n v="4753"/>
    <n v="46026"/>
    <n v="89377"/>
    <n v="54464"/>
    <n v="25542"/>
    <n v="9371"/>
    <n v="28.58"/>
    <n v="6.68"/>
    <n v="1.73"/>
    <n v="89.24"/>
    <n v="15.69"/>
    <s v="https://github.com/bitcoinj/bitcoinj"/>
    <s v="https://github.com/bitcoinj/bitcoinj.git"/>
    <s v="2013-11-19T04:33:23Z"/>
    <m/>
  </r>
  <r>
    <s v="brianfrankcooper/YCSB"/>
    <n v="5136"/>
    <x v="6"/>
    <n v="15.42"/>
    <n v="14"/>
    <x v="5"/>
    <x v="64"/>
    <x v="1"/>
    <n v="233"/>
    <n v="236"/>
    <n v="1428"/>
    <n v="22395"/>
    <n v="40578"/>
    <n v="25567"/>
    <n v="9953"/>
    <n v="5058"/>
    <n v="24.53"/>
    <n v="7.05"/>
    <n v="1.64"/>
    <n v="7.85"/>
    <n v="18.21"/>
    <s v="https://github.com/brianfrankcooper/YCSB"/>
    <s v="https://github.com/brianfrankcooper/YCSB.git"/>
    <s v="2010-04-19T20:52:11Z"/>
    <m/>
  </r>
  <r>
    <s v="reactor/reactor-core"/>
    <n v="5139"/>
    <x v="6"/>
    <n v="9.86"/>
    <n v="8"/>
    <x v="4"/>
    <x v="41"/>
    <x v="1"/>
    <n v="1002"/>
    <n v="2242"/>
    <n v="18337"/>
    <n v="201959"/>
    <n v="300673"/>
    <n v="205495"/>
    <n v="48233"/>
    <n v="46945"/>
    <n v="16.04"/>
    <n v="6.9"/>
    <n v="1.54"/>
    <n v="122.35"/>
    <n v="14.51"/>
    <s v="https://github.com/reactor/reactor-core"/>
    <s v="https://github.com/reactor/reactor-core.git"/>
    <s v="2015-11-10T10:06:40Z"/>
    <m/>
  </r>
  <r>
    <s v="runelite/runelite"/>
    <n v="5113"/>
    <x v="6"/>
    <n v="9.39"/>
    <n v="8"/>
    <x v="4"/>
    <x v="0"/>
    <x v="0"/>
    <n v="1850"/>
    <n v="3794"/>
    <n v="10637"/>
    <n v="476614"/>
    <n v="810796"/>
    <n v="490368"/>
    <n v="231260"/>
    <n v="89168"/>
    <n v="28.52"/>
    <n v="3.61"/>
    <n v="1.22"/>
    <n v="25.85"/>
    <n v="7.72"/>
    <s v="https://github.com/runelite/runelite"/>
    <s v="https://github.com/runelite/runelite.git"/>
    <s v="2016-04-30T20:48:02Z"/>
    <m/>
  </r>
  <r>
    <s v="hneemann/Digital"/>
    <n v="5109"/>
    <x v="6"/>
    <n v="9.2200000000000006"/>
    <n v="8"/>
    <x v="4"/>
    <x v="76"/>
    <x v="1"/>
    <n v="1085"/>
    <n v="1817"/>
    <n v="8068"/>
    <n v="76080"/>
    <n v="125598"/>
    <n v="81650"/>
    <n v="27794"/>
    <n v="16154"/>
    <n v="22.13"/>
    <n v="5.05"/>
    <n v="1.67"/>
    <n v="13.25"/>
    <n v="8.92"/>
    <s v="https://github.com/hneemann/Digital"/>
    <s v="https://github.com/hneemann/Digital.git"/>
    <s v="2016-06-28T17:40:16Z"/>
    <m/>
  </r>
  <r>
    <s v="fast-excel/fastexcel"/>
    <n v="5105"/>
    <x v="6"/>
    <n v="0.95"/>
    <n v="0"/>
    <x v="7"/>
    <x v="60"/>
    <x v="1"/>
    <n v="579"/>
    <n v="623"/>
    <n v="2523"/>
    <n v="22134"/>
    <n v="47097"/>
    <n v="31410"/>
    <n v="10651"/>
    <n v="5036"/>
    <n v="22.62"/>
    <n v="6.52"/>
    <n v="1.34"/>
    <n v="29.69"/>
    <n v="7.29"/>
    <s v="https://github.com/fast-excel/fastexcel"/>
    <s v="https://github.com/fast-excel/fastexcel.git"/>
    <s v="2024-10-05T11:42:50Z"/>
    <m/>
  </r>
  <r>
    <s v="CellularPrivacy/Android-IMSI-Catcher-Detector"/>
    <n v="5099"/>
    <x v="6"/>
    <n v="11.82"/>
    <n v="10"/>
    <x v="2"/>
    <x v="34"/>
    <x v="1"/>
    <n v="105"/>
    <n v="251"/>
    <n v="761"/>
    <n v="12171"/>
    <n v="16571"/>
    <n v="11259"/>
    <n v="2958"/>
    <n v="2354"/>
    <n v="17.850000000000001"/>
    <n v="5.0599999999999996"/>
    <n v="1.33"/>
    <n v="4.96"/>
    <n v="7.37"/>
    <s v="https://github.com/CellularPrivacy/Android-IMSI-Catcher-Detector"/>
    <s v="https://github.com/CellularPrivacy/Android-IMSI-Catcher-Detector.git"/>
    <s v="2013-11-23T10:04:14Z"/>
    <m/>
  </r>
  <r>
    <s v="zhanglei-workspace/shopping-management-system"/>
    <n v="5097"/>
    <x v="6"/>
    <n v="9.84"/>
    <n v="8"/>
    <x v="4"/>
    <x v="0"/>
    <x v="0"/>
    <n v="95"/>
    <n v="97"/>
    <n v="646"/>
    <n v="5299"/>
    <n v="9792"/>
    <n v="6483"/>
    <n v="1985"/>
    <n v="1324"/>
    <n v="20.27"/>
    <n v="3.57"/>
    <n v="1.36"/>
    <n v="76.48"/>
    <n v="10.97"/>
    <s v="https://github.com/zhanglei-workspace/shopping-management-system"/>
    <s v="https://github.com/zhanglei-workspace/shopping-management-system.git"/>
    <s v="2015-11-16T12:53:21Z"/>
    <m/>
  </r>
  <r>
    <s v="LWJGL/lwjgl3"/>
    <n v="5127"/>
    <x v="6"/>
    <n v="12.74"/>
    <n v="12"/>
    <x v="3"/>
    <x v="22"/>
    <x v="1"/>
    <n v="6227"/>
    <n v="9925"/>
    <n v="224610"/>
    <n v="1086521"/>
    <n v="1563775"/>
    <n v="859665"/>
    <n v="460333"/>
    <n v="243777"/>
    <n v="29.44"/>
    <n v="6.74"/>
    <n v="2.29"/>
    <n v="971.12"/>
    <n v="25.98"/>
    <s v="https://github.com/LWJGL/lwjgl3"/>
    <s v="https://github.com/LWJGL/lwjgl3.git"/>
    <s v="2012-12-23T15:40:04Z"/>
    <m/>
  </r>
  <r>
    <s v="jindrapetrik/jpexs-decompiler"/>
    <n v="5087"/>
    <x v="6"/>
    <n v="11.36"/>
    <n v="10"/>
    <x v="2"/>
    <x v="145"/>
    <x v="1"/>
    <n v="2599"/>
    <n v="4053"/>
    <n v="25435"/>
    <n v="345689"/>
    <n v="605673"/>
    <n v="370233"/>
    <n v="171531"/>
    <n v="63909"/>
    <n v="28.32"/>
    <n v="5.87"/>
    <n v="1.92"/>
    <n v="57.67"/>
    <n v="18.600000000000001"/>
    <s v="https://github.com/jindrapetrik/jpexs-decompiler"/>
    <s v="https://github.com/jindrapetrik/jpexs-decompiler.git"/>
    <s v="2014-05-10T17:20:56Z"/>
    <m/>
  </r>
  <r>
    <s v="natario1/CameraView"/>
    <n v="5083"/>
    <x v="6"/>
    <n v="8.17"/>
    <n v="8"/>
    <x v="4"/>
    <x v="138"/>
    <x v="1"/>
    <n v="242"/>
    <n v="534"/>
    <n v="2368"/>
    <n v="21155"/>
    <n v="34406"/>
    <n v="23615"/>
    <n v="6433"/>
    <n v="4358"/>
    <n v="18.7"/>
    <n v="5.6"/>
    <n v="1.37"/>
    <n v="34.76"/>
    <n v="7.57"/>
    <s v="https://github.com/natario1/CameraView"/>
    <s v="https://github.com/natario1/CameraView.git"/>
    <s v="2017-07-18T09:30:33Z"/>
    <m/>
  </r>
  <r>
    <s v="deathmarine/Luyten"/>
    <n v="5083"/>
    <x v="6"/>
    <n v="12.19"/>
    <n v="12"/>
    <x v="3"/>
    <x v="122"/>
    <x v="1"/>
    <n v="31"/>
    <n v="129"/>
    <n v="434"/>
    <n v="6750"/>
    <n v="6683"/>
    <n v="5609"/>
    <n v="277"/>
    <n v="797"/>
    <n v="4.1399999999999997"/>
    <n v="2.35"/>
    <n v="1.54"/>
    <n v="15.45"/>
    <n v="9.24"/>
    <s v="https://github.com/deathmarine/Luyten"/>
    <s v="https://github.com/deathmarine/Luyten.git"/>
    <s v="2013-07-11T10:57:28Z"/>
    <m/>
  </r>
  <r>
    <s v="diffplug/spotless"/>
    <n v="5082"/>
    <x v="6"/>
    <n v="10.4"/>
    <n v="10"/>
    <x v="2"/>
    <x v="76"/>
    <x v="1"/>
    <n v="596"/>
    <n v="899"/>
    <n v="4063"/>
    <n v="36551"/>
    <n v="61923"/>
    <n v="40576"/>
    <n v="13244"/>
    <n v="8103"/>
    <n v="21.39"/>
    <n v="5.05"/>
    <n v="1.74"/>
    <n v="13.79"/>
    <n v="7"/>
    <s v="https://github.com/diffplug/spotless"/>
    <s v="https://github.com/diffplug/spotless.git"/>
    <s v="2015-04-27T19:10:58Z"/>
    <m/>
  </r>
  <r>
    <s v="oshi/oshi"/>
    <n v="5080"/>
    <x v="6"/>
    <n v="13.61"/>
    <n v="12"/>
    <x v="3"/>
    <x v="123"/>
    <x v="1"/>
    <n v="538"/>
    <n v="668"/>
    <n v="3575"/>
    <n v="36137"/>
    <n v="65000"/>
    <n v="42889"/>
    <n v="14839"/>
    <n v="7272"/>
    <n v="22.83"/>
    <n v="5.51"/>
    <n v="1.59"/>
    <n v="31.75"/>
    <n v="12.11"/>
    <s v="https://github.com/oshi/oshi"/>
    <s v="https://github.com/oshi/oshi.git"/>
    <s v="2012-02-10T12:46:48Z"/>
    <m/>
  </r>
  <r>
    <s v="sofastack/sofa-boot"/>
    <n v="5063"/>
    <x v="6"/>
    <n v="7.46"/>
    <n v="6"/>
    <x v="0"/>
    <x v="146"/>
    <x v="1"/>
    <n v="866"/>
    <n v="1181"/>
    <n v="4367"/>
    <n v="32830"/>
    <n v="77780"/>
    <n v="43387"/>
    <n v="23967"/>
    <n v="10426"/>
    <n v="30.81"/>
    <n v="5.13"/>
    <n v="1.2"/>
    <n v="17.82"/>
    <n v="5.49"/>
    <s v="https://github.com/sofastack/sofa-boot"/>
    <s v="https://github.com/sofastack/sofa-boot.git"/>
    <s v="2018-04-02T08:28:14Z"/>
    <m/>
  </r>
  <r>
    <s v="OpenTSDB/opentsdb"/>
    <n v="5062"/>
    <x v="6"/>
    <n v="15.07"/>
    <n v="14"/>
    <x v="5"/>
    <x v="115"/>
    <x v="1"/>
    <n v="412"/>
    <n v="958"/>
    <n v="8430"/>
    <n v="104636"/>
    <n v="161143"/>
    <n v="114399"/>
    <n v="27947"/>
    <n v="18797"/>
    <n v="17.34"/>
    <n v="7.09"/>
    <n v="1.28"/>
    <n v="64.88"/>
    <n v="18.05"/>
    <s v="https://github.com/OpenTSDB/opentsdb"/>
    <s v="https://github.com/OpenTSDB/opentsdb.git"/>
    <s v="2010-08-27T02:05:20Z"/>
    <m/>
  </r>
  <r>
    <s v="wequick/Small"/>
    <n v="5049"/>
    <x v="6"/>
    <n v="9.81"/>
    <n v="8"/>
    <x v="4"/>
    <x v="49"/>
    <x v="1"/>
    <n v="85"/>
    <n v="185"/>
    <n v="532"/>
    <n v="7726"/>
    <n v="8996"/>
    <n v="6363"/>
    <n v="1417"/>
    <n v="1216"/>
    <n v="15.75"/>
    <n v="3.81"/>
    <n v="1.48"/>
    <n v="20.170000000000002"/>
    <n v="7.22"/>
    <s v="https://github.com/wequick/Small"/>
    <s v="https://github.com/wequick/Small.git"/>
    <s v="2015-11-27T11:37:20Z"/>
    <m/>
  </r>
  <r>
    <s v="baomidou/dynamic-datasource"/>
    <n v="5048"/>
    <x v="6"/>
    <n v="7.39"/>
    <n v="6"/>
    <x v="0"/>
    <x v="73"/>
    <x v="1"/>
    <n v="146"/>
    <n v="178"/>
    <n v="474"/>
    <n v="5307"/>
    <n v="11879"/>
    <n v="6654"/>
    <n v="4089"/>
    <n v="1136"/>
    <n v="34.42"/>
    <n v="5.1100000000000003"/>
    <n v="1.1399999999999999"/>
    <n v="2.36"/>
    <n v="5.61"/>
    <s v="https://github.com/baomidou/dynamic-datasource"/>
    <s v="https://github.com/baomidou/dynamic-datasource.git"/>
    <s v="2018-04-28T02:32:16Z"/>
    <m/>
  </r>
  <r>
    <s v="spring-projects/spring-authorization-server"/>
    <n v="5050"/>
    <x v="6"/>
    <n v="5.5"/>
    <n v="4"/>
    <x v="6"/>
    <x v="104"/>
    <x v="1"/>
    <n v="468"/>
    <n v="677"/>
    <n v="3956"/>
    <n v="37129"/>
    <n v="83586"/>
    <n v="54718"/>
    <n v="17507"/>
    <n v="11361"/>
    <n v="20.94"/>
    <n v="10.3"/>
    <n v="1.4"/>
    <n v="16.73"/>
    <n v="8.48"/>
    <s v="https://github.com/spring-projects/spring-authorization-server"/>
    <s v="https://github.com/spring-projects/spring-authorization-server.git"/>
    <s v="2020-03-17T17:28:57Z"/>
    <m/>
  </r>
  <r>
    <s v="xuexiangjys/XUI"/>
    <n v="5040"/>
    <x v="6"/>
    <n v="6.7"/>
    <n v="6"/>
    <x v="0"/>
    <x v="127"/>
    <x v="1"/>
    <n v="872"/>
    <n v="1657"/>
    <n v="10539"/>
    <n v="91066"/>
    <n v="153940"/>
    <n v="95527"/>
    <n v="38328"/>
    <n v="20085"/>
    <n v="24.9"/>
    <n v="5.63"/>
    <n v="1.61"/>
    <n v="52.71"/>
    <n v="11.74"/>
    <s v="https://github.com/xuexiangjys/XUI"/>
    <s v="https://github.com/xuexiangjys/XUI.git"/>
    <s v="2019-01-07T07:59:02Z"/>
    <m/>
  </r>
  <r>
    <s v="killbill/killbill"/>
    <n v="5026"/>
    <x v="6"/>
    <n v="12.91"/>
    <n v="12"/>
    <x v="3"/>
    <x v="147"/>
    <x v="1"/>
    <n v="1686"/>
    <n v="2443"/>
    <n v="14995"/>
    <n v="150948"/>
    <n v="277238"/>
    <n v="195012"/>
    <n v="38216"/>
    <n v="44010"/>
    <n v="13.78"/>
    <n v="8.69"/>
    <n v="1.81"/>
    <n v="28.25"/>
    <n v="11.28"/>
    <s v="https://github.com/killbill/killbill"/>
    <s v="https://github.com/killbill/killbill.git"/>
    <s v="2012-10-21T20:55:05Z"/>
    <m/>
  </r>
  <r>
    <s v="youlookwhat/DesignPattern"/>
    <n v="5020"/>
    <x v="6"/>
    <n v="8.91"/>
    <n v="8"/>
    <x v="4"/>
    <x v="0"/>
    <x v="0"/>
    <n v="169"/>
    <n v="197"/>
    <n v="404"/>
    <n v="2603"/>
    <n v="5386"/>
    <n v="3162"/>
    <n v="1204"/>
    <n v="1020"/>
    <n v="22.35"/>
    <n v="2.54"/>
    <n v="1.28"/>
    <n v="1.43"/>
    <n v="2.57"/>
    <s v="https://github.com/youlookwhat/DesignPattern"/>
    <s v="https://github.com/youlookwhat/DesignPattern.git"/>
    <s v="2016-10-21T10:59:32Z"/>
    <m/>
  </r>
  <r>
    <s v="jankotek/mapdb"/>
    <n v="5016"/>
    <x v="6"/>
    <n v="13.09"/>
    <n v="12"/>
    <x v="3"/>
    <x v="0"/>
    <x v="0"/>
    <n v="121"/>
    <n v="263"/>
    <n v="1952"/>
    <n v="20198"/>
    <n v="26549"/>
    <n v="18434"/>
    <n v="4494"/>
    <n v="3621"/>
    <n v="16.93"/>
    <n v="3.24"/>
    <n v="2.02"/>
    <n v="81.849999999999994"/>
    <n v="15.67"/>
    <s v="https://github.com/jankotek/mapdb"/>
    <s v="https://github.com/jankotek/mapdb.git"/>
    <s v="2012-08-17T15:28:54Z"/>
    <m/>
  </r>
  <r>
    <s v="Exrick/xpay"/>
    <n v="5038"/>
    <x v="6"/>
    <n v="7.77"/>
    <n v="6"/>
    <x v="0"/>
    <x v="0"/>
    <x v="0"/>
    <n v="20"/>
    <n v="21"/>
    <n v="189"/>
    <n v="1449"/>
    <n v="2440"/>
    <n v="1742"/>
    <n v="300"/>
    <n v="398"/>
    <n v="12.3"/>
    <n v="6.43"/>
    <n v="1"/>
    <n v="93.43"/>
    <n v="15.67"/>
    <s v="https://github.com/Exrick/xpay"/>
    <s v="https://github.com/Exrick/xpay.git"/>
    <s v="2017-12-12T16:11:19Z"/>
    <m/>
  </r>
  <r>
    <s v="Trinea/android-common"/>
    <n v="5013"/>
    <x v="6"/>
    <n v="13.25"/>
    <n v="12"/>
    <x v="3"/>
    <x v="3"/>
    <x v="1"/>
    <n v="77"/>
    <n v="110"/>
    <n v="768"/>
    <n v="6707"/>
    <n v="13805"/>
    <n v="6651"/>
    <n v="5746"/>
    <n v="1408"/>
    <n v="41.62"/>
    <n v="4.4400000000000004"/>
    <n v="1.25"/>
    <n v="43.06"/>
    <n v="16.55"/>
    <s v="https://github.com/Trinea/android-common"/>
    <s v="https://github.com/Trinea/android-common.git"/>
    <s v="2012-06-19T07:49:46Z"/>
    <m/>
  </r>
  <r>
    <s v="yipianfengye/android-zxingLibrary"/>
    <n v="5013"/>
    <x v="6"/>
    <n v="9.15"/>
    <n v="8"/>
    <x v="4"/>
    <x v="0"/>
    <x v="0"/>
    <n v="34"/>
    <n v="52"/>
    <n v="172"/>
    <n v="2018"/>
    <n v="3513"/>
    <n v="2170"/>
    <n v="826"/>
    <n v="517"/>
    <n v="23.51"/>
    <n v="4.71"/>
    <n v="1.33"/>
    <n v="5.63"/>
    <n v="7.63"/>
    <s v="https://github.com/yipianfengye/android-zxingLibrary"/>
    <s v="https://github.com/yipianfengye/android-zxingLibrary.git"/>
    <s v="2016-07-26T08:00:18Z"/>
    <m/>
  </r>
  <r>
    <s v="tianshiyeben/wgcloud"/>
    <n v="5011"/>
    <x v="6"/>
    <n v="6.67"/>
    <n v="6"/>
    <x v="0"/>
    <x v="124"/>
    <x v="1"/>
    <n v="117"/>
    <n v="118"/>
    <n v="967"/>
    <n v="6105"/>
    <n v="11913"/>
    <n v="7162"/>
    <n v="2559"/>
    <n v="2192"/>
    <n v="21.48"/>
    <n v="6.05"/>
    <n v="1.19"/>
    <n v="34.54"/>
    <n v="12.68"/>
    <s v="https://github.com/tianshiyeben/wgcloud"/>
    <s v="https://github.com/tianshiyeben/wgcloud.git"/>
    <s v="2019-01-15T02:02:21Z"/>
    <m/>
  </r>
  <r>
    <s v="rubensousa/GravitySnapHelper"/>
    <n v="5001"/>
    <x v="6"/>
    <n v="9.0500000000000007"/>
    <n v="8"/>
    <x v="4"/>
    <x v="24"/>
    <x v="1"/>
    <n v="4"/>
    <n v="8"/>
    <n v="62"/>
    <n v="610"/>
    <n v="998"/>
    <n v="650"/>
    <n v="242"/>
    <n v="106"/>
    <n v="24.25"/>
    <n v="6.38"/>
    <n v="1.75"/>
    <n v="57.88"/>
    <n v="22.38"/>
    <s v="https://github.com/rubensousa/GravitySnapHelper"/>
    <s v="https://github.com/rubensousa/GravitySnapHelper.git"/>
    <s v="2016-08-31T07:25:23Z"/>
    <m/>
  </r>
  <r>
    <s v="2227324689/gpmall"/>
    <n v="5000"/>
    <x v="6"/>
    <n v="6.17"/>
    <n v="6"/>
    <x v="0"/>
    <x v="0"/>
    <x v="0"/>
    <n v="420"/>
    <n v="424"/>
    <n v="1098"/>
    <n v="8865"/>
    <n v="21223"/>
    <n v="12785"/>
    <n v="4946"/>
    <n v="3492"/>
    <n v="23.3"/>
    <n v="5.01"/>
    <n v="1.36"/>
    <n v="8.17"/>
    <n v="4.08"/>
    <s v="https://github.com/2227324689/gpmall"/>
    <s v="https://github.com/2227324689/gpmall.git"/>
    <s v="2019-07-18T14:09:22Z"/>
    <m/>
  </r>
  <r>
    <s v="line/armeria"/>
    <n v="4997"/>
    <x v="6"/>
    <n v="9.84"/>
    <n v="8"/>
    <x v="4"/>
    <x v="148"/>
    <x v="2"/>
    <n v="3784"/>
    <n v="6425"/>
    <n v="33483"/>
    <n v="295860"/>
    <n v="573527"/>
    <n v="370390"/>
    <n v="128873"/>
    <n v="74264"/>
    <n v="22.47"/>
    <n v="6.41"/>
    <n v="1.32"/>
    <n v="33.409999999999997"/>
    <n v="8.11"/>
    <s v="https://github.com/line/armeria"/>
    <s v="https://github.com/line/armeria.git"/>
    <s v="2015-11-16T04:04:01Z"/>
    <m/>
  </r>
  <r>
    <s v="youlookwhat/CloudReader"/>
    <n v="4994"/>
    <x v="6"/>
    <n v="8.83"/>
    <n v="8"/>
    <x v="4"/>
    <x v="32"/>
    <x v="1"/>
    <n v="181"/>
    <n v="492"/>
    <n v="2003"/>
    <n v="19393"/>
    <n v="24145"/>
    <n v="17385"/>
    <n v="3462"/>
    <n v="3298"/>
    <n v="14.34"/>
    <n v="4.75"/>
    <n v="1.46"/>
    <n v="19.41"/>
    <n v="7.18"/>
    <s v="https://github.com/youlookwhat/CloudReader"/>
    <s v="https://github.com/youlookwhat/CloudReader.git"/>
    <s v="2016-11-20T11:59:25Z"/>
    <m/>
  </r>
  <r>
    <s v="DingMouRen/LayoutManagerGroup"/>
    <n v="4991"/>
    <x v="6"/>
    <n v="7.39"/>
    <n v="6"/>
    <x v="0"/>
    <x v="0"/>
    <x v="0"/>
    <n v="28"/>
    <n v="63"/>
    <n v="228"/>
    <n v="2285"/>
    <n v="3873"/>
    <n v="2251"/>
    <n v="980"/>
    <n v="642"/>
    <n v="25.3"/>
    <n v="4.95"/>
    <n v="1.57"/>
    <n v="9.14"/>
    <n v="5.62"/>
    <s v="https://github.com/DingMouRen/LayoutManagerGroup"/>
    <s v="https://github.com/DingMouRen/LayoutManagerGroup.git"/>
    <s v="2018-04-28T11:47:38Z"/>
    <m/>
  </r>
  <r>
    <s v="orhanobut/dialogplus"/>
    <n v="4987"/>
    <x v="6"/>
    <n v="10.77"/>
    <n v="10"/>
    <x v="2"/>
    <x v="1"/>
    <x v="1"/>
    <n v="17"/>
    <n v="29"/>
    <n v="163"/>
    <n v="1047"/>
    <n v="1610"/>
    <n v="1045"/>
    <n v="294"/>
    <n v="271"/>
    <n v="18.260000000000002"/>
    <n v="5.24"/>
    <n v="1.03"/>
    <n v="57.86"/>
    <n v="8.52"/>
    <s v="https://github.com/orhanobut/dialogplus"/>
    <s v="https://github.com/orhanobut/dialogplus.git"/>
    <s v="2014-12-12T09:24:44Z"/>
    <m/>
  </r>
  <r>
    <s v="spring-attic/spring-mvc-showcase"/>
    <n v="4987"/>
    <x v="6"/>
    <n v="14.3"/>
    <n v="14"/>
    <x v="5"/>
    <x v="0"/>
    <x v="0"/>
    <n v="58"/>
    <n v="58"/>
    <n v="295"/>
    <n v="1281"/>
    <n v="2911"/>
    <n v="2267"/>
    <n v="44"/>
    <n v="600"/>
    <n v="1.51"/>
    <n v="5.17"/>
    <n v="1.21"/>
    <n v="9.4499999999999993"/>
    <n v="5.52"/>
    <s v="https://github.com/spring-attic/spring-mvc-showcase"/>
    <s v="https://github.com/spring-attic/spring-mvc-showcase.git"/>
    <s v="2011-06-03T15:36:55Z"/>
    <m/>
  </r>
  <r>
    <s v="killme2008/aviatorscript"/>
    <n v="4981"/>
    <x v="6"/>
    <n v="14.48"/>
    <n v="14"/>
    <x v="5"/>
    <x v="110"/>
    <x v="1"/>
    <n v="407"/>
    <n v="524"/>
    <n v="3724"/>
    <n v="37362"/>
    <n v="62711"/>
    <n v="41969"/>
    <n v="11563"/>
    <n v="9179"/>
    <n v="18.440000000000001"/>
    <n v="4.6900000000000004"/>
    <n v="1.5"/>
    <n v="60.98"/>
    <n v="17.3"/>
    <s v="https://github.com/killme2008/aviatorscript"/>
    <s v="https://github.com/killme2008/aviatorscript.git"/>
    <s v="2011-03-29T12:48:47Z"/>
    <m/>
  </r>
  <r>
    <s v="JodaOrg/joda-time"/>
    <n v="4977"/>
    <x v="6"/>
    <n v="14.35"/>
    <n v="14"/>
    <x v="5"/>
    <x v="68"/>
    <x v="1"/>
    <n v="330"/>
    <n v="557"/>
    <n v="10033"/>
    <n v="91613"/>
    <n v="149090"/>
    <n v="88344"/>
    <n v="44915"/>
    <n v="15831"/>
    <n v="30.13"/>
    <n v="8.58"/>
    <n v="2.2799999999999998"/>
    <n v="295.29000000000002"/>
    <n v="28.63"/>
    <s v="https://github.com/JodaOrg/joda-time"/>
    <s v="https://github.com/JodaOrg/joda-time.git"/>
    <s v="2011-05-16T16:49:57Z"/>
    <m/>
  </r>
  <r>
    <s v="alibaba/UltraViewPager"/>
    <n v="4976"/>
    <x v="6"/>
    <n v="8.4700000000000006"/>
    <n v="8"/>
    <x v="4"/>
    <x v="93"/>
    <x v="1"/>
    <n v="16"/>
    <n v="24"/>
    <n v="212"/>
    <n v="1518"/>
    <n v="2757"/>
    <n v="1696"/>
    <n v="693"/>
    <n v="368"/>
    <n v="25.14"/>
    <n v="5.21"/>
    <n v="1.38"/>
    <n v="58.38"/>
    <n v="16.829999999999998"/>
    <s v="https://github.com/alibaba/UltraViewPager"/>
    <s v="https://github.com/alibaba/UltraViewPager.git"/>
    <s v="2017-03-29T13:31:53Z"/>
    <m/>
  </r>
  <r>
    <s v="frogermcs/InstaMaterial"/>
    <n v="4968"/>
    <x v="6"/>
    <n v="10.86"/>
    <n v="10"/>
    <x v="2"/>
    <x v="3"/>
    <x v="1"/>
    <n v="25"/>
    <n v="80"/>
    <n v="277"/>
    <n v="2223"/>
    <n v="2932"/>
    <n v="2394"/>
    <n v="74"/>
    <n v="464"/>
    <n v="2.52"/>
    <n v="4.79"/>
    <n v="1.54"/>
    <n v="9.94"/>
    <n v="4.54"/>
    <s v="https://github.com/frogermcs/InstaMaterial"/>
    <s v="https://github.com/frogermcs/InstaMaterial.git"/>
    <s v="2014-11-10T18:56:49Z"/>
    <m/>
  </r>
  <r>
    <s v="bisq-network/bisq"/>
    <n v="4952"/>
    <x v="6"/>
    <n v="11.52"/>
    <n v="10"/>
    <x v="2"/>
    <x v="112"/>
    <x v="1"/>
    <n v="2515"/>
    <n v="3716"/>
    <n v="18484"/>
    <n v="178718"/>
    <n v="344384"/>
    <n v="234516"/>
    <n v="57693"/>
    <n v="52175"/>
    <n v="16.75"/>
    <n v="7.44"/>
    <n v="1.69"/>
    <n v="30.01"/>
    <n v="9.18"/>
    <s v="https://github.com/bisq-network/bisq"/>
    <s v="https://github.com/bisq-network/bisq.git"/>
    <s v="2014-03-12T09:42:29Z"/>
    <m/>
  </r>
  <r>
    <s v="Devlight/NavigationTabBar"/>
    <n v="4946"/>
    <x v="6"/>
    <n v="9.4700000000000006"/>
    <n v="8"/>
    <x v="4"/>
    <x v="86"/>
    <x v="1"/>
    <n v="11"/>
    <n v="58"/>
    <n v="231"/>
    <n v="2538"/>
    <n v="3386"/>
    <n v="2649"/>
    <n v="241"/>
    <n v="496"/>
    <n v="7.12"/>
    <n v="4.0199999999999996"/>
    <n v="1.31"/>
    <n v="57.5"/>
    <n v="8.36"/>
    <s v="https://github.com/Devlight/NavigationTabBar"/>
    <s v="https://github.com/Devlight/NavigationTabBar.git"/>
    <s v="2016-03-29T08:59:27Z"/>
    <m/>
  </r>
  <r>
    <s v="react-native-linear-gradient/react-native-linear-gradient"/>
    <n v="4943"/>
    <x v="6"/>
    <n v="10.47"/>
    <n v="10"/>
    <x v="2"/>
    <x v="73"/>
    <x v="1"/>
    <n v="11"/>
    <n v="19"/>
    <n v="71"/>
    <n v="488"/>
    <n v="833"/>
    <n v="599"/>
    <n v="120"/>
    <n v="114"/>
    <n v="14.41"/>
    <n v="5.16"/>
    <n v="1.63"/>
    <n v="10.68"/>
    <n v="5.26"/>
    <s v="https://github.com/react-native-linear-gradient/react-native-linear-gradient"/>
    <s v="https://github.com/react-native-linear-gradient/react-native-linear-gradient.git"/>
    <s v="2015-03-31T17:44:40Z"/>
    <m/>
  </r>
  <r>
    <s v="amitshekhariitbhu/RxJava2-Android-Samples"/>
    <n v="4939"/>
    <x v="6"/>
    <n v="9.06"/>
    <n v="8"/>
    <x v="4"/>
    <x v="0"/>
    <x v="0"/>
    <n v="61"/>
    <n v="185"/>
    <n v="496"/>
    <n v="3992"/>
    <n v="5082"/>
    <n v="3723"/>
    <n v="418"/>
    <n v="941"/>
    <n v="8.23"/>
    <n v="3.66"/>
    <n v="1.25"/>
    <n v="6.29"/>
    <n v="2.82"/>
    <s v="https://github.com/amitshekhariitbhu/RxJava2-Android-Samples"/>
    <s v="https://github.com/amitshekhariitbhu/RxJava2-Android-Samples.git"/>
    <s v="2016-08-27T08:21:37Z"/>
    <m/>
  </r>
  <r>
    <s v="apache/calcite"/>
    <n v="4938"/>
    <x v="6"/>
    <n v="11.24"/>
    <n v="10"/>
    <x v="2"/>
    <x v="0"/>
    <x v="0"/>
    <n v="2543"/>
    <n v="5648"/>
    <n v="38658"/>
    <n v="367195"/>
    <n v="682532"/>
    <n v="458404"/>
    <n v="154612"/>
    <n v="69516"/>
    <n v="22.65"/>
    <n v="7.62"/>
    <n v="1.7"/>
    <n v="383.92"/>
    <n v="12.99"/>
    <s v="https://github.com/apache/calcite"/>
    <s v="https://github.com/apache/calcite.git"/>
    <s v="2014-06-25T07:00:07Z"/>
    <m/>
  </r>
  <r>
    <s v="apache/ignite"/>
    <n v="4985"/>
    <x v="6"/>
    <n v="10.58"/>
    <n v="10"/>
    <x v="2"/>
    <x v="0"/>
    <x v="0"/>
    <n v="10444"/>
    <n v="20946"/>
    <n v="113373"/>
    <n v="1125868"/>
    <n v="2300375"/>
    <n v="1261313"/>
    <n v="612063"/>
    <n v="426999"/>
    <n v="26.61"/>
    <n v="5.57"/>
    <n v="1.64"/>
    <n v="497.57"/>
    <n v="12.49"/>
    <s v="https://github.com/apache/ignite"/>
    <s v="https://github.com/apache/ignite.git"/>
    <s v="2015-02-19T08:00:05Z"/>
    <m/>
  </r>
  <r>
    <s v="spring-cloud/spring-cloud-netflix"/>
    <n v="4934"/>
    <x v="6"/>
    <n v="11.19"/>
    <n v="10"/>
    <x v="2"/>
    <x v="134"/>
    <x v="1"/>
    <n v="142"/>
    <n v="264"/>
    <n v="1334"/>
    <n v="8510"/>
    <n v="19182"/>
    <n v="12390"/>
    <n v="3581"/>
    <n v="3211"/>
    <n v="18.670000000000002"/>
    <n v="7.2"/>
    <n v="1.22"/>
    <n v="85.81"/>
    <n v="6.87"/>
    <s v="https://github.com/spring-cloud/spring-cloud-netflix"/>
    <s v="https://github.com/spring-cloud/spring-cloud-netflix.git"/>
    <s v="2014-07-11T15:46:12Z"/>
    <m/>
  </r>
  <r>
    <s v="roncoo/roncoo-pay"/>
    <n v="4922"/>
    <x v="6"/>
    <n v="9.16"/>
    <n v="8"/>
    <x v="4"/>
    <x v="0"/>
    <x v="0"/>
    <n v="384"/>
    <n v="394"/>
    <n v="2852"/>
    <n v="20047"/>
    <n v="45228"/>
    <n v="23898"/>
    <n v="15031"/>
    <n v="6299"/>
    <n v="33.229999999999997"/>
    <n v="5.19"/>
    <n v="1.29"/>
    <n v="63.19"/>
    <n v="12.04"/>
    <s v="https://github.com/roncoo/roncoo-pay"/>
    <s v="https://github.com/roncoo/roncoo-pay.git"/>
    <s v="2016-07-21T02:46:06Z"/>
    <m/>
  </r>
  <r>
    <s v="lugg/react-native-config"/>
    <n v="4920"/>
    <x v="6"/>
    <n v="9.57"/>
    <n v="8"/>
    <x v="4"/>
    <x v="28"/>
    <x v="1"/>
    <n v="11"/>
    <n v="23"/>
    <n v="49"/>
    <n v="428"/>
    <n v="649"/>
    <n v="482"/>
    <n v="94"/>
    <n v="73"/>
    <n v="14.48"/>
    <n v="4.57"/>
    <n v="1.39"/>
    <n v="1.96"/>
    <n v="3"/>
    <s v="https://github.com/lugg/react-native-config"/>
    <s v="https://github.com/lugg/react-native-config.git"/>
    <s v="2016-02-23T00:19:11Z"/>
    <m/>
  </r>
  <r>
    <s v="traex/RippleEffect"/>
    <n v="4914"/>
    <x v="6"/>
    <n v="10.93"/>
    <n v="10"/>
    <x v="2"/>
    <x v="0"/>
    <x v="0"/>
    <n v="7"/>
    <n v="19"/>
    <n v="66"/>
    <n v="504"/>
    <n v="857"/>
    <n v="579"/>
    <n v="158"/>
    <n v="120"/>
    <n v="18.440000000000001"/>
    <n v="3.42"/>
    <n v="1.37"/>
    <n v="23.16"/>
    <n v="5.05"/>
    <s v="https://github.com/traex/RippleEffect"/>
    <s v="https://github.com/traex/RippleEffect.git"/>
    <s v="2014-10-14T13:32:51Z"/>
    <m/>
  </r>
  <r>
    <s v="PBH-BTN/PeerBanHelper"/>
    <n v="4919"/>
    <x v="6"/>
    <n v="1.61"/>
    <n v="0"/>
    <x v="7"/>
    <x v="149"/>
    <x v="1"/>
    <n v="444"/>
    <n v="503"/>
    <n v="2184"/>
    <n v="21614"/>
    <n v="35510"/>
    <n v="29063"/>
    <n v="2198"/>
    <n v="4249"/>
    <n v="6.19"/>
    <n v="6.56"/>
    <n v="1.34"/>
    <n v="15.53"/>
    <n v="8.86"/>
    <s v="https://github.com/PBH-BTN/PeerBanHelper"/>
    <s v="https://github.com/PBH-BTN/PeerBanHelper.git"/>
    <s v="2024-02-07T14:35:16Z"/>
    <m/>
  </r>
  <r>
    <s v="Docile-Alligator/Infinity-For-Reddit"/>
    <n v="4914"/>
    <x v="6"/>
    <n v="7.15"/>
    <n v="6"/>
    <x v="0"/>
    <x v="150"/>
    <x v="1"/>
    <n v="617"/>
    <n v="1587"/>
    <n v="6570"/>
    <n v="95160"/>
    <n v="112807"/>
    <n v="94002"/>
    <n v="4415"/>
    <n v="14390"/>
    <n v="3.91"/>
    <n v="6.88"/>
    <n v="1.57"/>
    <n v="30.85"/>
    <n v="10.52"/>
    <s v="https://github.com/Docile-Alligator/Infinity-For-Reddit"/>
    <s v="https://github.com/Docile-Alligator/Infinity-For-Reddit.git"/>
    <s v="2018-07-26T15:02:51Z"/>
    <m/>
  </r>
  <r>
    <s v="javastacks/spring-boot-best-practice"/>
    <n v="4907"/>
    <x v="6"/>
    <n v="6.86"/>
    <n v="6"/>
    <x v="0"/>
    <x v="0"/>
    <x v="0"/>
    <n v="174"/>
    <n v="176"/>
    <n v="282"/>
    <n v="1968"/>
    <n v="5528"/>
    <n v="3651"/>
    <n v="707"/>
    <n v="1170"/>
    <n v="12.79"/>
    <n v="4.74"/>
    <n v="1.0900000000000001"/>
    <n v="3.12"/>
    <n v="1.77"/>
    <s v="https://github.com/javastacks/spring-boot-best-practice"/>
    <s v="https://github.com/javastacks/spring-boot-best-practice.git"/>
    <s v="2018-11-09T06:23:18Z"/>
    <m/>
  </r>
  <r>
    <s v="Ramotion/folding-cell-android"/>
    <n v="4899"/>
    <x v="6"/>
    <n v="9.4700000000000006"/>
    <n v="8"/>
    <x v="4"/>
    <x v="0"/>
    <x v="0"/>
    <n v="11"/>
    <n v="21"/>
    <n v="86"/>
    <n v="812"/>
    <n v="1279"/>
    <n v="888"/>
    <n v="193"/>
    <n v="198"/>
    <n v="15.09"/>
    <n v="4.1399999999999997"/>
    <n v="1.33"/>
    <n v="13.38"/>
    <n v="7.9"/>
    <s v="https://github.com/Ramotion/folding-cell-android"/>
    <s v="https://github.com/Ramotion/folding-cell-android.git"/>
    <s v="2016-04-01T11:38:47Z"/>
    <m/>
  </r>
  <r>
    <s v="querydsl/querydsl"/>
    <n v="4910"/>
    <x v="6"/>
    <n v="14.13"/>
    <n v="14"/>
    <x v="5"/>
    <x v="76"/>
    <x v="1"/>
    <n v="2121"/>
    <n v="3232"/>
    <n v="14664"/>
    <n v="98636"/>
    <n v="195582"/>
    <n v="118918"/>
    <n v="43598"/>
    <n v="33066"/>
    <n v="22.29"/>
    <n v="5.18"/>
    <n v="2.04"/>
    <n v="42.9"/>
    <n v="6.43"/>
    <s v="https://github.com/querydsl/querydsl"/>
    <s v="https://github.com/querydsl/querydsl.git"/>
    <s v="2011-08-05T06:46:32Z"/>
    <m/>
  </r>
  <r>
    <s v="DiUS/java-faker"/>
    <n v="4899"/>
    <x v="6"/>
    <n v="14.29"/>
    <n v="14"/>
    <x v="5"/>
    <x v="0"/>
    <x v="0"/>
    <n v="213"/>
    <n v="225"/>
    <n v="1389"/>
    <n v="6710"/>
    <n v="11810"/>
    <n v="8429"/>
    <n v="1162"/>
    <n v="2219"/>
    <n v="9.84"/>
    <n v="4.12"/>
    <n v="1.45"/>
    <n v="40.75"/>
    <n v="7.35"/>
    <s v="https://github.com/DiUS/java-faker"/>
    <s v="https://github.com/DiUS/java-faker.git"/>
    <s v="2011-06-06T01:01:21Z"/>
    <m/>
  </r>
  <r>
    <s v="cglib/cglib"/>
    <n v="4875"/>
    <x v="6"/>
    <n v="11.48"/>
    <n v="10"/>
    <x v="2"/>
    <x v="91"/>
    <x v="1"/>
    <n v="212"/>
    <n v="498"/>
    <n v="2454"/>
    <n v="17670"/>
    <n v="22469"/>
    <n v="15184"/>
    <n v="4346"/>
    <n v="2939"/>
    <n v="19.34"/>
    <n v="3.22"/>
    <n v="1.53"/>
    <n v="261.8"/>
    <n v="7.38"/>
    <s v="https://github.com/cglib/cglib"/>
    <s v="https://github.com/cglib/cglib.git"/>
    <s v="2014-03-29T13:48:30Z"/>
    <m/>
  </r>
  <r>
    <s v="rstudio/rstudio"/>
    <n v="4866"/>
    <x v="6"/>
    <n v="14.79"/>
    <n v="14"/>
    <x v="5"/>
    <x v="0"/>
    <x v="0"/>
    <n v="2673"/>
    <n v="7007"/>
    <n v="38021"/>
    <n v="230296"/>
    <n v="421554"/>
    <n v="298777"/>
    <n v="66101"/>
    <n v="56676"/>
    <n v="15.68"/>
    <n v="4.87"/>
    <n v="1.28"/>
    <n v="381.59"/>
    <n v="8.2100000000000009"/>
    <s v="https://github.com/rstudio/rstudio"/>
    <s v="https://github.com/rstudio/rstudio.git"/>
    <s v="2010-12-07T19:10:25Z"/>
    <m/>
  </r>
  <r>
    <s v="orientechnologies/orientdb"/>
    <n v="4874"/>
    <x v="6"/>
    <n v="12.78"/>
    <n v="12"/>
    <x v="3"/>
    <x v="151"/>
    <x v="1"/>
    <n v="4008"/>
    <n v="5049"/>
    <n v="41789"/>
    <n v="449856"/>
    <n v="716854"/>
    <n v="545783"/>
    <n v="62424"/>
    <n v="108647"/>
    <n v="8.7100000000000009"/>
    <n v="6.52"/>
    <n v="1.64"/>
    <n v="309.35000000000002"/>
    <n v="21.76"/>
    <s v="https://github.com/orientechnologies/orientdb"/>
    <s v="https://github.com/orientechnologies/orientdb.git"/>
    <s v="2012-12-09T20:33:47Z"/>
    <m/>
  </r>
  <r>
    <s v="react-native-webrtc/react-native-webrtc"/>
    <n v="4862"/>
    <x v="6"/>
    <n v="9.98"/>
    <n v="8"/>
    <x v="4"/>
    <x v="152"/>
    <x v="1"/>
    <n v="39"/>
    <n v="67"/>
    <n v="301"/>
    <n v="4086"/>
    <n v="5672"/>
    <n v="4129"/>
    <n v="715"/>
    <n v="828"/>
    <n v="12.61"/>
    <n v="6.12"/>
    <n v="1.1499999999999999"/>
    <n v="8.7200000000000006"/>
    <n v="12.03"/>
    <s v="https://github.com/react-native-webrtc/react-native-webrtc"/>
    <s v="https://github.com/react-native-webrtc/react-native-webrtc.git"/>
    <s v="2015-09-27T10:57:30Z"/>
    <m/>
  </r>
  <r>
    <s v="reactive-streams/reactive-streams-jvm"/>
    <n v="4859"/>
    <x v="6"/>
    <n v="11.56"/>
    <n v="10"/>
    <x v="2"/>
    <x v="0"/>
    <x v="0"/>
    <n v="64"/>
    <n v="459"/>
    <n v="1538"/>
    <n v="15738"/>
    <n v="13398"/>
    <n v="8836"/>
    <n v="2601"/>
    <n v="1961"/>
    <n v="19.41"/>
    <n v="3.12"/>
    <n v="1.28"/>
    <n v="20.34"/>
    <n v="4.6500000000000004"/>
    <s v="https://github.com/reactive-streams/reactive-streams-jvm"/>
    <s v="https://github.com/reactive-streams/reactive-streams-jvm.git"/>
    <s v="2014-02-28T13:16:15Z"/>
    <m/>
  </r>
  <r>
    <s v="Sayi/poi-tl"/>
    <n v="4860"/>
    <x v="6"/>
    <n v="10.5"/>
    <n v="10"/>
    <x v="2"/>
    <x v="24"/>
    <x v="1"/>
    <n v="379"/>
    <n v="525"/>
    <n v="2994"/>
    <n v="22801"/>
    <n v="37302"/>
    <n v="24974"/>
    <n v="6476"/>
    <n v="5852"/>
    <n v="17.36"/>
    <n v="6.5"/>
    <n v="1.21"/>
    <n v="89.66"/>
    <n v="8.98"/>
    <s v="https://github.com/Sayi/poi-tl"/>
    <s v="https://github.com/Sayi/poi-tl.git"/>
    <s v="2015-03-20T06:47:52Z"/>
    <m/>
  </r>
  <r>
    <s v="allure-framework/allure2"/>
    <n v="4859"/>
    <x v="6"/>
    <n v="9.31"/>
    <n v="8"/>
    <x v="4"/>
    <x v="153"/>
    <x v="1"/>
    <n v="241"/>
    <n v="269"/>
    <n v="1100"/>
    <n v="8061"/>
    <n v="22303"/>
    <n v="14179"/>
    <n v="5056"/>
    <n v="3068"/>
    <n v="22.67"/>
    <n v="6.07"/>
    <n v="1.3"/>
    <n v="11.6"/>
    <n v="5.61"/>
    <s v="https://github.com/allure-framework/allure2"/>
    <s v="https://github.com/allure-framework/allure2.git"/>
    <s v="2016-05-27T14:06:05Z"/>
    <m/>
  </r>
  <r>
    <s v="fuzhengwei/small-spring"/>
    <n v="4851"/>
    <x v="6"/>
    <n v="4.34"/>
    <n v="4"/>
    <x v="6"/>
    <x v="0"/>
    <x v="0"/>
    <n v="1259"/>
    <n v="368"/>
    <n v="1255"/>
    <n v="9415"/>
    <n v="57529"/>
    <n v="30876"/>
    <n v="16189"/>
    <n v="10464"/>
    <n v="28.14"/>
    <n v="3.26"/>
    <n v="1.25"/>
    <n v="10.7"/>
    <n v="6.52"/>
    <s v="https://github.com/fuzhengwei/small-spring"/>
    <s v="https://github.com/fuzhengwei/small-spring.git"/>
    <s v="2021-05-15T06:07:28Z"/>
    <m/>
  </r>
  <r>
    <s v="nextcloud/android"/>
    <n v="4847"/>
    <x v="6"/>
    <n v="9.2799999999999994"/>
    <n v="8"/>
    <x v="4"/>
    <x v="154"/>
    <x v="2"/>
    <n v="317"/>
    <n v="505"/>
    <n v="4243"/>
    <n v="46617"/>
    <n v="74729"/>
    <n v="53866"/>
    <n v="9186"/>
    <n v="11677"/>
    <n v="12.29"/>
    <n v="9.3000000000000007"/>
    <n v="1.69"/>
    <n v="114.5"/>
    <n v="19.64"/>
    <s v="https://github.com/nextcloud/android"/>
    <s v="https://github.com/nextcloud/android.git"/>
    <s v="2016-06-06T21:23:36Z"/>
    <m/>
  </r>
  <r>
    <s v="mcxiaoke/packer-ng-plugin"/>
    <n v="4826"/>
    <x v="6"/>
    <n v="9.82"/>
    <n v="8"/>
    <x v="4"/>
    <x v="3"/>
    <x v="1"/>
    <n v="23"/>
    <n v="31"/>
    <n v="160"/>
    <n v="1776"/>
    <n v="2557"/>
    <n v="1823"/>
    <n v="408"/>
    <n v="326"/>
    <n v="15.96"/>
    <n v="2.81"/>
    <n v="1.39"/>
    <n v="18.649999999999999"/>
    <n v="11.94"/>
    <s v="https://github.com/mcxiaoke/packer-ng-plugin"/>
    <s v="https://github.com/mcxiaoke/packer-ng-plugin.git"/>
    <s v="2015-11-24T04:08:08Z"/>
    <m/>
  </r>
  <r>
    <s v="andkulikov/Transitions-Everywhere"/>
    <n v="4805"/>
    <x v="6"/>
    <n v="10.93"/>
    <n v="10"/>
    <x v="2"/>
    <x v="127"/>
    <x v="1"/>
    <n v="79"/>
    <n v="193"/>
    <n v="842"/>
    <n v="9485"/>
    <n v="15280"/>
    <n v="9440"/>
    <n v="4338"/>
    <n v="1502"/>
    <n v="28.39"/>
    <n v="6.87"/>
    <n v="1.68"/>
    <n v="25.72"/>
    <n v="10.65"/>
    <s v="https://github.com/andkulikov/Transitions-Everywhere"/>
    <s v="https://github.com/andkulikov/Transitions-Everywhere.git"/>
    <s v="2014-10-15T03:37:03Z"/>
    <m/>
  </r>
  <r>
    <s v="mock-server/mockserver"/>
    <n v="4794"/>
    <x v="6"/>
    <n v="12.56"/>
    <n v="12"/>
    <x v="3"/>
    <x v="0"/>
    <x v="0"/>
    <n v="1026"/>
    <n v="1109"/>
    <n v="8393"/>
    <n v="65134"/>
    <n v="187074"/>
    <n v="153179"/>
    <n v="14534"/>
    <n v="19361"/>
    <n v="7.77"/>
    <n v="7.27"/>
    <n v="1.62"/>
    <n v="95.82"/>
    <n v="12.57"/>
    <s v="https://github.com/mock-server/mockserver"/>
    <s v="https://github.com/mock-server/mockserver.git"/>
    <s v="2013-02-26T06:09:52Z"/>
    <m/>
  </r>
  <r>
    <s v="TheoKanning/openai-java"/>
    <n v="4788"/>
    <x v="6"/>
    <n v="5.01"/>
    <n v="4"/>
    <x v="6"/>
    <x v="50"/>
    <x v="1"/>
    <n v="144"/>
    <n v="165"/>
    <n v="315"/>
    <n v="2783"/>
    <n v="7916"/>
    <n v="4637"/>
    <n v="1839"/>
    <n v="1440"/>
    <n v="23.23"/>
    <n v="5.39"/>
    <n v="1.08"/>
    <n v="15.55"/>
    <n v="2.71"/>
    <s v="https://github.com/TheoKanning/openai-java"/>
    <s v="https://github.com/TheoKanning/openai-java.git"/>
    <s v="2020-09-15T02:58:52Z"/>
    <m/>
  </r>
  <r>
    <s v="saiwu-bigkoo/Android-ConvenientBanner"/>
    <n v="4770"/>
    <x v="6"/>
    <n v="10.74"/>
    <n v="10"/>
    <x v="2"/>
    <x v="0"/>
    <x v="0"/>
    <n v="17"/>
    <n v="29"/>
    <n v="124"/>
    <n v="848"/>
    <n v="1378"/>
    <n v="916"/>
    <n v="234"/>
    <n v="228"/>
    <n v="16.98"/>
    <n v="4.83"/>
    <n v="1.45"/>
    <n v="7.79"/>
    <n v="6.66"/>
    <s v="https://github.com/saiwu-bigkoo/Android-ConvenientBanner"/>
    <s v="https://github.com/saiwu-bigkoo/Android-ConvenientBanner.git"/>
    <s v="2014-12-23T06:12:33Z"/>
    <m/>
  </r>
  <r>
    <s v="claritylab/lucida"/>
    <n v="4800"/>
    <x v="6"/>
    <n v="11.35"/>
    <n v="10"/>
    <x v="2"/>
    <x v="0"/>
    <x v="0"/>
    <n v="173"/>
    <n v="268"/>
    <n v="1644"/>
    <n v="23221"/>
    <n v="39798"/>
    <n v="22533"/>
    <n v="12014"/>
    <n v="5251"/>
    <n v="30.19"/>
    <n v="6.52"/>
    <n v="1.61"/>
    <n v="23.52"/>
    <n v="21.27"/>
    <s v="https://github.com/claritylab/lucida"/>
    <s v="https://github.com/claritylab/lucida.git"/>
    <s v="2014-05-13T17:12:49Z"/>
    <m/>
  </r>
  <r>
    <s v="ronmamo/reflections"/>
    <n v="4768"/>
    <x v="6"/>
    <n v="12.43"/>
    <n v="12"/>
    <x v="3"/>
    <x v="2"/>
    <x v="1"/>
    <n v="59"/>
    <n v="197"/>
    <n v="565"/>
    <n v="4782"/>
    <n v="6531"/>
    <n v="4595"/>
    <n v="1020"/>
    <n v="916"/>
    <n v="15.62"/>
    <n v="2.77"/>
    <n v="1.1499999999999999"/>
    <n v="13.66"/>
    <n v="4.74"/>
    <s v="https://github.com/ronmamo/reflections"/>
    <s v="https://github.com/ronmamo/reflections.git"/>
    <s v="2013-04-16T16:19:26Z"/>
    <m/>
  </r>
  <r>
    <s v="tuguangquan/mybatis"/>
    <n v="4765"/>
    <x v="6"/>
    <n v="10.88"/>
    <n v="10"/>
    <x v="2"/>
    <x v="0"/>
    <x v="0"/>
    <n v="918"/>
    <n v="1039"/>
    <n v="5247"/>
    <n v="39118"/>
    <n v="71736"/>
    <n v="43457"/>
    <n v="19155"/>
    <n v="9124"/>
    <n v="26.7"/>
    <n v="3.75"/>
    <n v="1.28"/>
    <n v="21.47"/>
    <n v="7.19"/>
    <s v="https://github.com/tuguangquan/mybatis"/>
    <s v="https://github.com/tuguangquan/mybatis.git"/>
    <s v="2014-11-03T04:51:06Z"/>
    <m/>
  </r>
  <r>
    <s v="etsy/AndroidStaggeredGrid"/>
    <n v="4751"/>
    <x v="6"/>
    <n v="11.78"/>
    <n v="10"/>
    <x v="2"/>
    <x v="39"/>
    <x v="1"/>
    <n v="13"/>
    <n v="36"/>
    <n v="305"/>
    <n v="4010"/>
    <n v="5279"/>
    <n v="3596"/>
    <n v="848"/>
    <n v="835"/>
    <n v="16.059999999999999"/>
    <n v="5.86"/>
    <n v="1.86"/>
    <n v="155.88999999999999"/>
    <n v="24.28"/>
    <s v="https://github.com/etsy/AndroidStaggeredGrid"/>
    <s v="https://github.com/etsy/AndroidStaggeredGrid.git"/>
    <s v="2013-12-09T19:43:45Z"/>
    <m/>
  </r>
  <r>
    <s v="nisrulz/android-tips-tricks"/>
    <n v="4746"/>
    <x v="6"/>
    <n v="9.07"/>
    <n v="8"/>
    <x v="4"/>
    <x v="0"/>
    <x v="0"/>
    <n v="1"/>
    <n v="1"/>
    <n v="4"/>
    <n v="22"/>
    <n v="31"/>
    <n v="24"/>
    <n v="0"/>
    <n v="7"/>
    <n v="0"/>
    <n v="1"/>
    <n v="1"/>
    <n v="0"/>
    <n v="6"/>
    <s v="https://github.com/nisrulz/android-tips-tricks"/>
    <s v="https://github.com/nisrulz/android-tips-tricks.git"/>
    <s v="2016-08-25T20:27:33Z"/>
    <m/>
  </r>
  <r>
    <s v="kyleduo/SwitchButton"/>
    <n v="4745"/>
    <x v="6"/>
    <n v="11.03"/>
    <n v="10"/>
    <x v="2"/>
    <x v="0"/>
    <x v="0"/>
    <n v="9"/>
    <n v="27"/>
    <n v="122"/>
    <n v="1543"/>
    <n v="1837"/>
    <n v="1477"/>
    <n v="111"/>
    <n v="249"/>
    <n v="6.04"/>
    <n v="4.37"/>
    <n v="1.41"/>
    <n v="82.48"/>
    <n v="11.7"/>
    <s v="https://github.com/kyleduo/SwitchButton"/>
    <s v="https://github.com/kyleduo/SwitchButton.git"/>
    <s v="2014-09-09T07:20:43Z"/>
    <m/>
  </r>
  <r>
    <s v="spring-cloud/spring-cloud-gateway"/>
    <n v="4741"/>
    <x v="6"/>
    <n v="8.84"/>
    <n v="8"/>
    <x v="4"/>
    <x v="142"/>
    <x v="1"/>
    <n v="619"/>
    <n v="1219"/>
    <n v="5078"/>
    <n v="40876"/>
    <n v="79989"/>
    <n v="51961"/>
    <n v="14544"/>
    <n v="13484"/>
    <n v="18.18"/>
    <n v="6.96"/>
    <n v="1.37"/>
    <n v="16.39"/>
    <n v="5.51"/>
    <s v="https://github.com/spring-cloud/spring-cloud-gateway"/>
    <s v="https://github.com/spring-cloud/spring-cloud-gateway.git"/>
    <s v="2016-11-16T21:42:51Z"/>
    <m/>
  </r>
  <r>
    <s v="apache/maven"/>
    <n v="4768"/>
    <x v="6"/>
    <n v="16.329999999999998"/>
    <n v="16"/>
    <x v="8"/>
    <x v="32"/>
    <x v="1"/>
    <n v="3002"/>
    <n v="3644"/>
    <n v="18196"/>
    <n v="163339"/>
    <n v="351173"/>
    <n v="201778"/>
    <n v="103166"/>
    <n v="46229"/>
    <n v="29.38"/>
    <n v="5.56"/>
    <n v="1.55"/>
    <n v="46.4"/>
    <n v="8.76"/>
    <s v="https://github.com/apache/maven"/>
    <s v="https://github.com/apache/maven.git"/>
    <s v="2009-05-21T03:22:03Z"/>
    <m/>
  </r>
  <r>
    <s v="firebase/FirebaseUI-Android"/>
    <n v="4734"/>
    <x v="6"/>
    <n v="10.199999999999999"/>
    <n v="10"/>
    <x v="2"/>
    <x v="103"/>
    <x v="1"/>
    <n v="203"/>
    <n v="284"/>
    <n v="1516"/>
    <n v="13274"/>
    <n v="24184"/>
    <n v="17264"/>
    <n v="3050"/>
    <n v="3870"/>
    <n v="12.61"/>
    <n v="9.7899999999999991"/>
    <n v="1.96"/>
    <n v="12.34"/>
    <n v="8.9600000000000009"/>
    <s v="https://github.com/firebase/FirebaseUI-Android"/>
    <s v="https://github.com/firebase/FirebaseUI-Android.git"/>
    <s v="2015-07-09T17:31:09Z"/>
    <m/>
  </r>
  <r>
    <s v="hongyangAndroid/baseAdapter"/>
    <n v="4720"/>
    <x v="6"/>
    <n v="10.130000000000001"/>
    <n v="10"/>
    <x v="2"/>
    <x v="0"/>
    <x v="0"/>
    <n v="30"/>
    <n v="50"/>
    <n v="229"/>
    <n v="1563"/>
    <n v="2552"/>
    <n v="2002"/>
    <n v="120"/>
    <n v="430"/>
    <n v="4.7"/>
    <n v="4.88"/>
    <n v="1.32"/>
    <n v="18.28"/>
    <n v="6.54"/>
    <s v="https://github.com/hongyangAndroid/baseAdapter"/>
    <s v="https://github.com/hongyangAndroid/baseAdapter.git"/>
    <s v="2015-08-03T02:55:51Z"/>
    <m/>
  </r>
  <r>
    <s v="google/cameraview"/>
    <n v="4719"/>
    <x v="6"/>
    <n v="9.1199999999999992"/>
    <n v="8"/>
    <x v="4"/>
    <x v="0"/>
    <x v="0"/>
    <n v="24"/>
    <n v="72"/>
    <n v="320"/>
    <n v="2983"/>
    <n v="4042"/>
    <n v="2794"/>
    <n v="681"/>
    <n v="567"/>
    <n v="16.850000000000001"/>
    <n v="4.83"/>
    <n v="1.26"/>
    <n v="12.12"/>
    <n v="7.96"/>
    <s v="https://github.com/google/cameraview"/>
    <s v="https://github.com/google/cameraview.git"/>
    <s v="2016-08-04T05:22:14Z"/>
    <m/>
  </r>
  <r>
    <s v="hansonwang99/Spring-Boot-In-Action"/>
    <n v="4715"/>
    <x v="6"/>
    <n v="6.64"/>
    <n v="6"/>
    <x v="0"/>
    <x v="0"/>
    <x v="0"/>
    <n v="130"/>
    <n v="134"/>
    <n v="444"/>
    <n v="2714"/>
    <n v="7003"/>
    <n v="3714"/>
    <n v="2128"/>
    <n v="1161"/>
    <n v="30.39"/>
    <n v="3.87"/>
    <n v="1.1200000000000001"/>
    <n v="6.01"/>
    <n v="4.7699999999999996"/>
    <s v="https://github.com/hansonwang99/Spring-Boot-In-Action"/>
    <s v="https://github.com/hansonwang99/Spring-Boot-In-Action.git"/>
    <s v="2019-01-28T12:56:51Z"/>
    <m/>
  </r>
  <r>
    <s v="zq2599/blog_demos"/>
    <n v="4715"/>
    <x v="6"/>
    <n v="8.44"/>
    <n v="8"/>
    <x v="4"/>
    <x v="0"/>
    <x v="0"/>
    <n v="1655"/>
    <n v="1815"/>
    <n v="6402"/>
    <n v="51915"/>
    <n v="125909"/>
    <n v="70677"/>
    <n v="36165"/>
    <n v="19067"/>
    <n v="28.72"/>
    <n v="4.03"/>
    <n v="1.22"/>
    <n v="15.17"/>
    <n v="6.49"/>
    <s v="https://github.com/zq2599/blog_demos"/>
    <s v="https://github.com/zq2599/blog_demos.git"/>
    <s v="2017-04-09T04:51:56Z"/>
    <m/>
  </r>
  <r>
    <s v="micrometer-metrics/micrometer"/>
    <n v="4708"/>
    <x v="6"/>
    <n v="8.44"/>
    <n v="8"/>
    <x v="4"/>
    <x v="155"/>
    <x v="2"/>
    <n v="1208"/>
    <n v="1935"/>
    <n v="10344"/>
    <n v="80807"/>
    <n v="158097"/>
    <n v="94309"/>
    <n v="39812"/>
    <n v="23976"/>
    <n v="25.18"/>
    <n v="5.74"/>
    <n v="1.29"/>
    <n v="19.86"/>
    <n v="7.33"/>
    <s v="https://github.com/micrometer-metrics/micrometer"/>
    <s v="https://github.com/micrometer-metrics/micrometer.git"/>
    <s v="2017-04-10T21:36:51Z"/>
    <m/>
  </r>
  <r>
    <s v="spring-attic/spring-security-oauth"/>
    <n v="4703"/>
    <x v="6"/>
    <n v="14.15"/>
    <n v="14"/>
    <x v="5"/>
    <x v="0"/>
    <x v="0"/>
    <n v="767"/>
    <n v="999"/>
    <n v="4305"/>
    <n v="35257"/>
    <n v="74887"/>
    <n v="46773"/>
    <n v="17254"/>
    <n v="10860"/>
    <n v="23.04"/>
    <n v="6.16"/>
    <n v="1.64"/>
    <n v="13.41"/>
    <n v="6.82"/>
    <s v="https://github.com/spring-attic/spring-security-oauth"/>
    <s v="https://github.com/spring-attic/spring-security-oauth.git"/>
    <s v="2011-07-26T18:08:49Z"/>
    <m/>
  </r>
  <r>
    <s v="zlt2000/microservices-platform"/>
    <n v="4703"/>
    <x v="6"/>
    <n v="6.53"/>
    <n v="6"/>
    <x v="0"/>
    <x v="28"/>
    <x v="1"/>
    <n v="341"/>
    <n v="351"/>
    <n v="976"/>
    <n v="7665"/>
    <n v="19449"/>
    <n v="12184"/>
    <n v="5072"/>
    <n v="2193"/>
    <n v="26.08"/>
    <n v="6.36"/>
    <n v="1.25"/>
    <n v="6.44"/>
    <n v="4.68"/>
    <s v="https://github.com/zlt2000/microservices-platform"/>
    <s v="https://github.com/zlt2000/microservices-platform.git"/>
    <s v="2019-03-07T07:13:37Z"/>
    <m/>
  </r>
  <r>
    <s v="jgilfelt/chuck"/>
    <n v="4700"/>
    <x v="6"/>
    <n v="8.61"/>
    <n v="8"/>
    <x v="4"/>
    <x v="60"/>
    <x v="1"/>
    <n v="26"/>
    <n v="42"/>
    <n v="230"/>
    <n v="1698"/>
    <n v="2657"/>
    <n v="1897"/>
    <n v="420"/>
    <n v="340"/>
    <n v="15.81"/>
    <n v="5.9"/>
    <n v="1.38"/>
    <n v="55.74"/>
    <n v="8.9"/>
    <s v="https://github.com/jgilfelt/chuck"/>
    <s v="https://github.com/jgilfelt/chuck.git"/>
    <s v="2017-02-07T23:51:39Z"/>
    <m/>
  </r>
  <r>
    <s v="pardom-zz/ActiveAndroid"/>
    <n v="4677"/>
    <x v="6"/>
    <n v="12.84"/>
    <n v="12"/>
    <x v="3"/>
    <x v="0"/>
    <x v="0"/>
    <n v="47"/>
    <n v="62"/>
    <n v="359"/>
    <n v="3158"/>
    <n v="5510"/>
    <n v="3435"/>
    <n v="1034"/>
    <n v="1041"/>
    <n v="18.77"/>
    <n v="5.68"/>
    <n v="2.58"/>
    <n v="22.08"/>
    <n v="11.39"/>
    <s v="https://github.com/pardom-zz/ActiveAndroid"/>
    <s v="https://github.com/pardom-zz/ActiveAndroid.git"/>
    <s v="2012-11-15T18:10:45Z"/>
    <m/>
  </r>
  <r>
    <s v="gsantner/markor"/>
    <n v="4670"/>
    <x v="6"/>
    <n v="8.06"/>
    <n v="8"/>
    <x v="4"/>
    <x v="113"/>
    <x v="1"/>
    <n v="154"/>
    <n v="327"/>
    <n v="2464"/>
    <n v="28782"/>
    <n v="37478"/>
    <n v="27994"/>
    <n v="4294"/>
    <n v="5190"/>
    <n v="11.46"/>
    <n v="6.91"/>
    <n v="1.5"/>
    <n v="132.82"/>
    <n v="19.55"/>
    <s v="https://github.com/gsantner/markor"/>
    <s v="https://github.com/gsantner/markor.git"/>
    <s v="2017-08-26T00:08:35Z"/>
    <m/>
  </r>
  <r>
    <s v="saysky/ForestBlog"/>
    <n v="4667"/>
    <x v="6"/>
    <n v="7.95"/>
    <n v="6"/>
    <x v="0"/>
    <x v="0"/>
    <x v="0"/>
    <n v="86"/>
    <n v="86"/>
    <n v="444"/>
    <n v="2437"/>
    <n v="6690"/>
    <n v="3425"/>
    <n v="2057"/>
    <n v="1208"/>
    <n v="30.75"/>
    <n v="5.0999999999999996"/>
    <n v="1.07"/>
    <n v="12.69"/>
    <n v="6.87"/>
    <s v="https://github.com/saysky/ForestBlog"/>
    <s v="https://github.com/saysky/ForestBlog.git"/>
    <s v="2017-10-08T15:27:47Z"/>
    <m/>
  </r>
  <r>
    <s v="stleary/JSON-java"/>
    <n v="4660"/>
    <x v="6"/>
    <n v="14.75"/>
    <n v="14"/>
    <x v="5"/>
    <x v="134"/>
    <x v="1"/>
    <n v="72"/>
    <n v="91"/>
    <n v="1166"/>
    <n v="12228"/>
    <n v="25462"/>
    <n v="15402"/>
    <n v="7842"/>
    <n v="2218"/>
    <n v="30.8"/>
    <n v="3.19"/>
    <n v="1.22"/>
    <n v="361.08"/>
    <n v="31.05"/>
    <s v="https://github.com/stleary/JSON-java"/>
    <s v="https://github.com/stleary/JSON-java.git"/>
    <s v="2010-12-21T17:46:09Z"/>
    <m/>
  </r>
  <r>
    <s v="cjlin1/libsvm"/>
    <n v="4659"/>
    <x v="6"/>
    <n v="12.02"/>
    <n v="12"/>
    <x v="3"/>
    <x v="0"/>
    <x v="0"/>
    <n v="10"/>
    <n v="34"/>
    <n v="130"/>
    <n v="3152"/>
    <n v="4415"/>
    <n v="3768"/>
    <n v="166"/>
    <n v="481"/>
    <n v="3.76"/>
    <n v="3.26"/>
    <n v="1.35"/>
    <n v="19.62"/>
    <n v="25.03"/>
    <s v="https://github.com/cjlin1/libsvm"/>
    <s v="https://github.com/cjlin1/libsvm.git"/>
    <s v="2013-09-10T14:32:07Z"/>
    <m/>
  </r>
  <r>
    <s v="wdullaer/MaterialDateTimePicker"/>
    <n v="4659"/>
    <x v="6"/>
    <n v="10.71"/>
    <n v="10"/>
    <x v="2"/>
    <x v="21"/>
    <x v="1"/>
    <n v="44"/>
    <n v="73"/>
    <n v="740"/>
    <n v="7536"/>
    <n v="11782"/>
    <n v="8248"/>
    <n v="1869"/>
    <n v="1665"/>
    <n v="15.86"/>
    <n v="6.59"/>
    <n v="1.47"/>
    <n v="127.63"/>
    <n v="23.03"/>
    <s v="https://github.com/wdullaer/MaterialDateTimePicker"/>
    <s v="https://github.com/wdullaer/MaterialDateTimePicker.git"/>
    <s v="2015-01-03T19:41:03Z"/>
    <m/>
  </r>
  <r>
    <s v="Heeexy/SpringBoot-Shiro-Vue"/>
    <n v="4647"/>
    <x v="6"/>
    <n v="7.84"/>
    <n v="6"/>
    <x v="0"/>
    <x v="0"/>
    <x v="0"/>
    <n v="28"/>
    <n v="27"/>
    <n v="106"/>
    <n v="633"/>
    <n v="1546"/>
    <n v="950"/>
    <n v="414"/>
    <n v="182"/>
    <n v="26.78"/>
    <n v="5.78"/>
    <n v="1.41"/>
    <n v="9.44"/>
    <n v="5.74"/>
    <s v="https://github.com/Heeexy/SpringBoot-Shiro-Vue"/>
    <s v="https://github.com/Heeexy/SpringBoot-Shiro-Vue.git"/>
    <s v="2017-11-17T18:49:06Z"/>
    <m/>
  </r>
  <r>
    <s v="TGX-Android/Telegram-X"/>
    <n v="4645"/>
    <x v="6"/>
    <n v="4.08"/>
    <n v="4"/>
    <x v="6"/>
    <x v="60"/>
    <x v="1"/>
    <n v="1091"/>
    <n v="2885"/>
    <n v="32751"/>
    <n v="420517"/>
    <n v="489755"/>
    <n v="402806"/>
    <n v="26824"/>
    <n v="60125"/>
    <n v="5.48"/>
    <n v="9.25"/>
    <n v="1.4"/>
    <n v="544.42999999999995"/>
    <n v="38.840000000000003"/>
    <s v="https://github.com/TGX-Android/Telegram-X"/>
    <s v="https://github.com/TGX-Android/Telegram-X.git"/>
    <s v="2021-08-17T17:09:25Z"/>
    <m/>
  </r>
  <r>
    <s v="gabrielemariotti/cardslib"/>
    <n v="4645"/>
    <x v="6"/>
    <n v="12"/>
    <n v="12"/>
    <x v="3"/>
    <x v="115"/>
    <x v="1"/>
    <n v="266"/>
    <n v="811"/>
    <n v="3419"/>
    <n v="32257"/>
    <n v="54820"/>
    <n v="29872"/>
    <n v="15441"/>
    <n v="9507"/>
    <n v="28.17"/>
    <n v="5.9"/>
    <n v="2.1800000000000002"/>
    <n v="18.62"/>
    <n v="7.36"/>
    <s v="https://github.com/gabrielemariotti/cardslib"/>
    <s v="https://github.com/gabrielemariotti/cardslib.git"/>
    <s v="2013-09-20T21:57:19Z"/>
    <m/>
  </r>
  <r>
    <s v="deepjavalibrary/djl"/>
    <n v="4642"/>
    <x v="6"/>
    <n v="5.89"/>
    <n v="4"/>
    <x v="6"/>
    <x v="76"/>
    <x v="1"/>
    <n v="1476"/>
    <n v="1667"/>
    <n v="11512"/>
    <n v="96687"/>
    <n v="196301"/>
    <n v="115176"/>
    <n v="59390"/>
    <n v="21735"/>
    <n v="30.25"/>
    <n v="6.57"/>
    <n v="1.49"/>
    <n v="132.66999999999999"/>
    <n v="10.85"/>
    <s v="https://github.com/deepjavalibrary/djl"/>
    <s v="https://github.com/deepjavalibrary/djl.git"/>
    <s v="2019-10-29T22:38:54Z"/>
    <m/>
  </r>
  <r>
    <s v="SPLWare/esProc"/>
    <n v="4670"/>
    <x v="6"/>
    <n v="3.85"/>
    <n v="2"/>
    <x v="1"/>
    <x v="0"/>
    <x v="0"/>
    <n v="1911"/>
    <n v="2650"/>
    <n v="21894"/>
    <n v="426806"/>
    <n v="576036"/>
    <n v="419779"/>
    <n v="98863"/>
    <n v="57394"/>
    <n v="17.16"/>
    <n v="6.6"/>
    <n v="2.19"/>
    <n v="97.74"/>
    <n v="39.159999999999997"/>
    <s v="https://github.com/SPLWare/esProc"/>
    <s v="https://github.com/SPLWare/esProc.git"/>
    <s v="2021-11-09T15:41:25Z"/>
    <m/>
  </r>
  <r>
    <s v="bytedeco/javacpp"/>
    <n v="4640"/>
    <x v="6"/>
    <n v="11.41"/>
    <n v="10"/>
    <x v="2"/>
    <x v="86"/>
    <x v="1"/>
    <n v="195"/>
    <n v="215"/>
    <n v="3039"/>
    <n v="27026"/>
    <n v="36289"/>
    <n v="26447"/>
    <n v="7419"/>
    <n v="2423"/>
    <n v="20.440000000000001"/>
    <n v="5.91"/>
    <n v="2.0099999999999998"/>
    <n v="151.13999999999999"/>
    <n v="39.950000000000003"/>
    <s v="https://github.com/bytedeco/javacpp"/>
    <s v="https://github.com/bytedeco/javacpp.git"/>
    <s v="2014-04-21T12:47:21Z"/>
    <m/>
  </r>
  <r>
    <s v="romandanylyk/PageIndicatorView"/>
    <n v="4638"/>
    <x v="6"/>
    <n v="9.08"/>
    <n v="8"/>
    <x v="4"/>
    <x v="24"/>
    <x v="1"/>
    <n v="55"/>
    <n v="72"/>
    <n v="409"/>
    <n v="3532"/>
    <n v="5183"/>
    <n v="3921"/>
    <n v="195"/>
    <n v="1067"/>
    <n v="3.76"/>
    <n v="5.51"/>
    <n v="1.5"/>
    <n v="22.81"/>
    <n v="11.74"/>
    <s v="https://github.com/romandanylyk/PageIndicatorView"/>
    <s v="https://github.com/romandanylyk/PageIndicatorView.git"/>
    <s v="2016-08-20T19:25:32Z"/>
    <m/>
  </r>
  <r>
    <s v="oracle/opengrok"/>
    <n v="4633"/>
    <x v="6"/>
    <n v="12.7"/>
    <n v="12"/>
    <x v="3"/>
    <x v="156"/>
    <x v="2"/>
    <n v="899"/>
    <n v="1128"/>
    <n v="7200"/>
    <n v="70623"/>
    <n v="148308"/>
    <n v="86582"/>
    <n v="44093"/>
    <n v="17633"/>
    <n v="29.73"/>
    <n v="5.27"/>
    <n v="1.63"/>
    <n v="78.88"/>
    <n v="12.02"/>
    <s v="https://github.com/oracle/opengrok"/>
    <s v="https://github.com/oracle/opengrok.git"/>
    <s v="2013-01-07T11:49:18Z"/>
    <m/>
  </r>
  <r>
    <s v="bepass-org/oblivion"/>
    <n v="4621"/>
    <x v="6"/>
    <n v="1.61"/>
    <n v="0"/>
    <x v="7"/>
    <x v="47"/>
    <x v="1"/>
    <n v="31"/>
    <n v="58"/>
    <n v="225"/>
    <n v="2641"/>
    <n v="3453"/>
    <n v="2729"/>
    <n v="212"/>
    <n v="512"/>
    <n v="6.14"/>
    <n v="5.64"/>
    <n v="1.48"/>
    <n v="11.62"/>
    <n v="8.17"/>
    <s v="https://github.com/bepass-org/oblivion"/>
    <s v="https://github.com/bepass-org/oblivion.git"/>
    <s v="2024-02-08T05:50:09Z"/>
    <m/>
  </r>
  <r>
    <s v="Netflix/ribbon"/>
    <n v="4618"/>
    <x v="6"/>
    <n v="12.68"/>
    <n v="12"/>
    <x v="3"/>
    <x v="30"/>
    <x v="1"/>
    <n v="319"/>
    <n v="710"/>
    <n v="2412"/>
    <n v="21788"/>
    <n v="35872"/>
    <n v="23377"/>
    <n v="7374"/>
    <n v="5121"/>
    <n v="20.56"/>
    <n v="4.3899999999999997"/>
    <n v="1.27"/>
    <n v="13.38"/>
    <n v="5.35"/>
    <s v="https://github.com/Netflix/ribbon"/>
    <s v="https://github.com/Netflix/ribbon.git"/>
    <s v="2013-01-15T01:08:04Z"/>
    <m/>
  </r>
  <r>
    <s v="SuperMonster003/AutoJs6"/>
    <n v="4614"/>
    <x v="6"/>
    <n v="3.79"/>
    <n v="2"/>
    <x v="1"/>
    <x v="56"/>
    <x v="1"/>
    <n v="1073"/>
    <n v="1768"/>
    <n v="11576"/>
    <n v="111419"/>
    <n v="154901"/>
    <n v="111988"/>
    <n v="21540"/>
    <n v="21373"/>
    <n v="13.91"/>
    <n v="5.15"/>
    <n v="1.47"/>
    <n v="37.229999999999997"/>
    <n v="12.98"/>
    <s v="https://github.com/SuperMonster003/AutoJs6"/>
    <s v="https://github.com/SuperMonster003/AutoJs6.git"/>
    <s v="2021-12-01T05:27:22Z"/>
    <m/>
  </r>
  <r>
    <s v="981011512/--"/>
    <n v="4616"/>
    <x v="6"/>
    <n v="5.25"/>
    <n v="4"/>
    <x v="6"/>
    <x v="0"/>
    <x v="0"/>
    <n v="1973"/>
    <n v="5069"/>
    <n v="37635"/>
    <n v="338075"/>
    <n v="331459"/>
    <n v="239359"/>
    <n v="39072"/>
    <n v="53028"/>
    <n v="11.79"/>
    <n v="3.55"/>
    <n v="2.89"/>
    <n v="440.43"/>
    <n v="9.84"/>
    <s v="https://github.com/981011512/--"/>
    <s v="https://github.com/981011512/--.git"/>
    <s v="2020-06-18T22:47:21Z"/>
    <m/>
  </r>
  <r>
    <s v="yasserg/crawler4j"/>
    <n v="4604"/>
    <x v="6"/>
    <n v="13.72"/>
    <n v="12"/>
    <x v="3"/>
    <x v="2"/>
    <x v="1"/>
    <n v="71"/>
    <n v="83"/>
    <n v="503"/>
    <n v="4736"/>
    <n v="8973"/>
    <n v="5311"/>
    <n v="2353"/>
    <n v="1309"/>
    <n v="26.22"/>
    <n v="5.28"/>
    <n v="1.31"/>
    <n v="55.89"/>
    <n v="12.76"/>
    <s v="https://github.com/yasserg/crawler4j"/>
    <s v="https://github.com/yasserg/crawler4j.git"/>
    <s v="2011-12-31T22:49:18Z"/>
    <m/>
  </r>
  <r>
    <s v="apache/rocketmq-externals"/>
    <n v="4608"/>
    <x v="6"/>
    <n v="8.52"/>
    <n v="8"/>
    <x v="4"/>
    <x v="0"/>
    <x v="0"/>
    <n v="221"/>
    <n v="275"/>
    <n v="1311"/>
    <n v="11795"/>
    <n v="22789"/>
    <n v="14288"/>
    <n v="5202"/>
    <n v="3299"/>
    <n v="22.83"/>
    <n v="5.75"/>
    <n v="1.25"/>
    <n v="16.45"/>
    <n v="8.16"/>
    <s v="https://github.com/apache/rocketmq-externals"/>
    <s v="https://github.com/apache/rocketmq-externals.git"/>
    <s v="2017-03-14T07:00:06Z"/>
    <m/>
  </r>
  <r>
    <s v="SplashCodes/JAViewer"/>
    <n v="4604"/>
    <x v="6"/>
    <n v="9.33"/>
    <n v="8"/>
    <x v="4"/>
    <x v="93"/>
    <x v="1"/>
    <n v="74"/>
    <n v="179"/>
    <n v="582"/>
    <n v="6309"/>
    <n v="8546"/>
    <n v="6078"/>
    <n v="1170"/>
    <n v="1298"/>
    <n v="13.69"/>
    <n v="5.79"/>
    <n v="1.6"/>
    <n v="11.65"/>
    <n v="5.76"/>
    <s v="https://github.com/SplashCodes/JAViewer"/>
    <s v="https://github.com/SplashCodes/JAViewer.git"/>
    <s v="2016-05-21T08:47:10Z"/>
    <m/>
  </r>
  <r>
    <s v="RedSpider1/concurrent"/>
    <n v="4588"/>
    <x v="6"/>
    <n v="6.87"/>
    <n v="6"/>
    <x v="0"/>
    <x v="0"/>
    <x v="0"/>
    <n v="0"/>
    <n v="0"/>
    <n v="0"/>
    <n v="0"/>
    <n v="0"/>
    <n v="0"/>
    <n v="0"/>
    <n v="0"/>
    <m/>
    <m/>
    <m/>
    <m/>
    <m/>
    <s v="https://github.com/RedSpider1/concurrent"/>
    <s v="https://github.com/RedSpider1/concurrent.git"/>
    <s v="2018-11-03T13:49:36Z"/>
    <s v="no_java_files"/>
  </r>
  <r>
    <s v="angryip/ipscan"/>
    <n v="4590"/>
    <x v="6"/>
    <n v="14.23"/>
    <n v="14"/>
    <x v="5"/>
    <x v="25"/>
    <x v="1"/>
    <n v="234"/>
    <n v="383"/>
    <n v="1315"/>
    <n v="12598"/>
    <n v="18911"/>
    <n v="13085"/>
    <n v="2893"/>
    <n v="2933"/>
    <n v="15.3"/>
    <n v="4.99"/>
    <n v="1.67"/>
    <n v="4.1500000000000004"/>
    <n v="6.16"/>
    <s v="https://github.com/angryip/ipscan"/>
    <s v="https://github.com/angryip/ipscan.git"/>
    <s v="2011-06-28T20:58:48Z"/>
    <m/>
  </r>
  <r>
    <s v="chewiebug/GCViewer"/>
    <n v="4588"/>
    <x v="6"/>
    <n v="13.91"/>
    <n v="12"/>
    <x v="3"/>
    <x v="60"/>
    <x v="1"/>
    <n v="227"/>
    <n v="291"/>
    <n v="1925"/>
    <n v="20453"/>
    <n v="32324"/>
    <n v="23330"/>
    <n v="4195"/>
    <n v="4799"/>
    <n v="12.98"/>
    <n v="5.27"/>
    <n v="2.16"/>
    <n v="49.04"/>
    <n v="13.09"/>
    <s v="https://github.com/chewiebug/GCViewer"/>
    <s v="https://github.com/chewiebug/GCViewer.git"/>
    <s v="2011-10-23T09:01:04Z"/>
    <m/>
  </r>
  <r>
    <s v="CalebFenton/simplify"/>
    <n v="4585"/>
    <x v="6"/>
    <n v="11.67"/>
    <n v="10"/>
    <x v="2"/>
    <x v="1"/>
    <x v="1"/>
    <n v="228"/>
    <n v="311"/>
    <n v="2083"/>
    <n v="21150"/>
    <n v="27495"/>
    <n v="21041"/>
    <n v="1331"/>
    <n v="5123"/>
    <n v="4.84"/>
    <n v="8.98"/>
    <n v="1.37"/>
    <n v="20.74"/>
    <n v="12.16"/>
    <s v="https://github.com/CalebFenton/simplify"/>
    <s v="https://github.com/CalebFenton/simplify.git"/>
    <s v="2014-01-16T05:14:02Z"/>
    <m/>
  </r>
  <r>
    <s v="rememberber/WePush"/>
    <n v="4578"/>
    <x v="6"/>
    <n v="8.24"/>
    <n v="8"/>
    <x v="4"/>
    <x v="55"/>
    <x v="1"/>
    <n v="217"/>
    <n v="276"/>
    <n v="1475"/>
    <n v="22791"/>
    <n v="33337"/>
    <n v="25059"/>
    <n v="3716"/>
    <n v="4562"/>
    <n v="11.15"/>
    <n v="6.83"/>
    <n v="1.58"/>
    <n v="25.15"/>
    <n v="13.16"/>
    <s v="https://github.com/rememberber/WePush"/>
    <s v="https://github.com/rememberber/WePush.git"/>
    <s v="2017-06-23T09:03:36Z"/>
    <m/>
  </r>
  <r>
    <s v="puniverse/quasar"/>
    <n v="4578"/>
    <x v="6"/>
    <n v="12.48"/>
    <n v="12"/>
    <x v="3"/>
    <x v="73"/>
    <x v="1"/>
    <n v="545"/>
    <n v="1349"/>
    <n v="6387"/>
    <n v="52770"/>
    <n v="86595"/>
    <n v="50513"/>
    <n v="26786"/>
    <n v="9296"/>
    <n v="30.93"/>
    <n v="3.43"/>
    <n v="1.52"/>
    <n v="36"/>
    <n v="9.2899999999999991"/>
    <s v="https://github.com/puniverse/quasar"/>
    <s v="https://github.com/puniverse/quasar.git"/>
    <s v="2013-03-27T14:51:24Z"/>
    <m/>
  </r>
  <r>
    <s v="dromara/dynamic-tp"/>
    <n v="4576"/>
    <x v="6"/>
    <n v="3.69"/>
    <n v="2"/>
    <x v="1"/>
    <x v="88"/>
    <x v="1"/>
    <n v="578"/>
    <n v="566"/>
    <n v="2227"/>
    <n v="18478"/>
    <n v="48605"/>
    <n v="25449"/>
    <n v="16994"/>
    <n v="6162"/>
    <n v="34.96"/>
    <n v="4.82"/>
    <n v="1.29"/>
    <n v="17.739999999999998"/>
    <n v="6.47"/>
    <s v="https://github.com/dromara/dynamic-tp"/>
    <s v="https://github.com/dromara/dynamic-tp.git"/>
    <s v="2022-01-07T16:35:27Z"/>
    <m/>
  </r>
  <r>
    <s v="ReVanced/revanced-patches"/>
    <n v="4572"/>
    <x v="6"/>
    <n v="1.76"/>
    <n v="0"/>
    <x v="7"/>
    <x v="157"/>
    <x v="5"/>
    <n v="308"/>
    <n v="431"/>
    <n v="1742"/>
    <n v="19437"/>
    <n v="33163"/>
    <n v="22746"/>
    <n v="5474"/>
    <n v="4943"/>
    <n v="16.510000000000002"/>
    <n v="5.25"/>
    <n v="1.37"/>
    <n v="18.07"/>
    <n v="9.6300000000000008"/>
    <s v="https://github.com/ReVanced/revanced-patches"/>
    <s v="https://github.com/ReVanced/revanced-patches.git"/>
    <s v="2023-12-14T01:25:17Z"/>
    <m/>
  </r>
  <r>
    <s v="javagrowing/JGrowing"/>
    <n v="4564"/>
    <x v="6"/>
    <n v="6.56"/>
    <n v="6"/>
    <x v="0"/>
    <x v="0"/>
    <x v="0"/>
    <n v="13"/>
    <n v="19"/>
    <n v="43"/>
    <n v="329"/>
    <n v="451"/>
    <n v="360"/>
    <n v="0"/>
    <n v="91"/>
    <n v="0"/>
    <n v="1.53"/>
    <n v="1"/>
    <n v="1.95"/>
    <n v="3.11"/>
    <s v="https://github.com/javagrowing/JGrowing"/>
    <s v="https://github.com/javagrowing/JGrowing.git"/>
    <s v="2019-02-26T01:55:08Z"/>
    <m/>
  </r>
  <r>
    <s v="chentao0707/SimplifyReader"/>
    <n v="4565"/>
    <x v="6"/>
    <n v="10.09"/>
    <n v="10"/>
    <x v="2"/>
    <x v="0"/>
    <x v="0"/>
    <n v="265"/>
    <n v="632"/>
    <n v="3547"/>
    <n v="34709"/>
    <n v="56896"/>
    <n v="33782"/>
    <n v="15777"/>
    <n v="7337"/>
    <n v="27.73"/>
    <n v="4.5599999999999996"/>
    <n v="1.39"/>
    <n v="60.29"/>
    <n v="12.45"/>
    <s v="https://github.com/chentao0707/SimplifyReader"/>
    <s v="https://github.com/chentao0707/SimplifyReader.git"/>
    <s v="2015-08-17T08:22:53Z"/>
    <m/>
  </r>
  <r>
    <s v="zhanghai/Douya"/>
    <n v="4558"/>
    <x v="6"/>
    <n v="9.6300000000000008"/>
    <n v="8"/>
    <x v="4"/>
    <x v="89"/>
    <x v="1"/>
    <n v="723"/>
    <n v="1244"/>
    <n v="6412"/>
    <n v="44643"/>
    <n v="72570"/>
    <n v="50619"/>
    <n v="9635"/>
    <n v="12316"/>
    <n v="13.28"/>
    <n v="5.5"/>
    <n v="1.59"/>
    <n v="28.4"/>
    <n v="8"/>
    <s v="https://github.com/zhanghai/Douya"/>
    <s v="https://github.com/zhanghai/Douya.git"/>
    <s v="2016-02-01T13:44:19Z"/>
    <m/>
  </r>
  <r>
    <s v="charleB2gan/GDA-android-reversing-Tool"/>
    <n v="4556"/>
    <x v="6"/>
    <n v="7.88"/>
    <n v="6"/>
    <x v="0"/>
    <x v="97"/>
    <x v="1"/>
    <n v="15"/>
    <n v="16"/>
    <n v="65"/>
    <n v="567"/>
    <n v="671"/>
    <n v="606"/>
    <n v="48"/>
    <n v="17"/>
    <n v="7.15"/>
    <n v="2.56"/>
    <n v="1"/>
    <n v="57.38"/>
    <n v="6.62"/>
    <s v="https://github.com/charleB2gan/GDA-android-reversing-Tool"/>
    <s v="https://github.com/charleB2gan/GDA-android-reversing-Tool.git"/>
    <s v="2017-10-31T08:18:29Z"/>
    <m/>
  </r>
  <r>
    <s v="objectbox/objectbox-java"/>
    <n v="4556"/>
    <x v="6"/>
    <n v="8.65"/>
    <n v="8"/>
    <x v="4"/>
    <x v="34"/>
    <x v="1"/>
    <n v="300"/>
    <n v="392"/>
    <n v="3267"/>
    <n v="24395"/>
    <n v="43386"/>
    <n v="25026"/>
    <n v="12715"/>
    <n v="5645"/>
    <n v="29.31"/>
    <n v="5.13"/>
    <n v="1.76"/>
    <n v="103.66"/>
    <n v="12.92"/>
    <s v="https://github.com/objectbox/objectbox-java"/>
    <s v="https://github.com/objectbox/objectbox-java.git"/>
    <s v="2017-01-24T10:29:48Z"/>
    <m/>
  </r>
  <r>
    <s v="go-lang-plugin-org/go-lang-idea-plugin"/>
    <n v="4549"/>
    <x v="6"/>
    <n v="15.06"/>
    <n v="14"/>
    <x v="5"/>
    <x v="22"/>
    <x v="1"/>
    <n v="828"/>
    <n v="1132"/>
    <n v="6398"/>
    <n v="45363"/>
    <n v="78562"/>
    <n v="55025"/>
    <n v="13941"/>
    <n v="9596"/>
    <n v="17.75"/>
    <n v="8.18"/>
    <n v="2.1"/>
    <n v="110.03"/>
    <n v="11.12"/>
    <s v="https://github.com/go-lang-plugin-org/go-lang-idea-plugin"/>
    <s v="https://github.com/go-lang-plugin-org/go-lang-idea-plugin.git"/>
    <s v="2010-08-29T08:20:01Z"/>
    <m/>
  </r>
  <r>
    <s v="discord-jda/JDA"/>
    <n v="4555"/>
    <x v="6"/>
    <n v="9.77"/>
    <n v="8"/>
    <x v="4"/>
    <x v="15"/>
    <x v="1"/>
    <n v="1209"/>
    <n v="1343"/>
    <n v="11410"/>
    <n v="62413"/>
    <n v="203523"/>
    <n v="99764"/>
    <n v="85342"/>
    <n v="18417"/>
    <n v="41.93"/>
    <n v="8.7899999999999991"/>
    <n v="1.84"/>
    <n v="127.27"/>
    <n v="13.15"/>
    <s v="https://github.com/discord-jda/JDA"/>
    <s v="https://github.com/discord-jda/JDA.git"/>
    <s v="2015-12-12T13:57:32Z"/>
    <m/>
  </r>
  <r>
    <s v="square/sqlbrite"/>
    <n v="4545"/>
    <x v="6"/>
    <n v="10.58"/>
    <n v="10"/>
    <x v="2"/>
    <x v="1"/>
    <x v="1"/>
    <n v="32"/>
    <n v="106"/>
    <n v="381"/>
    <n v="3329"/>
    <n v="5226"/>
    <n v="3574"/>
    <n v="1013"/>
    <n v="639"/>
    <n v="19.38"/>
    <n v="4.7"/>
    <n v="1.36"/>
    <n v="4.3"/>
    <n v="4.75"/>
    <s v="https://github.com/square/sqlbrite"/>
    <s v="https://github.com/square/sqlbrite.git"/>
    <s v="2015-02-19T04:38:37Z"/>
    <m/>
  </r>
  <r>
    <s v="danielzeller/Depth-LIB-Android-"/>
    <n v="4543"/>
    <x v="6"/>
    <n v="9.39"/>
    <n v="8"/>
    <x v="4"/>
    <x v="0"/>
    <x v="0"/>
    <n v="59"/>
    <n v="108"/>
    <n v="417"/>
    <n v="3771"/>
    <n v="4896"/>
    <n v="3784"/>
    <n v="241"/>
    <n v="871"/>
    <n v="4.92"/>
    <n v="3.79"/>
    <n v="1.21"/>
    <n v="13.35"/>
    <n v="6.27"/>
    <s v="https://github.com/danielzeller/Depth-LIB-Android-"/>
    <s v="https://github.com/danielzeller/Depth-LIB-Android-.git"/>
    <s v="2016-04-27T09:37:28Z"/>
    <m/>
  </r>
  <r>
    <s v="jdamcd/android-crop"/>
    <n v="4535"/>
    <x v="6"/>
    <n v="11.52"/>
    <n v="10"/>
    <x v="2"/>
    <x v="83"/>
    <x v="1"/>
    <n v="12"/>
    <n v="31"/>
    <n v="173"/>
    <n v="1676"/>
    <n v="2276"/>
    <n v="1607"/>
    <n v="319"/>
    <n v="350"/>
    <n v="14.02"/>
    <n v="4.29"/>
    <n v="1.39"/>
    <n v="26.48"/>
    <n v="11.94"/>
    <s v="https://github.com/jdamcd/android-crop"/>
    <s v="https://github.com/jdamcd/android-crop.git"/>
    <s v="2014-03-13T10:24:43Z"/>
    <m/>
  </r>
  <r>
    <s v="JZ-Darkal/AndroidHttpCapture"/>
    <n v="4532"/>
    <x v="6"/>
    <n v="8.93"/>
    <n v="8"/>
    <x v="4"/>
    <x v="3"/>
    <x v="1"/>
    <n v="179"/>
    <n v="317"/>
    <n v="1655"/>
    <n v="15900"/>
    <n v="25297"/>
    <n v="16455"/>
    <n v="5132"/>
    <n v="3710"/>
    <n v="20.29"/>
    <n v="4.71"/>
    <n v="1.42"/>
    <n v="37"/>
    <n v="10.43"/>
    <s v="https://github.com/JZ-Darkal/AndroidHttpCapture"/>
    <s v="https://github.com/JZ-Darkal/AndroidHttpCapture.git"/>
    <s v="2016-10-15T19:48:00Z"/>
    <m/>
  </r>
  <r>
    <s v="alibaba/dexposed"/>
    <n v="4531"/>
    <x v="6"/>
    <n v="10.220000000000001"/>
    <n v="10"/>
    <x v="2"/>
    <x v="0"/>
    <x v="0"/>
    <n v="18"/>
    <n v="36"/>
    <n v="215"/>
    <n v="2414"/>
    <n v="3580"/>
    <n v="2203"/>
    <n v="938"/>
    <n v="439"/>
    <n v="26.2"/>
    <n v="2.92"/>
    <n v="1.69"/>
    <n v="82.83"/>
    <n v="15.97"/>
    <s v="https://github.com/alibaba/dexposed"/>
    <s v="https://github.com/alibaba/dexposed.git"/>
    <s v="2015-06-30T02:59:16Z"/>
    <m/>
  </r>
  <r>
    <s v="hussien89aa/AndroidTutorialForBeginners"/>
    <n v="4531"/>
    <x v="6"/>
    <n v="8.98"/>
    <n v="8"/>
    <x v="4"/>
    <x v="0"/>
    <x v="0"/>
    <n v="90"/>
    <n v="129"/>
    <n v="353"/>
    <n v="4005"/>
    <n v="7010"/>
    <n v="4676"/>
    <n v="878"/>
    <n v="1456"/>
    <n v="12.52"/>
    <n v="4.57"/>
    <n v="1.5"/>
    <n v="2.82"/>
    <n v="5"/>
    <s v="https://github.com/hussien89aa/AndroidTutorialForBeginners"/>
    <s v="https://github.com/hussien89aa/AndroidTutorialForBeginners.git"/>
    <s v="2016-09-26T16:36:28Z"/>
    <m/>
  </r>
  <r>
    <s v="castorflex/SmoothProgressBar"/>
    <n v="4520"/>
    <x v="6"/>
    <n v="11.81"/>
    <n v="10"/>
    <x v="2"/>
    <x v="1"/>
    <x v="1"/>
    <n v="19"/>
    <n v="48"/>
    <n v="233"/>
    <n v="2208"/>
    <n v="2660"/>
    <n v="2140"/>
    <n v="104"/>
    <n v="416"/>
    <n v="3.91"/>
    <n v="4.8499999999999996"/>
    <n v="1.23"/>
    <n v="26.31"/>
    <n v="8.58"/>
    <s v="https://github.com/castorflex/SmoothProgressBar"/>
    <s v="https://github.com/castorflex/SmoothProgressBar.git"/>
    <s v="2013-11-27T20:32:16Z"/>
    <m/>
  </r>
  <r>
    <s v="booklore-app/booklore"/>
    <n v="4519"/>
    <x v="6"/>
    <n v="0.76"/>
    <n v="0"/>
    <x v="7"/>
    <x v="74"/>
    <x v="1"/>
    <n v="509"/>
    <n v="582"/>
    <n v="1855"/>
    <n v="22339"/>
    <n v="40168"/>
    <n v="32757"/>
    <n v="1017"/>
    <n v="6394"/>
    <n v="2.5299999999999998"/>
    <n v="7.88"/>
    <n v="1.04"/>
    <n v="11.59"/>
    <n v="7.97"/>
    <s v="https://github.com/booklore-app/booklore"/>
    <s v="https://github.com/booklore-app/booklore.git"/>
    <s v="2024-12-13T19:54:00Z"/>
    <m/>
  </r>
  <r>
    <s v="tiann/epic"/>
    <n v="4516"/>
    <x v="6"/>
    <n v="8.33"/>
    <n v="8"/>
    <x v="4"/>
    <x v="60"/>
    <x v="1"/>
    <n v="100"/>
    <n v="149"/>
    <n v="651"/>
    <n v="5127"/>
    <n v="7841"/>
    <n v="5175"/>
    <n v="1349"/>
    <n v="1317"/>
    <n v="17.2"/>
    <n v="3.23"/>
    <n v="1.62"/>
    <n v="30.4"/>
    <n v="7.45"/>
    <s v="https://github.com/tiann/epic"/>
    <s v="https://github.com/tiann/epic.git"/>
    <s v="2017-05-22T02:52:44Z"/>
    <m/>
  </r>
  <r>
    <s v="azkaban/azkaban"/>
    <n v="4515"/>
    <x v="6"/>
    <n v="12.92"/>
    <n v="12"/>
    <x v="3"/>
    <x v="34"/>
    <x v="1"/>
    <n v="1010"/>
    <n v="1283"/>
    <n v="9327"/>
    <n v="93861"/>
    <n v="168194"/>
    <n v="114709"/>
    <n v="31462"/>
    <n v="22023"/>
    <n v="18.71"/>
    <n v="6.49"/>
    <n v="1.35"/>
    <n v="35.840000000000003"/>
    <n v="13.71"/>
    <s v="https://github.com/azkaban/azkaban"/>
    <s v="https://github.com/azkaban/azkaban.git"/>
    <s v="2012-10-18T01:34:53Z"/>
    <m/>
  </r>
  <r>
    <s v="Flipboard/bottomsheet"/>
    <n v="4515"/>
    <x v="6"/>
    <n v="10.41"/>
    <n v="10"/>
    <x v="2"/>
    <x v="93"/>
    <x v="1"/>
    <n v="19"/>
    <n v="68"/>
    <n v="256"/>
    <n v="2578"/>
    <n v="3269"/>
    <n v="2191"/>
    <n v="655"/>
    <n v="423"/>
    <n v="20.04"/>
    <n v="4.9000000000000004"/>
    <n v="1.37"/>
    <n v="27.66"/>
    <n v="6.85"/>
    <s v="https://github.com/Flipboard/bottomsheet"/>
    <s v="https://github.com/Flipboard/bottomsheet.git"/>
    <s v="2015-04-23T17:37:32Z"/>
    <m/>
  </r>
  <r>
    <s v="ant-media/Ant-Media-Server"/>
    <n v="4517"/>
    <x v="6"/>
    <n v="8.5500000000000007"/>
    <n v="8"/>
    <x v="4"/>
    <x v="158"/>
    <x v="1"/>
    <n v="875"/>
    <n v="1189"/>
    <n v="10725"/>
    <n v="107438"/>
    <n v="197746"/>
    <n v="117701"/>
    <n v="45123"/>
    <n v="34922"/>
    <n v="22.82"/>
    <n v="5.71"/>
    <n v="1.32"/>
    <n v="183.49"/>
    <n v="17.93"/>
    <s v="https://github.com/ant-media/Ant-Media-Server"/>
    <s v="https://github.com/ant-media/Ant-Media-Server.git"/>
    <s v="2017-03-01T08:21:13Z"/>
    <m/>
  </r>
  <r>
    <s v="phishman3579/java-algorithms-implementation"/>
    <n v="4510"/>
    <x v="6"/>
    <n v="11.83"/>
    <n v="10"/>
    <x v="2"/>
    <x v="0"/>
    <x v="0"/>
    <n v="185"/>
    <n v="439"/>
    <n v="2050"/>
    <n v="31758"/>
    <n v="36775"/>
    <n v="25317"/>
    <n v="6418"/>
    <n v="5040"/>
    <n v="17.45"/>
    <n v="3.71"/>
    <n v="1.58"/>
    <n v="7.05"/>
    <n v="14.67"/>
    <s v="https://github.com/phishman3579/java-algorithms-implementation"/>
    <s v="https://github.com/phishman3579/java-algorithms-implementation.git"/>
    <s v="2013-11-20T03:30:19Z"/>
    <m/>
  </r>
  <r>
    <s v="zongzibinbin/MallChat"/>
    <n v="4488"/>
    <x v="6"/>
    <n v="2.5099999999999998"/>
    <n v="2"/>
    <x v="1"/>
    <x v="0"/>
    <x v="0"/>
    <n v="424"/>
    <n v="444"/>
    <n v="1199"/>
    <n v="9260"/>
    <n v="23862"/>
    <n v="15281"/>
    <n v="5408"/>
    <n v="3173"/>
    <n v="22.66"/>
    <n v="6.23"/>
    <n v="1.2"/>
    <n v="4.4400000000000004"/>
    <n v="4.05"/>
    <s v="https://github.com/zongzibinbin/MallChat"/>
    <s v="https://github.com/zongzibinbin/MallChat.git"/>
    <s v="2023-03-16T15:04:35Z"/>
    <m/>
  </r>
  <r>
    <s v="HotBitmapGG/bilibili-android-client"/>
    <n v="4491"/>
    <x v="6"/>
    <n v="9.3000000000000007"/>
    <n v="8"/>
    <x v="4"/>
    <x v="3"/>
    <x v="1"/>
    <n v="220"/>
    <n v="559"/>
    <n v="3759"/>
    <n v="38892"/>
    <n v="34852"/>
    <n v="25941"/>
    <n v="2869"/>
    <n v="6042"/>
    <n v="8.23"/>
    <n v="4.92"/>
    <n v="1.82"/>
    <n v="42.79"/>
    <n v="8.66"/>
    <s v="https://github.com/HotBitmapGG/bilibili-android-client"/>
    <s v="https://github.com/HotBitmapGG/bilibili-android-client.git"/>
    <s v="2016-06-01T04:36:01Z"/>
    <m/>
  </r>
  <r>
    <s v="JakeWharton/NineOldAndroids"/>
    <n v="4477"/>
    <x v="6"/>
    <n v="13.78"/>
    <n v="12"/>
    <x v="3"/>
    <x v="0"/>
    <x v="0"/>
    <n v="47"/>
    <n v="138"/>
    <n v="723"/>
    <n v="7585"/>
    <n v="11414"/>
    <n v="6436"/>
    <n v="3852"/>
    <n v="1126"/>
    <n v="33.75"/>
    <n v="4.29"/>
    <n v="1.43"/>
    <n v="30.14"/>
    <n v="10.28"/>
    <s v="https://github.com/JakeWharton/NineOldAndroids"/>
    <s v="https://github.com/JakeWharton/NineOldAndroids.git"/>
    <s v="2011-12-08T19:46:37Z"/>
    <m/>
  </r>
  <r>
    <s v="Meituan-Dianping/Robust"/>
    <n v="4457"/>
    <x v="6"/>
    <n v="8.52"/>
    <n v="8"/>
    <x v="4"/>
    <x v="86"/>
    <x v="1"/>
    <n v="37"/>
    <n v="42"/>
    <n v="229"/>
    <n v="2953"/>
    <n v="4169"/>
    <n v="3041"/>
    <n v="615"/>
    <n v="513"/>
    <n v="14.75"/>
    <n v="3.52"/>
    <n v="1.26"/>
    <n v="17.36"/>
    <n v="16.829999999999998"/>
    <s v="https://github.com/Meituan-Dianping/Robust"/>
    <s v="https://github.com/Meituan-Dianping/Robust.git"/>
    <s v="2017-03-14T10:14:50Z"/>
    <m/>
  </r>
  <r>
    <s v="linhaojun857/aurora"/>
    <n v="4447"/>
    <x v="6"/>
    <n v="3.08"/>
    <n v="2"/>
    <x v="1"/>
    <x v="0"/>
    <x v="0"/>
    <n v="299"/>
    <n v="299"/>
    <n v="710"/>
    <n v="4956"/>
    <n v="12799"/>
    <n v="9871"/>
    <n v="31"/>
    <n v="2897"/>
    <n v="0.24"/>
    <n v="7.29"/>
    <n v="1.1200000000000001"/>
    <n v="7.26"/>
    <n v="3.36"/>
    <s v="https://github.com/linhaojun857/aurora"/>
    <s v="https://github.com/linhaojun857/aurora.git"/>
    <s v="2022-08-19T13:39:16Z"/>
    <m/>
  </r>
  <r>
    <s v="janishar/android-mvp-architecture"/>
    <n v="4445"/>
    <x v="6"/>
    <n v="8.64"/>
    <n v="8"/>
    <x v="4"/>
    <x v="0"/>
    <x v="0"/>
    <n v="98"/>
    <n v="146"/>
    <n v="716"/>
    <n v="4049"/>
    <n v="8356"/>
    <n v="5027"/>
    <n v="1707"/>
    <n v="1622"/>
    <n v="20.43"/>
    <n v="5.82"/>
    <n v="1.38"/>
    <n v="14.11"/>
    <n v="6.82"/>
    <s v="https://github.com/janishar/android-mvp-architecture"/>
    <s v="https://github.com/janishar/android-mvp-architecture.git"/>
    <s v="2017-01-27T08:39:06Z"/>
    <m/>
  </r>
  <r>
    <s v="square/android-times-square"/>
    <n v="4438"/>
    <x v="6"/>
    <n v="12.64"/>
    <n v="12"/>
    <x v="3"/>
    <x v="0"/>
    <x v="0"/>
    <n v="17"/>
    <n v="47"/>
    <n v="232"/>
    <n v="2286"/>
    <n v="3061"/>
    <n v="2345"/>
    <n v="311"/>
    <n v="405"/>
    <n v="10.16"/>
    <n v="4.55"/>
    <n v="1.23"/>
    <n v="25.87"/>
    <n v="9"/>
    <s v="https://github.com/square/android-times-square"/>
    <s v="https://github.com/square/android-times-square.git"/>
    <s v="2013-01-30T20:28:27Z"/>
    <m/>
  </r>
  <r>
    <s v="dreamhead/moco"/>
    <n v="4427"/>
    <x v="6"/>
    <n v="12.92"/>
    <n v="12"/>
    <x v="3"/>
    <x v="3"/>
    <x v="1"/>
    <n v="518"/>
    <n v="577"/>
    <n v="2721"/>
    <n v="17542"/>
    <n v="28430"/>
    <n v="22868"/>
    <n v="234"/>
    <n v="5328"/>
    <n v="0.82"/>
    <n v="5.86"/>
    <n v="1.54"/>
    <n v="34.659999999999997"/>
    <n v="6.37"/>
    <s v="https://github.com/dreamhead/moco"/>
    <s v="https://github.com/dreamhead/moco.git"/>
    <s v="2012-10-18T09:09:51Z"/>
    <m/>
  </r>
  <r>
    <s v="h2database/h2database"/>
    <n v="4448"/>
    <x v="6"/>
    <n v="10.44"/>
    <n v="10"/>
    <x v="2"/>
    <x v="127"/>
    <x v="1"/>
    <n v="1230"/>
    <n v="1674"/>
    <n v="17637"/>
    <n v="231123"/>
    <n v="338852"/>
    <n v="239117"/>
    <n v="69913"/>
    <n v="29822"/>
    <n v="20.63"/>
    <n v="6.17"/>
    <n v="2.0499999999999998"/>
    <n v="176.35"/>
    <n v="31.04"/>
    <s v="https://github.com/h2database/h2database"/>
    <s v="https://github.com/h2database/h2database.git"/>
    <s v="2015-04-10T19:09:09Z"/>
    <m/>
  </r>
  <r>
    <s v="water8394/flink-recommandSystem-demo"/>
    <n v="4423"/>
    <x v="6"/>
    <n v="6.35"/>
    <n v="6"/>
    <x v="0"/>
    <x v="0"/>
    <x v="0"/>
    <n v="68"/>
    <n v="77"/>
    <n v="290"/>
    <n v="1835"/>
    <n v="3269"/>
    <n v="2289"/>
    <n v="391"/>
    <n v="589"/>
    <n v="11.96"/>
    <n v="3.73"/>
    <n v="1.08"/>
    <n v="6.4"/>
    <n v="5.19"/>
    <s v="https://github.com/water8394/flink-recommandSystem-demo"/>
    <s v="https://github.com/water8394/flink-recommandSystem-demo.git"/>
    <s v="2019-05-15T07:55:35Z"/>
    <m/>
  </r>
  <r>
    <s v="Tencent/GT"/>
    <n v="4414"/>
    <x v="6"/>
    <n v="9.68"/>
    <n v="8"/>
    <x v="4"/>
    <x v="2"/>
    <x v="1"/>
    <n v="566"/>
    <n v="1060"/>
    <n v="4025"/>
    <n v="56014"/>
    <n v="82943"/>
    <n v="54532"/>
    <n v="17161"/>
    <n v="11250"/>
    <n v="20.69"/>
    <n v="3.7"/>
    <n v="1.29"/>
    <n v="13.65"/>
    <n v="9.27"/>
    <s v="https://github.com/Tencent/GT"/>
    <s v="https://github.com/Tencent/GT.git"/>
    <s v="2016-01-13T10:29:55Z"/>
    <m/>
  </r>
  <r>
    <s v="jacoco/jacoco"/>
    <n v="4411"/>
    <x v="6"/>
    <n v="13.2"/>
    <n v="12"/>
    <x v="3"/>
    <x v="37"/>
    <x v="1"/>
    <n v="675"/>
    <n v="940"/>
    <n v="4265"/>
    <n v="36781"/>
    <n v="72396"/>
    <n v="42939"/>
    <n v="19756"/>
    <n v="9701"/>
    <n v="27.29"/>
    <n v="4.16"/>
    <n v="1.42"/>
    <n v="12.62"/>
    <n v="6.55"/>
    <s v="https://github.com/jacoco/jacoco"/>
    <s v="https://github.com/jacoco/jacoco.git"/>
    <s v="2012-07-08T21:45:13Z"/>
    <m/>
  </r>
  <r>
    <s v="IoT-Technology/IoT-Technical-Guide"/>
    <n v="4405"/>
    <x v="6"/>
    <n v="6.46"/>
    <n v="6"/>
    <x v="0"/>
    <x v="0"/>
    <x v="0"/>
    <n v="286"/>
    <n v="294"/>
    <n v="750"/>
    <n v="5235"/>
    <n v="10646"/>
    <n v="7376"/>
    <n v="1302"/>
    <n v="1968"/>
    <n v="12.23"/>
    <n v="4.09"/>
    <n v="1.25"/>
    <n v="3.16"/>
    <n v="3.77"/>
    <s v="https://github.com/IoT-Technology/IoT-Technical-Guide"/>
    <s v="https://github.com/IoT-Technology/IoT-Technical-Guide.git"/>
    <s v="2019-04-02T01:52:44Z"/>
    <m/>
  </r>
  <r>
    <s v="airbnb/DeepLinkDispatch"/>
    <n v="4406"/>
    <x v="6"/>
    <n v="10.27"/>
    <n v="10"/>
    <x v="2"/>
    <x v="134"/>
    <x v="1"/>
    <n v="32"/>
    <n v="25"/>
    <n v="2194"/>
    <n v="8549"/>
    <n v="13547"/>
    <n v="10541"/>
    <n v="607"/>
    <n v="2399"/>
    <n v="4.4800000000000004"/>
    <n v="6.28"/>
    <n v="1.48"/>
    <n v="88.64"/>
    <n v="102.36"/>
    <s v="https://github.com/airbnb/DeepLinkDispatch"/>
    <s v="https://github.com/airbnb/DeepLinkDispatch.git"/>
    <s v="2015-06-11T21:16:48Z"/>
    <m/>
  </r>
  <r>
    <s v="apache/shiro"/>
    <n v="4403"/>
    <x v="6"/>
    <n v="16.059999999999999"/>
    <n v="16"/>
    <x v="8"/>
    <x v="24"/>
    <x v="1"/>
    <n v="857"/>
    <n v="1024"/>
    <n v="5042"/>
    <n v="36724"/>
    <n v="95074"/>
    <n v="43361"/>
    <n v="40563"/>
    <n v="11150"/>
    <n v="42.66"/>
    <n v="5.0599999999999996"/>
    <n v="1.78"/>
    <n v="19.72"/>
    <n v="7.99"/>
    <s v="https://github.com/apache/shiro"/>
    <s v="https://github.com/apache/shiro.git"/>
    <s v="2009-08-29T08:00:17Z"/>
    <m/>
  </r>
  <r>
    <s v="robinhood/ticker"/>
    <n v="4389"/>
    <x v="6"/>
    <n v="9.18"/>
    <n v="8"/>
    <x v="4"/>
    <x v="1"/>
    <x v="1"/>
    <n v="18"/>
    <n v="31"/>
    <n v="178"/>
    <n v="1581"/>
    <n v="2617"/>
    <n v="1697"/>
    <n v="507"/>
    <n v="413"/>
    <n v="19.37"/>
    <n v="4.6100000000000003"/>
    <n v="1.32"/>
    <n v="27.61"/>
    <n v="9.94"/>
    <s v="https://github.com/robinhood/ticker"/>
    <s v="https://github.com/robinhood/ticker.git"/>
    <s v="2016-07-15T21:37:52Z"/>
    <m/>
  </r>
  <r>
    <s v="flutter-webrtc/flutter-webrtc"/>
    <n v="4376"/>
    <x v="6"/>
    <n v="7.53"/>
    <n v="6"/>
    <x v="0"/>
    <x v="159"/>
    <x v="1"/>
    <n v="53"/>
    <n v="90"/>
    <n v="573"/>
    <n v="8277"/>
    <n v="10790"/>
    <n v="8777"/>
    <n v="694"/>
    <n v="1319"/>
    <n v="6.43"/>
    <n v="6.63"/>
    <n v="1.22"/>
    <n v="36.659999999999997"/>
    <n v="20.22"/>
    <s v="https://github.com/flutter-webrtc/flutter-webrtc"/>
    <s v="https://github.com/flutter-webrtc/flutter-webrtc.git"/>
    <s v="2018-03-07T02:26:03Z"/>
    <m/>
  </r>
  <r>
    <s v="Ashok-Varma/BottomNavigation"/>
    <n v="4363"/>
    <x v="6"/>
    <n v="9.5"/>
    <n v="8"/>
    <x v="4"/>
    <x v="77"/>
    <x v="1"/>
    <n v="17"/>
    <n v="30"/>
    <n v="268"/>
    <n v="2091"/>
    <n v="3910"/>
    <n v="2325"/>
    <n v="992"/>
    <n v="593"/>
    <n v="25.37"/>
    <n v="7.53"/>
    <n v="1.43"/>
    <n v="69.27"/>
    <n v="15.07"/>
    <s v="https://github.com/Ashok-Varma/BottomNavigation"/>
    <s v="https://github.com/Ashok-Varma/BottomNavigation.git"/>
    <s v="2016-03-19T19:19:30Z"/>
    <m/>
  </r>
  <r>
    <s v="awangdev/leet-code"/>
    <n v="4360"/>
    <x v="6"/>
    <n v="10.4"/>
    <n v="10"/>
    <x v="2"/>
    <x v="0"/>
    <x v="0"/>
    <n v="951"/>
    <n v="81"/>
    <n v="227"/>
    <n v="1961"/>
    <n v="104489"/>
    <n v="55121"/>
    <n v="31753"/>
    <n v="17615"/>
    <n v="30.39"/>
    <n v="2.06"/>
    <n v="1"/>
    <n v="0.9"/>
    <n v="5.7"/>
    <s v="https://github.com/awangdev/leet-code"/>
    <s v="https://github.com/awangdev/leet-code.git"/>
    <s v="2015-04-25T19:14:09Z"/>
    <m/>
  </r>
  <r>
    <s v="Freeyourgadget/Gadgetbridge"/>
    <n v="4404"/>
    <x v="6"/>
    <n v="10.7"/>
    <n v="10"/>
    <x v="2"/>
    <x v="0"/>
    <x v="0"/>
    <n v="2549"/>
    <n v="4395"/>
    <n v="22311"/>
    <n v="242946"/>
    <n v="366389"/>
    <n v="263746"/>
    <n v="42922"/>
    <n v="59721"/>
    <n v="11.71"/>
    <n v="5.37"/>
    <n v="1.87"/>
    <n v="38.69"/>
    <n v="11.1"/>
    <s v="https://github.com/Freeyourgadget/Gadgetbridge"/>
    <s v="https://github.com/Freeyourgadget/Gadgetbridge.git"/>
    <s v="2015-01-05T23:19:03Z"/>
    <m/>
  </r>
  <r>
    <s v="eirslett/frontend-maven-plugin"/>
    <n v="4322"/>
    <x v="6"/>
    <n v="12.05"/>
    <n v="12"/>
    <x v="3"/>
    <x v="0"/>
    <x v="0"/>
    <n v="72"/>
    <n v="99"/>
    <n v="425"/>
    <n v="3717"/>
    <n v="6096"/>
    <n v="4546"/>
    <n v="430"/>
    <n v="1120"/>
    <n v="7.05"/>
    <n v="5.6"/>
    <n v="1.73"/>
    <n v="7.05"/>
    <n v="8.9499999999999993"/>
    <s v="https://github.com/eirslett/frontend-maven-plugin"/>
    <s v="https://github.com/eirslett/frontend-maven-plugin.git"/>
    <s v="2013-08-30T14:44:38Z"/>
    <m/>
  </r>
  <r>
    <s v="pytorch/serve"/>
    <n v="4349"/>
    <x v="6"/>
    <n v="5.96"/>
    <n v="4"/>
    <x v="6"/>
    <x v="134"/>
    <x v="1"/>
    <n v="220"/>
    <n v="251"/>
    <n v="2054"/>
    <n v="18747"/>
    <n v="29310"/>
    <n v="23940"/>
    <n v="1356"/>
    <n v="4014"/>
    <n v="4.63"/>
    <n v="5.8"/>
    <n v="1.47"/>
    <n v="63.92"/>
    <n v="15.69"/>
    <s v="https://github.com/pytorch/serve"/>
    <s v="https://github.com/pytorch/serve.git"/>
    <s v="2019-10-03T03:17:43Z"/>
    <m/>
  </r>
  <r>
    <s v="jeasonlzy/ImagePicker"/>
    <n v="4312"/>
    <x v="6"/>
    <n v="9.64"/>
    <n v="8"/>
    <x v="4"/>
    <x v="60"/>
    <x v="1"/>
    <n v="35"/>
    <n v="76"/>
    <n v="344"/>
    <n v="3685"/>
    <n v="5068"/>
    <n v="3644"/>
    <n v="791"/>
    <n v="633"/>
    <n v="15.61"/>
    <n v="5.83"/>
    <n v="1.49"/>
    <n v="23.08"/>
    <n v="8.83"/>
    <s v="https://github.com/jeasonlzy/ImagePicker"/>
    <s v="https://github.com/jeasonlzy/ImagePicker.git"/>
    <s v="2016-01-27T17:05:03Z"/>
    <m/>
  </r>
  <r>
    <s v="mywalkb/LSPosed_mod"/>
    <n v="4311"/>
    <x v="6"/>
    <n v="3.47"/>
    <n v="2"/>
    <x v="1"/>
    <x v="93"/>
    <x v="1"/>
    <n v="232"/>
    <n v="447"/>
    <n v="2141"/>
    <n v="24128"/>
    <n v="31572"/>
    <n v="22993"/>
    <n v="4771"/>
    <n v="3808"/>
    <n v="15.11"/>
    <n v="5.57"/>
    <n v="1.62"/>
    <n v="50.2"/>
    <n v="11.21"/>
    <s v="https://github.com/mywalkb/LSPosed_mod"/>
    <s v="https://github.com/mywalkb/LSPosed_mod.git"/>
    <s v="2022-03-28T08:05:38Z"/>
    <m/>
  </r>
  <r>
    <s v="bingoogolapple/BGARefreshLayout-Android"/>
    <n v="4308"/>
    <x v="6"/>
    <n v="10.31"/>
    <n v="10"/>
    <x v="2"/>
    <x v="70"/>
    <x v="1"/>
    <n v="50"/>
    <n v="162"/>
    <n v="633"/>
    <n v="5450"/>
    <n v="7273"/>
    <n v="5257"/>
    <n v="1044"/>
    <n v="972"/>
    <n v="14.35"/>
    <n v="5.15"/>
    <n v="1.41"/>
    <n v="9.8000000000000007"/>
    <n v="6.72"/>
    <s v="https://github.com/bingoogolapple/BGARefreshLayout-Android"/>
    <s v="https://github.com/bingoogolapple/BGARefreshLayout-Android.git"/>
    <s v="2015-05-28T16:17:00Z"/>
    <m/>
  </r>
  <r>
    <s v="crate/crate"/>
    <n v="4295"/>
    <x v="6"/>
    <n v="12.44"/>
    <n v="12"/>
    <x v="3"/>
    <x v="160"/>
    <x v="1"/>
    <n v="4981"/>
    <n v="7558"/>
    <n v="46842"/>
    <n v="437786"/>
    <n v="807210"/>
    <n v="554612"/>
    <n v="152077"/>
    <n v="100521"/>
    <n v="18.84"/>
    <n v="7.52"/>
    <n v="1.66"/>
    <n v="48.47"/>
    <n v="10.8"/>
    <s v="https://github.com/crate/crate"/>
    <s v="https://github.com/crate/crate.git"/>
    <s v="2013-04-10T09:17:16Z"/>
    <m/>
  </r>
  <r>
    <s v="kermitt2/grobid"/>
    <n v="4317"/>
    <x v="6"/>
    <n v="13.02"/>
    <n v="12"/>
    <x v="3"/>
    <x v="50"/>
    <x v="1"/>
    <n v="395"/>
    <n v="563"/>
    <n v="4183"/>
    <n v="63537"/>
    <n v="98304"/>
    <n v="72807"/>
    <n v="12083"/>
    <n v="13414"/>
    <n v="12.29"/>
    <n v="5.29"/>
    <n v="1.25"/>
    <n v="133.94999999999999"/>
    <n v="29.67"/>
    <s v="https://github.com/kermitt2/grobid"/>
    <s v="https://github.com/kermitt2/grobid.git"/>
    <s v="2012-09-13T15:48:54Z"/>
    <m/>
  </r>
  <r>
    <s v="Snailclimb/guide-rpc-framework"/>
    <n v="4283"/>
    <x v="6"/>
    <n v="5.36"/>
    <n v="4"/>
    <x v="6"/>
    <x v="0"/>
    <x v="0"/>
    <n v="85"/>
    <n v="95"/>
    <n v="194"/>
    <n v="2306"/>
    <n v="4343"/>
    <n v="2870"/>
    <n v="892"/>
    <n v="581"/>
    <n v="20.54"/>
    <n v="4.62"/>
    <n v="1.21"/>
    <n v="1.19"/>
    <n v="4.08"/>
    <s v="https://github.com/Snailclimb/guide-rpc-framework"/>
    <s v="https://github.com/Snailclimb/guide-rpc-framework.git"/>
    <s v="2020-05-10T13:24:42Z"/>
    <m/>
  </r>
  <r>
    <s v="ThirtyDegreesRay/OpenHub"/>
    <n v="4280"/>
    <x v="6"/>
    <n v="8.19"/>
    <n v="8"/>
    <x v="4"/>
    <x v="25"/>
    <x v="1"/>
    <n v="313"/>
    <n v="656"/>
    <n v="3575"/>
    <n v="24549"/>
    <n v="36945"/>
    <n v="28514"/>
    <n v="2020"/>
    <n v="6411"/>
    <n v="5.47"/>
    <n v="6.76"/>
    <n v="1.63"/>
    <n v="32.93"/>
    <n v="8.67"/>
    <s v="https://github.com/ThirtyDegreesRay/OpenHub"/>
    <s v="https://github.com/ThirtyDegreesRay/OpenHub.git"/>
    <s v="2017-07-11T13:29:51Z"/>
    <m/>
  </r>
  <r>
    <s v="mcxiaoke/android-volley"/>
    <n v="4277"/>
    <x v="6"/>
    <n v="12.33"/>
    <n v="12"/>
    <x v="3"/>
    <x v="0"/>
    <x v="0"/>
    <n v="80"/>
    <n v="132"/>
    <n v="572"/>
    <n v="4965"/>
    <n v="9460"/>
    <n v="5274"/>
    <n v="2907"/>
    <n v="1279"/>
    <n v="30.73"/>
    <n v="5.09"/>
    <n v="1.89"/>
    <n v="15.82"/>
    <n v="7"/>
    <s v="https://github.com/mcxiaoke/android-volley"/>
    <s v="https://github.com/mcxiaoke/android-volley.git"/>
    <s v="2013-05-21T05:35:26Z"/>
    <m/>
  </r>
  <r>
    <s v="failsafe-lib/failsafe"/>
    <n v="4273"/>
    <x v="6"/>
    <n v="10.220000000000001"/>
    <n v="10"/>
    <x v="2"/>
    <x v="0"/>
    <x v="0"/>
    <n v="206"/>
    <n v="238"/>
    <n v="1264"/>
    <n v="10026"/>
    <n v="21089"/>
    <n v="11581"/>
    <n v="7030"/>
    <n v="2478"/>
    <n v="33.33"/>
    <n v="6.39"/>
    <n v="2.06"/>
    <n v="19.18"/>
    <n v="8.0299999999999994"/>
    <s v="https://github.com/failsafe-lib/failsafe"/>
    <s v="https://github.com/failsafe-lib/failsafe.git"/>
    <s v="2015-06-30T00:56:39Z"/>
    <m/>
  </r>
  <r>
    <s v="bjmashibing/InternetArchitect"/>
    <n v="4273"/>
    <x v="6"/>
    <n v="5.92"/>
    <n v="4"/>
    <x v="6"/>
    <x v="0"/>
    <x v="0"/>
    <n v="842"/>
    <n v="692"/>
    <n v="4313"/>
    <n v="44742"/>
    <n v="97148"/>
    <n v="67083"/>
    <n v="13181"/>
    <n v="16884"/>
    <n v="13.57"/>
    <n v="4.72"/>
    <n v="1.1599999999999999"/>
    <n v="67.48"/>
    <n v="9.2899999999999991"/>
    <s v="https://github.com/bjmashibing/InternetArchitect"/>
    <s v="https://github.com/bjmashibing/InternetArchitect.git"/>
    <s v="2019-10-19T16:32:01Z"/>
    <m/>
  </r>
  <r>
    <s v="brianway/java-learning"/>
    <n v="4272"/>
    <x v="6"/>
    <n v="9.61"/>
    <n v="8"/>
    <x v="4"/>
    <x v="0"/>
    <x v="0"/>
    <n v="518"/>
    <n v="753"/>
    <n v="1167"/>
    <n v="10984"/>
    <n v="20146"/>
    <n v="11323"/>
    <n v="5949"/>
    <n v="2874"/>
    <n v="29.53"/>
    <n v="1.08"/>
    <n v="1.29"/>
    <n v="0.6"/>
    <n v="2.29"/>
    <s v="https://github.com/brianway/java-learning"/>
    <s v="https://github.com/brianway/java-learning.git"/>
    <s v="2016-02-09T05:20:58Z"/>
    <m/>
  </r>
  <r>
    <s v="ongakuer/CircleIndicator"/>
    <n v="4269"/>
    <x v="6"/>
    <n v="11.14"/>
    <n v="10"/>
    <x v="2"/>
    <x v="39"/>
    <x v="1"/>
    <n v="22"/>
    <n v="45"/>
    <n v="181"/>
    <n v="1712"/>
    <n v="1989"/>
    <n v="1592"/>
    <n v="77"/>
    <n v="320"/>
    <n v="3.87"/>
    <n v="6.51"/>
    <n v="1.62"/>
    <n v="8.51"/>
    <n v="6.62"/>
    <s v="https://github.com/ongakuer/CircleIndicator"/>
    <s v="https://github.com/ongakuer/CircleIndicator.git"/>
    <s v="2014-07-30T14:02:56Z"/>
    <m/>
  </r>
  <r>
    <s v="aporter/coursera-android"/>
    <n v="4264"/>
    <x v="6"/>
    <n v="11.7"/>
    <n v="10"/>
    <x v="2"/>
    <x v="0"/>
    <x v="0"/>
    <n v="356"/>
    <n v="608"/>
    <n v="1597"/>
    <n v="18132"/>
    <n v="28791"/>
    <n v="20368"/>
    <n v="2627"/>
    <n v="5796"/>
    <n v="9.1199999999999992"/>
    <n v="4.24"/>
    <n v="1.5"/>
    <n v="3.33"/>
    <n v="4.76"/>
    <s v="https://github.com/aporter/coursera-android"/>
    <s v="https://github.com/aporter/coursera-android.git"/>
    <s v="2014-01-05T09:55:31Z"/>
    <m/>
  </r>
  <r>
    <s v="grantland/android-autofittextview"/>
    <n v="4260"/>
    <x v="6"/>
    <n v="14.6"/>
    <n v="14"/>
    <x v="5"/>
    <x v="3"/>
    <x v="1"/>
    <n v="4"/>
    <n v="8"/>
    <n v="66"/>
    <n v="470"/>
    <n v="882"/>
    <n v="521"/>
    <n v="233"/>
    <n v="128"/>
    <n v="26.42"/>
    <n v="5.38"/>
    <n v="1.38"/>
    <n v="40.75"/>
    <n v="14"/>
    <s v="https://github.com/grantland/android-autofittextview"/>
    <s v="https://github.com/grantland/android-autofittextview.git"/>
    <s v="2011-02-14T06:00:52Z"/>
    <m/>
  </r>
  <r>
    <s v="dragonwell-project/dragonwell8"/>
    <n v="4286"/>
    <x v="6"/>
    <n v="6.53"/>
    <n v="6"/>
    <x v="0"/>
    <x v="138"/>
    <x v="1"/>
    <n v="33802"/>
    <n v="0"/>
    <n v="0"/>
    <n v="0"/>
    <n v="7078330"/>
    <n v="3869022"/>
    <n v="2465974"/>
    <n v="743334"/>
    <n v="34.840000000000003"/>
    <m/>
    <m/>
    <m/>
    <m/>
    <s v="https://github.com/dragonwell-project/dragonwell8"/>
    <s v="https://github.com/dragonwell-project/dragonwell8.git"/>
    <s v="2019-03-07T02:57:45Z"/>
    <s v="ck_failed"/>
  </r>
  <r>
    <s v="jitsi/jitsi"/>
    <n v="4260"/>
    <x v="6"/>
    <n v="12.41"/>
    <n v="12"/>
    <x v="3"/>
    <x v="39"/>
    <x v="1"/>
    <n v="1830"/>
    <n v="3215"/>
    <n v="19410"/>
    <n v="196299"/>
    <n v="533660"/>
    <n v="281787"/>
    <n v="190271"/>
    <n v="61602"/>
    <n v="35.65"/>
    <n v="5.33"/>
    <n v="1.9"/>
    <n v="39.42"/>
    <n v="14.11"/>
    <s v="https://github.com/jitsi/jitsi"/>
    <s v="https://github.com/jitsi/jitsi.git"/>
    <s v="2013-04-24T17:37:20Z"/>
    <m/>
  </r>
  <r>
    <s v="201206030/novel-plus"/>
    <n v="4258"/>
    <x v="6"/>
    <n v="5.38"/>
    <n v="4"/>
    <x v="6"/>
    <x v="101"/>
    <x v="1"/>
    <n v="386"/>
    <n v="409"/>
    <n v="3139"/>
    <n v="15305"/>
    <n v="36394"/>
    <n v="24882"/>
    <n v="5331"/>
    <n v="6181"/>
    <n v="14.65"/>
    <n v="6.48"/>
    <n v="1.21"/>
    <n v="46.63"/>
    <n v="9.75"/>
    <s v="https://github.com/201206030/novel-plus"/>
    <s v="https://github.com/201206030/novel-plus.git"/>
    <s v="2020-05-02T07:15:43Z"/>
    <m/>
  </r>
  <r>
    <s v="google/open-location-code"/>
    <n v="4249"/>
    <x v="6"/>
    <n v="10.97"/>
    <n v="10"/>
    <x v="2"/>
    <x v="60"/>
    <x v="1"/>
    <n v="35"/>
    <n v="67"/>
    <n v="248"/>
    <n v="2295"/>
    <n v="4449"/>
    <n v="2940"/>
    <n v="901"/>
    <n v="608"/>
    <n v="20.25"/>
    <n v="4.96"/>
    <n v="1.18"/>
    <n v="4.55"/>
    <n v="7.34"/>
    <s v="https://github.com/google/open-location-code"/>
    <s v="https://github.com/google/open-location-code.git"/>
    <s v="2014-09-30T18:26:35Z"/>
    <m/>
  </r>
  <r>
    <s v="jlegewie/zotfile"/>
    <n v="4239"/>
    <x v="6"/>
    <n v="13.72"/>
    <n v="12"/>
    <x v="3"/>
    <x v="96"/>
    <x v="1"/>
    <n v="0"/>
    <n v="0"/>
    <n v="0"/>
    <n v="0"/>
    <n v="0"/>
    <n v="0"/>
    <n v="0"/>
    <n v="0"/>
    <m/>
    <m/>
    <m/>
    <m/>
    <m/>
    <s v="https://github.com/jlegewie/zotfile"/>
    <s v="https://github.com/jlegewie/zotfile.git"/>
    <s v="2011-12-30T14:47:42Z"/>
    <s v="no_java_files"/>
  </r>
  <r>
    <s v="s4kibs4mi/java-developer-roadmap"/>
    <n v="4229"/>
    <x v="6"/>
    <n v="6.41"/>
    <n v="6"/>
    <x v="0"/>
    <x v="0"/>
    <x v="0"/>
    <n v="1"/>
    <n v="1"/>
    <n v="1"/>
    <n v="5"/>
    <n v="5"/>
    <n v="5"/>
    <n v="0"/>
    <n v="0"/>
    <n v="0"/>
    <n v="0"/>
    <n v="1"/>
    <n v="0"/>
    <n v="1"/>
    <s v="https://github.com/s4kibs4mi/java-developer-roadmap"/>
    <s v="https://github.com/s4kibs4mi/java-developer-roadmap.git"/>
    <s v="2019-04-23T06:42:13Z"/>
    <m/>
  </r>
  <r>
    <s v="mybatis/spring-boot-starter"/>
    <n v="4217"/>
    <x v="6"/>
    <n v="9.98"/>
    <n v="8"/>
    <x v="4"/>
    <x v="11"/>
    <x v="1"/>
    <n v="115"/>
    <n v="175"/>
    <n v="629"/>
    <n v="4431"/>
    <n v="9819"/>
    <n v="5417"/>
    <n v="3014"/>
    <n v="1388"/>
    <n v="30.7"/>
    <n v="4.5199999999999996"/>
    <n v="1.22"/>
    <n v="16.18"/>
    <n v="4.0199999999999996"/>
    <s v="https://github.com/mybatis/spring-boot-starter"/>
    <s v="https://github.com/mybatis/spring-boot-starter.git"/>
    <s v="2015-09-25T13:05:15Z"/>
    <m/>
  </r>
  <r>
    <s v="jboss-javassist/javassist"/>
    <n v="4215"/>
    <x v="6"/>
    <n v="12.32"/>
    <n v="12"/>
    <x v="3"/>
    <x v="134"/>
    <x v="1"/>
    <n v="557"/>
    <n v="1110"/>
    <n v="5771"/>
    <n v="83226"/>
    <n v="115859"/>
    <n v="84448"/>
    <n v="21541"/>
    <n v="9870"/>
    <n v="18.59"/>
    <n v="3.4"/>
    <n v="1.55"/>
    <n v="43.91"/>
    <n v="10.96"/>
    <s v="https://github.com/jboss-javassist/javassist"/>
    <s v="https://github.com/jboss-javassist/javassist.git"/>
    <s v="2013-05-24T08:31:32Z"/>
    <m/>
  </r>
  <r>
    <s v="ChadCSong/ShineButton"/>
    <n v="4215"/>
    <x v="6"/>
    <n v="9.2100000000000009"/>
    <n v="8"/>
    <x v="4"/>
    <x v="82"/>
    <x v="1"/>
    <n v="13"/>
    <n v="24"/>
    <n v="106"/>
    <n v="988"/>
    <n v="1280"/>
    <n v="997"/>
    <n v="67"/>
    <n v="216"/>
    <n v="5.23"/>
    <n v="4.83"/>
    <n v="1.62"/>
    <n v="23.62"/>
    <n v="7.42"/>
    <s v="https://github.com/ChadCSong/ShineButton"/>
    <s v="https://github.com/ChadCSong/ShineButton.git"/>
    <s v="2016-07-05T06:32:26Z"/>
    <m/>
  </r>
  <r>
    <s v="nining377/dolby_beta"/>
    <n v="4210"/>
    <x v="6"/>
    <n v="5.33"/>
    <n v="4"/>
    <x v="6"/>
    <x v="78"/>
    <x v="1"/>
    <n v="103"/>
    <n v="185"/>
    <n v="606"/>
    <n v="7302"/>
    <n v="9164"/>
    <n v="6731"/>
    <n v="1180"/>
    <n v="1253"/>
    <n v="12.88"/>
    <n v="4.1500000000000004"/>
    <n v="1.45"/>
    <n v="7.95"/>
    <n v="7.02"/>
    <s v="https://github.com/nining377/dolby_beta"/>
    <s v="https://github.com/nining377/dolby_beta.git"/>
    <s v="2020-05-19T12:13:36Z"/>
    <m/>
  </r>
  <r>
    <s v="microsoft/malmo"/>
    <n v="4201"/>
    <x v="6"/>
    <n v="9.34"/>
    <n v="8"/>
    <x v="4"/>
    <x v="22"/>
    <x v="1"/>
    <n v="143"/>
    <n v="278"/>
    <n v="1432"/>
    <n v="19130"/>
    <n v="28674"/>
    <n v="20515"/>
    <n v="5096"/>
    <n v="3063"/>
    <n v="17.77"/>
    <n v="7.05"/>
    <n v="2.14"/>
    <n v="12.85"/>
    <n v="16.38"/>
    <s v="https://github.com/microsoft/malmo"/>
    <s v="https://github.com/microsoft/malmo.git"/>
    <s v="2016-05-17T14:58:40Z"/>
    <m/>
  </r>
  <r>
    <s v="apache/streampark"/>
    <n v="4200"/>
    <x v="6"/>
    <n v="6.31"/>
    <n v="6"/>
    <x v="0"/>
    <x v="91"/>
    <x v="1"/>
    <n v="497"/>
    <n v="561"/>
    <n v="2629"/>
    <n v="23717"/>
    <n v="57237"/>
    <n v="35545"/>
    <n v="13394"/>
    <n v="8298"/>
    <n v="23.4"/>
    <n v="7.47"/>
    <n v="1.28"/>
    <n v="18.97"/>
    <n v="8.9600000000000009"/>
    <s v="https://github.com/apache/streampark"/>
    <s v="https://github.com/apache/streampark.git"/>
    <s v="2019-05-27T05:56:03Z"/>
    <m/>
  </r>
  <r>
    <s v="yhaolpz/FloatWindow"/>
    <n v="4197"/>
    <x v="6"/>
    <n v="7.84"/>
    <n v="6"/>
    <x v="0"/>
    <x v="1"/>
    <x v="1"/>
    <n v="29"/>
    <n v="44"/>
    <n v="180"/>
    <n v="1473"/>
    <n v="1903"/>
    <n v="1398"/>
    <n v="158"/>
    <n v="347"/>
    <n v="8.3000000000000007"/>
    <n v="3.77"/>
    <n v="1.27"/>
    <n v="9.73"/>
    <n v="6.55"/>
    <s v="https://github.com/yhaolpz/FloatWindow"/>
    <s v="https://github.com/yhaolpz/FloatWindow.git"/>
    <s v="2017-11-14T14:33:55Z"/>
    <m/>
  </r>
  <r>
    <s v="hugeterry/CoordinatorTabLayout"/>
    <n v="4197"/>
    <x v="6"/>
    <n v="8.64"/>
    <n v="8"/>
    <x v="4"/>
    <x v="0"/>
    <x v="0"/>
    <n v="14"/>
    <n v="17"/>
    <n v="60"/>
    <n v="473"/>
    <n v="825"/>
    <n v="574"/>
    <n v="128"/>
    <n v="123"/>
    <n v="15.52"/>
    <n v="5.29"/>
    <n v="1.41"/>
    <n v="9.41"/>
    <n v="5.35"/>
    <s v="https://github.com/hugeterry/CoordinatorTabLayout"/>
    <s v="https://github.com/hugeterry/CoordinatorTabLayout.git"/>
    <s v="2017-01-27T13:40:28Z"/>
    <m/>
  </r>
  <r>
    <s v="codingapi/tx-lcn"/>
    <n v="4196"/>
    <x v="6"/>
    <n v="7.85"/>
    <n v="6"/>
    <x v="0"/>
    <x v="24"/>
    <x v="1"/>
    <n v="224"/>
    <n v="222"/>
    <n v="1171"/>
    <n v="7782"/>
    <n v="15063"/>
    <n v="9941"/>
    <n v="2787"/>
    <n v="2335"/>
    <n v="18.5"/>
    <n v="4.99"/>
    <n v="1.21"/>
    <n v="6.34"/>
    <n v="7.51"/>
    <s v="https://github.com/codingapi/tx-lcn"/>
    <s v="https://github.com/codingapi/tx-lcn.git"/>
    <s v="2017-11-11T03:34:34Z"/>
    <m/>
  </r>
  <r>
    <s v="powermock/powermock"/>
    <n v="4191"/>
    <x v="6"/>
    <n v="11.31"/>
    <n v="10"/>
    <x v="2"/>
    <x v="77"/>
    <x v="1"/>
    <n v="940"/>
    <n v="1265"/>
    <n v="4153"/>
    <n v="32844"/>
    <n v="68766"/>
    <n v="37752"/>
    <n v="20673"/>
    <n v="10341"/>
    <n v="30.06"/>
    <n v="3.37"/>
    <n v="1.24"/>
    <n v="22.77"/>
    <n v="4.95"/>
    <s v="https://github.com/powermock/powermock"/>
    <s v="https://github.com/powermock/powermock.git"/>
    <s v="2014-05-28T07:53:53Z"/>
    <m/>
  </r>
  <r>
    <s v="Jacksgong/JKeyboardPanelSwitch"/>
    <n v="4189"/>
    <x v="6"/>
    <n v="10.220000000000001"/>
    <n v="10"/>
    <x v="2"/>
    <x v="24"/>
    <x v="1"/>
    <n v="26"/>
    <n v="50"/>
    <n v="207"/>
    <n v="1736"/>
    <n v="3229"/>
    <n v="1849"/>
    <n v="909"/>
    <n v="471"/>
    <n v="28.15"/>
    <n v="5.2"/>
    <n v="1.3"/>
    <n v="7.38"/>
    <n v="6.9"/>
    <s v="https://github.com/Jacksgong/JKeyboardPanelSwitch"/>
    <s v="https://github.com/Jacksgong/JKeyboardPanelSwitch.git"/>
    <s v="2015-07-01T17:42:01Z"/>
    <m/>
  </r>
  <r>
    <s v="zendesk/maxwell"/>
    <n v="4185"/>
    <x v="6"/>
    <n v="10.61"/>
    <n v="10"/>
    <x v="2"/>
    <x v="161"/>
    <x v="1"/>
    <n v="258"/>
    <n v="312"/>
    <n v="1879"/>
    <n v="17755"/>
    <n v="28249"/>
    <n v="21516"/>
    <n v="1705"/>
    <n v="5028"/>
    <n v="6.04"/>
    <n v="6.11"/>
    <n v="1.62"/>
    <n v="32.14"/>
    <n v="12.02"/>
    <s v="https://github.com/zendesk/maxwell"/>
    <s v="https://github.com/zendesk/maxwell.git"/>
    <s v="2015-02-09T22:06:13Z"/>
    <m/>
  </r>
  <r>
    <s v="tencentmusic/supersonic"/>
    <n v="4180"/>
    <x v="6"/>
    <n v="2.27"/>
    <n v="2"/>
    <x v="1"/>
    <x v="91"/>
    <x v="1"/>
    <n v="1059"/>
    <n v="1136"/>
    <n v="4842"/>
    <n v="46372"/>
    <n v="75806"/>
    <n v="61159"/>
    <n v="2907"/>
    <n v="11740"/>
    <n v="3.83"/>
    <n v="6.29"/>
    <n v="1.29"/>
    <n v="46.08"/>
    <n v="8.48"/>
    <s v="https://github.com/tencentmusic/supersonic"/>
    <s v="https://github.com/tencentmusic/supersonic.git"/>
    <s v="2023-06-12T07:23:28Z"/>
    <m/>
  </r>
  <r>
    <s v="camunda/camunda-bpm-platform"/>
    <n v="4241"/>
    <x v="6"/>
    <n v="12.71"/>
    <n v="12"/>
    <x v="3"/>
    <x v="0"/>
    <x v="0"/>
    <n v="8731"/>
    <n v="10734"/>
    <n v="74295"/>
    <n v="546458"/>
    <n v="1237252"/>
    <n v="756366"/>
    <n v="263879"/>
    <n v="217007"/>
    <n v="21.33"/>
    <n v="6.29"/>
    <n v="1.61"/>
    <n v="86.23"/>
    <n v="9.27"/>
    <s v="https://github.com/camunda/camunda-bpm-platform"/>
    <s v="https://github.com/camunda/camunda-bpm-platform.git"/>
    <s v="2013-01-03T10:10:31Z"/>
    <m/>
  </r>
  <r>
    <s v="bingoogolapple/BGABanner-Android"/>
    <n v="4177"/>
    <x v="6"/>
    <n v="10.9"/>
    <n v="10"/>
    <x v="2"/>
    <x v="0"/>
    <x v="0"/>
    <n v="31"/>
    <n v="53"/>
    <n v="227"/>
    <n v="2123"/>
    <n v="2962"/>
    <n v="2192"/>
    <n v="358"/>
    <n v="412"/>
    <n v="12.09"/>
    <n v="5"/>
    <n v="1.58"/>
    <n v="26.28"/>
    <n v="9.89"/>
    <s v="https://github.com/bingoogolapple/BGABanner-Android"/>
    <s v="https://github.com/bingoogolapple/BGABanner-Android.git"/>
    <s v="2014-10-25T17:15:18Z"/>
    <m/>
  </r>
  <r>
    <s v="oddfar/campus-imaotai"/>
    <n v="4158"/>
    <x v="6"/>
    <n v="2.2000000000000002"/>
    <n v="2"/>
    <x v="1"/>
    <x v="89"/>
    <x v="1"/>
    <n v="210"/>
    <n v="218"/>
    <n v="1079"/>
    <n v="7728"/>
    <n v="18775"/>
    <n v="10608"/>
    <n v="5506"/>
    <n v="2661"/>
    <n v="29.33"/>
    <n v="6.34"/>
    <n v="1.41"/>
    <n v="20.38"/>
    <n v="8.9700000000000006"/>
    <s v="https://github.com/oddfar/campus-imaotai"/>
    <s v="https://github.com/oddfar/campus-imaotai.git"/>
    <s v="2023-07-07T10:37:13Z"/>
    <m/>
  </r>
  <r>
    <s v="alibaba/fastjson2"/>
    <n v="4150"/>
    <x v="6"/>
    <n v="3.42"/>
    <n v="2"/>
    <x v="1"/>
    <x v="55"/>
    <x v="1"/>
    <n v="4332"/>
    <n v="9481"/>
    <n v="32192"/>
    <n v="411894"/>
    <n v="537172"/>
    <n v="429452"/>
    <n v="32107"/>
    <n v="75613"/>
    <n v="5.98"/>
    <n v="2.62"/>
    <n v="1.19"/>
    <n v="284.25"/>
    <n v="7.96"/>
    <s v="https://github.com/alibaba/fastjson2"/>
    <s v="https://github.com/alibaba/fastjson2.git"/>
    <s v="2022-04-17T04:27:24Z"/>
    <m/>
  </r>
  <r>
    <s v="pedrovgs/AndroidWiFiADB"/>
    <n v="4149"/>
    <x v="6"/>
    <n v="9.92"/>
    <n v="8"/>
    <x v="4"/>
    <x v="57"/>
    <x v="1"/>
    <n v="21"/>
    <n v="30"/>
    <n v="153"/>
    <n v="1096"/>
    <n v="1827"/>
    <n v="1221"/>
    <n v="317"/>
    <n v="289"/>
    <n v="17.350000000000001"/>
    <n v="2.87"/>
    <n v="1.5"/>
    <n v="12.13"/>
    <n v="7.57"/>
    <s v="https://github.com/pedrovgs/AndroidWiFiADB"/>
    <s v="https://github.com/pedrovgs/AndroidWiFiADB.git"/>
    <s v="2015-10-18T21:58:45Z"/>
    <m/>
  </r>
  <r>
    <s v="dromara/hmily"/>
    <n v="4143"/>
    <x v="6"/>
    <n v="7.97"/>
    <n v="6"/>
    <x v="0"/>
    <x v="0"/>
    <x v="0"/>
    <n v="814"/>
    <n v="877"/>
    <n v="3628"/>
    <n v="27535"/>
    <n v="69181"/>
    <n v="35891"/>
    <n v="24778"/>
    <n v="8512"/>
    <n v="35.82"/>
    <n v="5.41"/>
    <n v="1.22"/>
    <n v="10.6"/>
    <n v="6.61"/>
    <s v="https://github.com/dromara/hmily"/>
    <s v="https://github.com/dromara/hmily.git"/>
    <s v="2017-09-28T06:29:01Z"/>
    <m/>
  </r>
  <r>
    <s v="geoserver/geoserver"/>
    <n v="4137"/>
    <x v="6"/>
    <n v="13.86"/>
    <n v="12"/>
    <x v="3"/>
    <x v="42"/>
    <x v="1"/>
    <n v="8195"/>
    <n v="12254"/>
    <n v="73002"/>
    <n v="764079"/>
    <n v="1343082"/>
    <n v="921852"/>
    <n v="236498"/>
    <n v="184732"/>
    <n v="17.61"/>
    <n v="7.23"/>
    <n v="1.82"/>
    <n v="43.95"/>
    <n v="11.91"/>
    <s v="https://github.com/geoserver/geoserver"/>
    <s v="https://github.com/geoserver/geoserver.git"/>
    <s v="2011-11-10T19:56:06Z"/>
    <m/>
  </r>
  <r>
    <s v="karma9874/AndroRAT"/>
    <n v="4124"/>
    <x v="6"/>
    <n v="5.49"/>
    <n v="4"/>
    <x v="6"/>
    <x v="0"/>
    <x v="0"/>
    <n v="21"/>
    <n v="55"/>
    <n v="100"/>
    <n v="1793"/>
    <n v="1875"/>
    <n v="1617"/>
    <n v="20"/>
    <n v="238"/>
    <n v="1.07"/>
    <n v="2.87"/>
    <n v="1.1599999999999999"/>
    <n v="1.38"/>
    <n v="4.84"/>
    <s v="https://github.com/karma9874/AndroRAT"/>
    <s v="https://github.com/karma9874/AndroRAT.git"/>
    <s v="2020-03-22T09:31:28Z"/>
    <m/>
  </r>
  <r>
    <s v="dinuscxj/LoadingDrawable"/>
    <n v="4115"/>
    <x v="6"/>
    <n v="9.42"/>
    <n v="8"/>
    <x v="4"/>
    <x v="0"/>
    <x v="0"/>
    <n v="30"/>
    <n v="65"/>
    <n v="369"/>
    <n v="4428"/>
    <n v="5787"/>
    <n v="4436"/>
    <n v="178"/>
    <n v="1173"/>
    <n v="3.08"/>
    <n v="6.51"/>
    <n v="1.45"/>
    <n v="15.83"/>
    <n v="10.34"/>
    <s v="https://github.com/dinuscxj/LoadingDrawable"/>
    <s v="https://github.com/dinuscxj/LoadingDrawable.git"/>
    <s v="2016-04-16T07:33:57Z"/>
    <m/>
  </r>
  <r>
    <s v="alibaba/Tangram-Android"/>
    <n v="4107"/>
    <x v="6"/>
    <n v="8.4700000000000006"/>
    <n v="8"/>
    <x v="4"/>
    <x v="62"/>
    <x v="1"/>
    <n v="306"/>
    <n v="574"/>
    <n v="2358"/>
    <n v="24338"/>
    <n v="41530"/>
    <n v="23986"/>
    <n v="11522"/>
    <n v="6022"/>
    <n v="27.74"/>
    <n v="5.26"/>
    <n v="1.68"/>
    <n v="23.21"/>
    <n v="9.75"/>
    <s v="https://github.com/alibaba/Tangram-Android"/>
    <s v="https://github.com/alibaba/Tangram-Android.git"/>
    <s v="2017-03-29T13:29:57Z"/>
    <m/>
  </r>
  <r>
    <s v="pqpo/SmartCropper"/>
    <n v="4092"/>
    <x v="6"/>
    <n v="8.1300000000000008"/>
    <n v="8"/>
    <x v="4"/>
    <x v="86"/>
    <x v="1"/>
    <n v="7"/>
    <n v="12"/>
    <n v="93"/>
    <n v="1021"/>
    <n v="1378"/>
    <n v="1098"/>
    <n v="113"/>
    <n v="167"/>
    <n v="8.1999999999999993"/>
    <n v="6.25"/>
    <n v="1.33"/>
    <n v="122.5"/>
    <n v="20.75"/>
    <s v="https://github.com/pqpo/SmartCropper"/>
    <s v="https://github.com/pqpo/SmartCropper.git"/>
    <s v="2017-08-03T11:08:41Z"/>
    <m/>
  </r>
  <r>
    <s v="DTStack/chunjun"/>
    <n v="4085"/>
    <x v="6"/>
    <n v="7.46"/>
    <n v="6"/>
    <x v="0"/>
    <x v="28"/>
    <x v="1"/>
    <n v="1628"/>
    <n v="1916"/>
    <n v="10016"/>
    <n v="104300"/>
    <n v="206808"/>
    <n v="143727"/>
    <n v="36622"/>
    <n v="26459"/>
    <n v="17.71"/>
    <n v="7.17"/>
    <n v="1.55"/>
    <n v="20.9"/>
    <n v="12.53"/>
    <s v="https://github.com/DTStack/chunjun"/>
    <s v="https://github.com/DTStack/chunjun.git"/>
    <s v="2018-04-03T12:44:58Z"/>
    <m/>
  </r>
  <r>
    <s v="Manabu-GT/ExpandableTextView"/>
    <n v="4084"/>
    <x v="6"/>
    <n v="11.34"/>
    <n v="10"/>
    <x v="2"/>
    <x v="70"/>
    <x v="1"/>
    <n v="3"/>
    <n v="15"/>
    <n v="55"/>
    <n v="552"/>
    <n v="697"/>
    <n v="493"/>
    <n v="74"/>
    <n v="130"/>
    <n v="10.62"/>
    <n v="5.13"/>
    <n v="1.73"/>
    <n v="11.8"/>
    <n v="5.67"/>
    <s v="https://github.com/Manabu-GT/ExpandableTextView"/>
    <s v="https://github.com/Manabu-GT/ExpandableTextView.git"/>
    <s v="2014-05-17T19:40:15Z"/>
    <m/>
  </r>
  <r>
    <s v="qunarcorp/bistoury"/>
    <n v="4083"/>
    <x v="6"/>
    <n v="6.13"/>
    <n v="6"/>
    <x v="0"/>
    <x v="57"/>
    <x v="1"/>
    <n v="993"/>
    <n v="1361"/>
    <n v="7160"/>
    <n v="73638"/>
    <n v="120011"/>
    <n v="76937"/>
    <n v="24340"/>
    <n v="18734"/>
    <n v="20.28"/>
    <n v="4.9800000000000004"/>
    <n v="1.28"/>
    <n v="21.42"/>
    <n v="13.26"/>
    <s v="https://github.com/qunarcorp/bistoury"/>
    <s v="https://github.com/qunarcorp/bistoury.git"/>
    <s v="2019-08-01T07:54:25Z"/>
    <m/>
  </r>
  <r>
    <s v="code4craft/tiny-spring"/>
    <n v="4080"/>
    <x v="6"/>
    <n v="11.69"/>
    <n v="10"/>
    <x v="2"/>
    <x v="0"/>
    <x v="0"/>
    <n v="102"/>
    <n v="106"/>
    <n v="278"/>
    <n v="1543"/>
    <n v="3490"/>
    <n v="1941"/>
    <n v="871"/>
    <n v="678"/>
    <n v="24.96"/>
    <n v="3.08"/>
    <n v="1.1499999999999999"/>
    <n v="2.37"/>
    <n v="3.3"/>
    <s v="https://github.com/code4craft/tiny-spring"/>
    <s v="https://github.com/code4craft/tiny-spring.git"/>
    <s v="2014-01-10T16:37:57Z"/>
    <m/>
  </r>
  <r>
    <s v="oblac/jodd"/>
    <n v="4072"/>
    <x v="6"/>
    <n v="13.03"/>
    <n v="12"/>
    <x v="3"/>
    <x v="78"/>
    <x v="1"/>
    <n v="662"/>
    <n v="728"/>
    <n v="3330"/>
    <n v="26882"/>
    <n v="65728"/>
    <n v="31664"/>
    <n v="23818"/>
    <n v="10246"/>
    <n v="36.24"/>
    <n v="4.04"/>
    <n v="1.46"/>
    <n v="12.95"/>
    <n v="7.52"/>
    <s v="https://github.com/oblac/jodd"/>
    <s v="https://github.com/oblac/jodd.git"/>
    <s v="2012-09-07T20:26:48Z"/>
    <m/>
  </r>
  <r>
    <s v="rubensousa/ViewPagerCards"/>
    <n v="4072"/>
    <x v="6"/>
    <n v="9.08"/>
    <n v="8"/>
    <x v="4"/>
    <x v="0"/>
    <x v="0"/>
    <n v="9"/>
    <n v="9"/>
    <n v="36"/>
    <n v="240"/>
    <n v="415"/>
    <n v="313"/>
    <n v="15"/>
    <n v="87"/>
    <n v="3.61"/>
    <n v="5.33"/>
    <n v="1.56"/>
    <n v="2.2200000000000002"/>
    <n v="6"/>
    <s v="https://github.com/rubensousa/ViewPagerCards"/>
    <s v="https://github.com/rubensousa/ViewPagerCards.git"/>
    <s v="2016-08-20T15:24:12Z"/>
    <m/>
  </r>
  <r>
    <s v="freeok/so-novel"/>
    <n v="4064"/>
    <x v="6"/>
    <n v="3.32"/>
    <n v="2"/>
    <x v="1"/>
    <x v="6"/>
    <x v="1"/>
    <n v="71"/>
    <n v="81"/>
    <n v="204"/>
    <n v="2871"/>
    <n v="5491"/>
    <n v="4002"/>
    <n v="652"/>
    <n v="837"/>
    <n v="11.87"/>
    <n v="6.01"/>
    <n v="1.17"/>
    <n v="2.64"/>
    <n v="6.94"/>
    <s v="https://github.com/freeok/so-novel"/>
    <s v="https://github.com/freeok/so-novel.git"/>
    <s v="2022-05-23T15:49:36Z"/>
    <m/>
  </r>
  <r>
    <s v="luckybilly/CC"/>
    <n v="4045"/>
    <x v="6"/>
    <n v="7.82"/>
    <n v="6"/>
    <x v="0"/>
    <x v="0"/>
    <x v="0"/>
    <n v="71"/>
    <n v="120"/>
    <n v="447"/>
    <n v="4599"/>
    <n v="6260"/>
    <n v="4343"/>
    <n v="1248"/>
    <n v="669"/>
    <n v="19.940000000000001"/>
    <n v="4.97"/>
    <n v="1.26"/>
    <n v="16.32"/>
    <n v="7.74"/>
    <s v="https://github.com/luckybilly/CC"/>
    <s v="https://github.com/luckybilly/CC.git"/>
    <s v="2017-11-23T16:26:33Z"/>
    <m/>
  </r>
  <r>
    <s v="oldmanpushcart/greys-anatomy"/>
    <n v="4026"/>
    <x v="6"/>
    <n v="12.83"/>
    <n v="12"/>
    <x v="3"/>
    <x v="0"/>
    <x v="0"/>
    <n v="108"/>
    <n v="240"/>
    <n v="822"/>
    <n v="10774"/>
    <n v="15490"/>
    <n v="9671"/>
    <n v="2983"/>
    <n v="2836"/>
    <n v="19.260000000000002"/>
    <n v="4.07"/>
    <n v="1.1499999999999999"/>
    <n v="6.77"/>
    <n v="7.4"/>
    <s v="https://github.com/oldmanpushcart/greys-anatomy"/>
    <s v="https://github.com/oldmanpushcart/greys-anatomy.git"/>
    <s v="2012-11-21T19:39:35Z"/>
    <m/>
  </r>
  <r>
    <s v="jMonkeyEngine/jmonkeyengine"/>
    <n v="4020"/>
    <x v="6"/>
    <n v="11.5"/>
    <n v="10"/>
    <x v="2"/>
    <x v="113"/>
    <x v="1"/>
    <n v="1954"/>
    <n v="3194"/>
    <n v="20464"/>
    <n v="203014"/>
    <n v="396009"/>
    <n v="213858"/>
    <n v="138552"/>
    <n v="43599"/>
    <n v="34.99"/>
    <n v="6.68"/>
    <n v="1.62"/>
    <n v="53.88"/>
    <n v="13.29"/>
    <s v="https://github.com/jMonkeyEngine/jmonkeyengine"/>
    <s v="https://github.com/jMonkeyEngine/jmonkeyengine.git"/>
    <s v="2014-03-20T22:29:28Z"/>
    <m/>
  </r>
  <r>
    <s v="xcltapestry/XCL-Charts"/>
    <n v="4020"/>
    <x v="6"/>
    <n v="11.28"/>
    <n v="10"/>
    <x v="2"/>
    <x v="0"/>
    <x v="0"/>
    <n v="204"/>
    <n v="327"/>
    <n v="2489"/>
    <n v="23397"/>
    <n v="49698"/>
    <n v="28115"/>
    <n v="13014"/>
    <n v="8569"/>
    <n v="26.19"/>
    <n v="7.74"/>
    <n v="2.1800000000000002"/>
    <n v="49.04"/>
    <n v="14.27"/>
    <s v="https://github.com/xcltapestry/XCL-Charts"/>
    <s v="https://github.com/xcltapestry/XCL-Charts.git"/>
    <s v="2014-06-09T15:44:50Z"/>
    <m/>
  </r>
  <r>
    <s v="JabRef/jabref"/>
    <n v="4017"/>
    <x v="6"/>
    <n v="11.53"/>
    <n v="10"/>
    <x v="2"/>
    <x v="135"/>
    <x v="1"/>
    <n v="2544"/>
    <n v="0"/>
    <n v="0"/>
    <n v="0"/>
    <n v="289550"/>
    <n v="219099"/>
    <n v="25030"/>
    <n v="45421"/>
    <n v="8.64"/>
    <m/>
    <m/>
    <m/>
    <m/>
    <s v="https://github.com/JabRef/jabref"/>
    <s v="https://github.com/JabRef/jabref.git"/>
    <s v="2014-03-11T14:48:42Z"/>
    <s v="ck_failed"/>
  </r>
  <r>
    <s v="BoltsFramework/Bolts-Android"/>
    <n v="4010"/>
    <x v="6"/>
    <n v="11.64"/>
    <n v="10"/>
    <x v="2"/>
    <x v="89"/>
    <x v="1"/>
    <n v="26"/>
    <n v="158"/>
    <n v="401"/>
    <n v="5144"/>
    <n v="5692"/>
    <n v="4004"/>
    <n v="1061"/>
    <n v="627"/>
    <n v="18.64"/>
    <n v="2.13"/>
    <n v="1.08"/>
    <n v="19.010000000000002"/>
    <n v="4.28"/>
    <s v="https://github.com/BoltsFramework/Bolts-Android"/>
    <s v="https://github.com/BoltsFramework/Bolts-Android.git"/>
    <s v="2014-01-30T04:58:14Z"/>
    <m/>
  </r>
  <r>
    <s v="LibrePDF/OpenPDF"/>
    <n v="4006"/>
    <x v="6"/>
    <n v="9.19"/>
    <n v="8"/>
    <x v="4"/>
    <x v="162"/>
    <x v="1"/>
    <n v="1333"/>
    <n v="1745"/>
    <n v="13022"/>
    <n v="154011"/>
    <n v="289457"/>
    <n v="165416"/>
    <n v="95276"/>
    <n v="28765"/>
    <n v="32.92"/>
    <n v="5.81"/>
    <n v="1.84"/>
    <n v="91.47"/>
    <n v="19.64"/>
    <s v="https://github.com/LibrePDF/OpenPDF"/>
    <s v="https://github.com/LibrePDF/OpenPDF.git"/>
    <s v="2016-07-11T15:50:34Z"/>
    <m/>
  </r>
  <r>
    <s v="lcodecorex/TwinklingRefreshLayout"/>
    <n v="4002"/>
    <x v="6"/>
    <n v="9.5500000000000007"/>
    <n v="8"/>
    <x v="4"/>
    <x v="0"/>
    <x v="0"/>
    <n v="59"/>
    <n v="151"/>
    <n v="711"/>
    <n v="6273"/>
    <n v="7582"/>
    <n v="5657"/>
    <n v="776"/>
    <n v="1149"/>
    <n v="10.23"/>
    <n v="4.28"/>
    <n v="1.37"/>
    <n v="36.270000000000003"/>
    <n v="8.11"/>
    <s v="https://github.com/lcodecorex/TwinklingRefreshLayout"/>
    <s v="https://github.com/lcodecorex/TwinklingRefreshLayout.git"/>
    <s v="2016-03-02T12:11:56Z"/>
    <m/>
  </r>
  <r>
    <s v="knowm/XChange"/>
    <n v="4001"/>
    <x v="6"/>
    <n v="13.63"/>
    <n v="12"/>
    <x v="3"/>
    <x v="0"/>
    <x v="0"/>
    <n v="4339"/>
    <n v="4909"/>
    <n v="21482"/>
    <n v="147959"/>
    <n v="326362"/>
    <n v="249128"/>
    <n v="24852"/>
    <n v="52382"/>
    <n v="7.61"/>
    <n v="5.91"/>
    <n v="1.5"/>
    <n v="25.19"/>
    <n v="6.09"/>
    <s v="https://github.com/knowm/XChange"/>
    <s v="https://github.com/knowm/XChange.git"/>
    <s v="2012-02-02T10:48:28Z"/>
    <m/>
  </r>
  <r>
    <s v="jetty/jetty.project"/>
    <n v="4000"/>
    <x v="6"/>
    <n v="14.19"/>
    <n v="14"/>
    <x v="5"/>
    <x v="137"/>
    <x v="1"/>
    <n v="6135"/>
    <n v="14944"/>
    <n v="63897"/>
    <n v="719524"/>
    <n v="1241354"/>
    <n v="894707"/>
    <n v="192918"/>
    <n v="153729"/>
    <n v="15.54"/>
    <n v="5.56"/>
    <n v="1.63"/>
    <n v="25.39"/>
    <n v="8.11"/>
    <s v="https://github.com/jetty/jetty.project"/>
    <s v="https://github.com/jetty/jetty.project.git"/>
    <s v="2011-07-14T01:11:57Z"/>
    <m/>
  </r>
  <r>
    <s v="Yalantis/Phoenix"/>
    <n v="3999"/>
    <x v="6"/>
    <n v="10.68"/>
    <n v="10"/>
    <x v="2"/>
    <x v="3"/>
    <x v="1"/>
    <n v="9"/>
    <n v="24"/>
    <n v="88"/>
    <n v="976"/>
    <n v="1218"/>
    <n v="953"/>
    <n v="33"/>
    <n v="232"/>
    <n v="2.71"/>
    <n v="4.33"/>
    <n v="1.67"/>
    <n v="7.54"/>
    <n v="6.96"/>
    <s v="https://github.com/Yalantis/Phoenix"/>
    <s v="https://github.com/Yalantis/Phoenix.git"/>
    <s v="2015-01-12T14:11:20Z"/>
    <m/>
  </r>
  <r>
    <s v="jbloch/effective-java-3e-source-code"/>
    <n v="3997"/>
    <x v="6"/>
    <n v="7.13"/>
    <n v="6"/>
    <x v="0"/>
    <x v="0"/>
    <x v="0"/>
    <n v="166"/>
    <n v="202"/>
    <n v="472"/>
    <n v="3018"/>
    <n v="4711"/>
    <n v="3290"/>
    <n v="678"/>
    <n v="743"/>
    <n v="14.39"/>
    <n v="1.1299999999999999"/>
    <n v="1.19"/>
    <n v="1.33"/>
    <n v="3.58"/>
    <s v="https://github.com/jbloch/effective-java-3e-source-code"/>
    <s v="https://github.com/jbloch/effective-java-3e-source-code.git"/>
    <s v="2018-08-03T20:48:35Z"/>
    <m/>
  </r>
  <r>
    <s v="bitcoin-wallet/bitcoin-wallet"/>
    <n v="3993"/>
    <x v="6"/>
    <n v="13.47"/>
    <n v="12"/>
    <x v="3"/>
    <x v="0"/>
    <x v="0"/>
    <n v="155"/>
    <n v="387"/>
    <n v="1411"/>
    <n v="18379"/>
    <n v="25176"/>
    <n v="18545"/>
    <n v="3289"/>
    <n v="3342"/>
    <n v="13.06"/>
    <n v="7.53"/>
    <n v="1.71"/>
    <n v="5.41"/>
    <n v="8.43"/>
    <s v="https://github.com/bitcoin-wallet/bitcoin-wallet"/>
    <s v="https://github.com/bitcoin-wallet/bitcoin-wallet.git"/>
    <s v="2012-03-31T17:06:47Z"/>
    <m/>
  </r>
  <r>
    <s v="makovkastar/FloatingActionButton"/>
    <n v="3993"/>
    <x v="6"/>
    <n v="11.16"/>
    <n v="10"/>
    <x v="2"/>
    <x v="0"/>
    <x v="0"/>
    <n v="10"/>
    <n v="27"/>
    <n v="127"/>
    <n v="1014"/>
    <n v="1152"/>
    <n v="949"/>
    <n v="16"/>
    <n v="187"/>
    <n v="1.39"/>
    <n v="5.67"/>
    <n v="1.81"/>
    <n v="37.590000000000003"/>
    <n v="7.3"/>
    <s v="https://github.com/makovkastar/FloatingActionButton"/>
    <s v="https://github.com/makovkastar/FloatingActionButton.git"/>
    <s v="2014-07-22T13:29:55Z"/>
    <m/>
  </r>
  <r>
    <s v="Piasy/BigImageViewer"/>
    <n v="3986"/>
    <x v="6"/>
    <n v="8.8699999999999992"/>
    <n v="8"/>
    <x v="4"/>
    <x v="0"/>
    <x v="0"/>
    <n v="40"/>
    <n v="84"/>
    <n v="304"/>
    <n v="2513"/>
    <n v="4199"/>
    <n v="2636"/>
    <n v="993"/>
    <n v="570"/>
    <n v="23.65"/>
    <n v="4.6100000000000003"/>
    <n v="1.29"/>
    <n v="12.81"/>
    <n v="6.07"/>
    <s v="https://github.com/Piasy/BigImageViewer"/>
    <s v="https://github.com/Piasy/BigImageViewer.git"/>
    <s v="2016-11-06T09:55:02Z"/>
    <m/>
  </r>
  <r>
    <s v="orhanobut/hawk"/>
    <n v="3980"/>
    <x v="6"/>
    <n v="10.58"/>
    <n v="10"/>
    <x v="2"/>
    <x v="50"/>
    <x v="1"/>
    <n v="20"/>
    <n v="26"/>
    <n v="135"/>
    <n v="834"/>
    <n v="1339"/>
    <n v="849"/>
    <n v="230"/>
    <n v="260"/>
    <n v="17.18"/>
    <n v="3.62"/>
    <n v="1.04"/>
    <n v="12.96"/>
    <n v="7.35"/>
    <s v="https://github.com/orhanobut/hawk"/>
    <s v="https://github.com/orhanobut/hawk.git"/>
    <s v="2015-02-19T22:25:23Z"/>
    <m/>
  </r>
  <r>
    <s v="torakiki/pdfsam"/>
    <n v="3979"/>
    <x v="6"/>
    <n v="11.99"/>
    <n v="10"/>
    <x v="2"/>
    <x v="103"/>
    <x v="1"/>
    <n v="608"/>
    <n v="637"/>
    <n v="2624"/>
    <n v="19302"/>
    <n v="48618"/>
    <n v="28839"/>
    <n v="14425"/>
    <n v="5354"/>
    <n v="29.67"/>
    <n v="7.03"/>
    <n v="1.41"/>
    <n v="4.84"/>
    <n v="5.03"/>
    <s v="https://github.com/torakiki/pdfsam"/>
    <s v="https://github.com/torakiki/pdfsam.git"/>
    <s v="2013-09-24T11:06:13Z"/>
    <m/>
  </r>
  <r>
    <s v="mercyblitz/tech-weekly"/>
    <n v="3979"/>
    <x v="6"/>
    <n v="6.79"/>
    <n v="6"/>
    <x v="0"/>
    <x v="0"/>
    <x v="0"/>
    <n v="71"/>
    <n v="81"/>
    <n v="163"/>
    <n v="1385"/>
    <n v="2754"/>
    <n v="1767"/>
    <n v="431"/>
    <n v="556"/>
    <n v="15.65"/>
    <n v="2.8"/>
    <n v="1.02"/>
    <n v="2.12"/>
    <n v="2.8"/>
    <s v="https://github.com/mercyblitz/tech-weekly"/>
    <s v="https://github.com/mercyblitz/tech-weekly.git"/>
    <s v="2018-12-03T03:10:52Z"/>
    <m/>
  </r>
  <r>
    <s v="qstumn/BadgeView"/>
    <n v="3978"/>
    <x v="6"/>
    <n v="8.61"/>
    <n v="8"/>
    <x v="4"/>
    <x v="60"/>
    <x v="1"/>
    <n v="13"/>
    <n v="35"/>
    <n v="153"/>
    <n v="1759"/>
    <n v="1826"/>
    <n v="1549"/>
    <n v="63"/>
    <n v="214"/>
    <n v="3.45"/>
    <n v="4.34"/>
    <n v="1.31"/>
    <n v="49.89"/>
    <n v="10.11"/>
    <s v="https://github.com/qstumn/BadgeView"/>
    <s v="https://github.com/qstumn/BadgeView.git"/>
    <s v="2017-02-08T02:01:39Z"/>
    <m/>
  </r>
  <r>
    <s v="lilishop/lilishop"/>
    <n v="3971"/>
    <x v="6"/>
    <n v="4.3499999999999996"/>
    <n v="4"/>
    <x v="6"/>
    <x v="2"/>
    <x v="1"/>
    <n v="1529"/>
    <n v="1551"/>
    <n v="4802"/>
    <n v="42800"/>
    <n v="121269"/>
    <n v="71366"/>
    <n v="32928"/>
    <n v="16975"/>
    <n v="27.15"/>
    <n v="7.67"/>
    <n v="1.32"/>
    <n v="13.33"/>
    <n v="5.82"/>
    <s v="https://github.com/lilishop/lilishop"/>
    <s v="https://github.com/lilishop/lilishop.git"/>
    <s v="2021-05-14T01:28:51Z"/>
    <m/>
  </r>
  <r>
    <s v="lukas-krecan/ShedLock"/>
    <n v="3969"/>
    <x v="6"/>
    <n v="8.77"/>
    <n v="8"/>
    <x v="4"/>
    <x v="0"/>
    <x v="0"/>
    <n v="344"/>
    <n v="391"/>
    <n v="1614"/>
    <n v="11317"/>
    <n v="22474"/>
    <n v="14645"/>
    <n v="4811"/>
    <n v="3018"/>
    <n v="21.41"/>
    <n v="5.9"/>
    <n v="2.19"/>
    <n v="7.31"/>
    <n v="5.01"/>
    <s v="https://github.com/lukas-krecan/ShedLock"/>
    <s v="https://github.com/lukas-krecan/ShedLock.git"/>
    <s v="2016-12-11T13:53:59Z"/>
    <m/>
  </r>
  <r>
    <s v="JeremyLiao/LiveEventBus"/>
    <n v="3966"/>
    <x v="6"/>
    <n v="7.19"/>
    <n v="6"/>
    <x v="0"/>
    <x v="0"/>
    <x v="0"/>
    <n v="113"/>
    <n v="307"/>
    <n v="800"/>
    <n v="7584"/>
    <n v="10791"/>
    <n v="8334"/>
    <n v="1131"/>
    <n v="1326"/>
    <n v="10.48"/>
    <n v="3.24"/>
    <n v="1.1100000000000001"/>
    <n v="4.09"/>
    <n v="3.97"/>
    <s v="https://github.com/JeremyLiao/LiveEventBus"/>
    <s v="https://github.com/JeremyLiao/LiveEventBus.git"/>
    <s v="2018-07-11T07:36:59Z"/>
    <m/>
  </r>
  <r>
    <s v="syncthing/syncthing-android"/>
    <n v="3962"/>
    <x v="6"/>
    <n v="11.57"/>
    <n v="10"/>
    <x v="2"/>
    <x v="163"/>
    <x v="2"/>
    <n v="73"/>
    <n v="142"/>
    <n v="628"/>
    <n v="8424"/>
    <n v="11900"/>
    <n v="9009"/>
    <n v="1386"/>
    <n v="1505"/>
    <n v="11.65"/>
    <n v="6.51"/>
    <n v="1.69"/>
    <n v="9.0500000000000007"/>
    <n v="11.46"/>
    <s v="https://github.com/syncthing/syncthing-android"/>
    <s v="https://github.com/syncthing/syncthing-android.git"/>
    <s v="2014-02-22T17:15:19Z"/>
    <m/>
  </r>
  <r>
    <s v="zzhoujay/RichText"/>
    <n v="3960"/>
    <x v="6"/>
    <n v="10.16"/>
    <n v="10"/>
    <x v="2"/>
    <x v="0"/>
    <x v="0"/>
    <n v="86"/>
    <n v="132"/>
    <n v="492"/>
    <n v="5185"/>
    <n v="7159"/>
    <n v="5043"/>
    <n v="972"/>
    <n v="1144"/>
    <n v="13.58"/>
    <n v="4.2699999999999996"/>
    <n v="1.45"/>
    <n v="10.55"/>
    <n v="7.77"/>
    <s v="https://github.com/zzhoujay/RichText"/>
    <s v="https://github.com/zzhoujay/RichText.git"/>
    <s v="2015-07-21T09:36:01Z"/>
    <m/>
  </r>
  <r>
    <s v="awaitility/awaitility"/>
    <n v="3960"/>
    <x v="6"/>
    <n v="15.66"/>
    <n v="14"/>
    <x v="5"/>
    <x v="0"/>
    <x v="0"/>
    <n v="122"/>
    <n v="170"/>
    <n v="767"/>
    <n v="5473"/>
    <n v="11552"/>
    <n v="6078"/>
    <n v="3977"/>
    <n v="1497"/>
    <n v="34.43"/>
    <n v="3.18"/>
    <n v="1.19"/>
    <n v="18.579999999999998"/>
    <n v="6.68"/>
    <s v="https://github.com/awaitility/awaitility"/>
    <s v="https://github.com/awaitility/awaitility.git"/>
    <s v="2010-01-22T15:12:52Z"/>
    <m/>
  </r>
  <r>
    <s v="RipMeApp/ripme"/>
    <n v="3959"/>
    <x v="6"/>
    <n v="8.6999999999999993"/>
    <n v="8"/>
    <x v="4"/>
    <x v="164"/>
    <x v="1"/>
    <n v="267"/>
    <n v="320"/>
    <n v="1946"/>
    <n v="19889"/>
    <n v="30805"/>
    <n v="23989"/>
    <n v="2527"/>
    <n v="4289"/>
    <n v="8.1999999999999993"/>
    <n v="5.01"/>
    <n v="2.54"/>
    <n v="28.17"/>
    <n v="13.35"/>
    <s v="https://github.com/RipMeApp/ripme"/>
    <s v="https://github.com/RipMeApp/ripme.git"/>
    <s v="2017-01-06T17:12:09Z"/>
    <m/>
  </r>
  <r>
    <s v="rovo89/XposedInstaller"/>
    <n v="3958"/>
    <x v="6"/>
    <n v="13.47"/>
    <n v="12"/>
    <x v="3"/>
    <x v="0"/>
    <x v="0"/>
    <n v="54"/>
    <n v="203"/>
    <n v="655"/>
    <n v="8980"/>
    <n v="9615"/>
    <n v="7899"/>
    <n v="277"/>
    <n v="1439"/>
    <n v="2.88"/>
    <n v="4.9000000000000004"/>
    <n v="1.42"/>
    <n v="8.52"/>
    <n v="7.3"/>
    <s v="https://github.com/rovo89/XposedInstaller"/>
    <s v="https://github.com/rovo89/XposedInstaller.git"/>
    <s v="2012-04-02T20:33:05Z"/>
    <m/>
  </r>
  <r>
    <s v="NotFound9/interviewGuide"/>
    <n v="3958"/>
    <x v="6"/>
    <n v="9.41"/>
    <n v="8"/>
    <x v="4"/>
    <x v="0"/>
    <x v="0"/>
    <n v="0"/>
    <n v="0"/>
    <n v="0"/>
    <n v="0"/>
    <n v="0"/>
    <n v="0"/>
    <n v="0"/>
    <n v="0"/>
    <m/>
    <m/>
    <m/>
    <m/>
    <m/>
    <s v="https://github.com/NotFound9/interviewGuide"/>
    <s v="https://github.com/NotFound9/interviewGuide.git"/>
    <s v="2016-04-20T07:17:09Z"/>
    <s v="no_java_files"/>
  </r>
  <r>
    <s v="fishercoder1534/Leetcode"/>
    <n v="3956"/>
    <x v="6"/>
    <n v="9.1300000000000008"/>
    <n v="8"/>
    <x v="4"/>
    <x v="0"/>
    <x v="0"/>
    <n v="2844"/>
    <n v="5141"/>
    <n v="7607"/>
    <n v="140344"/>
    <n v="123872"/>
    <n v="103175"/>
    <n v="6725"/>
    <n v="13972"/>
    <n v="5.43"/>
    <n v="1.55"/>
    <n v="1"/>
    <n v="0.28999999999999998"/>
    <n v="3.8"/>
    <s v="https://github.com/fishercoder1534/Leetcode"/>
    <s v="https://github.com/fishercoder1534/Leetcode.git"/>
    <s v="2016-07-31T05:28:15Z"/>
    <m/>
  </r>
  <r>
    <s v="binIoter/GuideView"/>
    <n v="3952"/>
    <x v="6"/>
    <n v="9.25"/>
    <n v="8"/>
    <x v="4"/>
    <x v="0"/>
    <x v="0"/>
    <n v="16"/>
    <n v="35"/>
    <n v="133"/>
    <n v="1246"/>
    <n v="1767"/>
    <n v="1187"/>
    <n v="353"/>
    <n v="227"/>
    <n v="19.98"/>
    <n v="3.74"/>
    <n v="1.37"/>
    <n v="8.23"/>
    <n v="6.83"/>
    <s v="https://github.com/binIoter/GuideView"/>
    <s v="https://github.com/binIoter/GuideView.git"/>
    <s v="2016-06-19T08:52:25Z"/>
    <m/>
  </r>
  <r>
    <s v="googlesamples/mlkit"/>
    <n v="3952"/>
    <x v="6"/>
    <n v="5.31"/>
    <n v="4"/>
    <x v="6"/>
    <x v="3"/>
    <x v="1"/>
    <n v="110"/>
    <n v="191"/>
    <n v="843"/>
    <n v="9937"/>
    <n v="17619"/>
    <n v="12572"/>
    <n v="3005"/>
    <n v="2042"/>
    <n v="17.059999999999999"/>
    <n v="7.67"/>
    <n v="1.53"/>
    <n v="8.1199999999999992"/>
    <n v="9.16"/>
    <s v="https://github.com/googlesamples/mlkit"/>
    <s v="https://github.com/googlesamples/mlkit.git"/>
    <s v="2020-05-28T21:40:38Z"/>
    <m/>
  </r>
  <r>
    <s v="tronprotocol/java-tron"/>
    <n v="3948"/>
    <x v="6"/>
    <n v="7.73"/>
    <n v="6"/>
    <x v="0"/>
    <x v="153"/>
    <x v="1"/>
    <n v="1360"/>
    <n v="1652"/>
    <n v="12187"/>
    <n v="150649"/>
    <n v="238402"/>
    <n v="190510"/>
    <n v="15129"/>
    <n v="32763"/>
    <n v="6.35"/>
    <n v="8.6999999999999993"/>
    <n v="1.78"/>
    <n v="80.760000000000005"/>
    <n v="15.47"/>
    <s v="https://github.com/tronprotocol/java-tron"/>
    <s v="https://github.com/tronprotocol/java-tron.git"/>
    <s v="2017-12-26T10:20:38Z"/>
    <m/>
  </r>
  <r>
    <s v="Querz/mcaselector"/>
    <n v="3945"/>
    <x v="6"/>
    <n v="7.41"/>
    <n v="6"/>
    <x v="0"/>
    <x v="72"/>
    <x v="1"/>
    <n v="299"/>
    <n v="531"/>
    <n v="2746"/>
    <n v="36373"/>
    <n v="40303"/>
    <n v="33509"/>
    <n v="852"/>
    <n v="5942"/>
    <n v="2.11"/>
    <n v="6.85"/>
    <n v="2.44"/>
    <n v="22.18"/>
    <n v="13.96"/>
    <s v="https://github.com/Querz/mcaselector"/>
    <s v="https://github.com/Querz/mcaselector.git"/>
    <s v="2018-04-22T22:23:26Z"/>
    <m/>
  </r>
  <r>
    <s v="JoanZapata/android-iconify"/>
    <n v="3943"/>
    <x v="6"/>
    <n v="12.27"/>
    <n v="12"/>
    <x v="3"/>
    <x v="0"/>
    <x v="0"/>
    <n v="35"/>
    <n v="43"/>
    <n v="153"/>
    <n v="909"/>
    <n v="6713"/>
    <n v="6251"/>
    <n v="170"/>
    <n v="292"/>
    <n v="2.5299999999999998"/>
    <n v="3.51"/>
    <n v="1.23"/>
    <n v="5.19"/>
    <n v="5.19"/>
    <s v="https://github.com/JoanZapata/android-iconify"/>
    <s v="https://github.com/JoanZapata/android-iconify.git"/>
    <s v="2013-06-12T11:42:01Z"/>
    <m/>
  </r>
  <r>
    <s v="rengwuxian/RxJavaSamples"/>
    <n v="3927"/>
    <x v="6"/>
    <n v="9.49"/>
    <n v="8"/>
    <x v="4"/>
    <x v="2"/>
    <x v="1"/>
    <n v="24"/>
    <n v="53"/>
    <n v="102"/>
    <n v="1001"/>
    <n v="1331"/>
    <n v="1103"/>
    <n v="26"/>
    <n v="202"/>
    <n v="1.95"/>
    <n v="4.55"/>
    <n v="1.4"/>
    <n v="1.6"/>
    <n v="2.77"/>
    <s v="https://github.com/rengwuxian/RxJavaSamples"/>
    <s v="https://github.com/rengwuxian/RxJavaSamples.git"/>
    <s v="2016-03-24T13:08:10Z"/>
    <m/>
  </r>
  <r>
    <s v="linyiqun/DataMiningAlgorithm"/>
    <n v="3927"/>
    <x v="6"/>
    <n v="10.69"/>
    <n v="10"/>
    <x v="2"/>
    <x v="0"/>
    <x v="0"/>
    <n v="112"/>
    <n v="126"/>
    <n v="686"/>
    <n v="11663"/>
    <n v="19189"/>
    <n v="12515"/>
    <n v="4178"/>
    <n v="2496"/>
    <n v="21.77"/>
    <n v="2.29"/>
    <n v="1.0900000000000001"/>
    <n v="9.9600000000000009"/>
    <n v="21.05"/>
    <s v="https://github.com/linyiqun/DataMiningAlgorithm"/>
    <s v="https://github.com/linyiqun/DataMiningAlgorithm.git"/>
    <s v="2015-01-11T02:50:28Z"/>
    <m/>
  </r>
  <r>
    <s v="pingfangushi/screw"/>
    <n v="3922"/>
    <x v="6"/>
    <n v="5.24"/>
    <n v="4"/>
    <x v="6"/>
    <x v="0"/>
    <x v="0"/>
    <n v="179"/>
    <n v="136"/>
    <n v="389"/>
    <n v="3941"/>
    <n v="14806"/>
    <n v="5793"/>
    <n v="8093"/>
    <n v="920"/>
    <n v="54.66"/>
    <n v="4.99"/>
    <n v="1.35"/>
    <n v="5.24"/>
    <n v="5.27"/>
    <s v="https://github.com/pingfangushi/screw"/>
    <s v="https://github.com/pingfangushi/screw.git"/>
    <s v="2020-06-21T11:37:06Z"/>
    <m/>
  </r>
  <r>
    <s v="iterate-ch/cyberduck"/>
    <n v="3919"/>
    <x v="6"/>
    <n v="8.66"/>
    <n v="8"/>
    <x v="4"/>
    <x v="0"/>
    <x v="0"/>
    <n v="4474"/>
    <n v="7510"/>
    <n v="41180"/>
    <n v="297498"/>
    <n v="574308"/>
    <n v="367597"/>
    <n v="127630"/>
    <n v="79081"/>
    <n v="22.22"/>
    <n v="6.44"/>
    <n v="1.36"/>
    <n v="65.47"/>
    <n v="8.09"/>
    <s v="https://github.com/iterate-ch/cyberduck"/>
    <s v="https://github.com/iterate-ch/cyberduck.git"/>
    <s v="2017-01-20T14:16:34Z"/>
    <m/>
  </r>
  <r>
    <s v="JFormDesigner/FlatLaf"/>
    <n v="3918"/>
    <x v="6"/>
    <n v="6.08"/>
    <n v="6"/>
    <x v="0"/>
    <x v="165"/>
    <x v="1"/>
    <n v="437"/>
    <n v="846"/>
    <n v="5822"/>
    <n v="73530"/>
    <n v="121522"/>
    <n v="78187"/>
    <n v="26142"/>
    <n v="17193"/>
    <n v="21.51"/>
    <n v="3.66"/>
    <n v="3.58"/>
    <n v="64.83"/>
    <n v="17.13"/>
    <s v="https://github.com/JFormDesigner/FlatLaf"/>
    <s v="https://github.com/JFormDesigner/FlatLaf.git"/>
    <s v="2019-08-19T10:27:05Z"/>
    <m/>
  </r>
  <r>
    <s v="promeG/TinyPinyin"/>
    <n v="3915"/>
    <x v="6"/>
    <n v="9.9700000000000006"/>
    <n v="8"/>
    <x v="4"/>
    <x v="82"/>
    <x v="1"/>
    <n v="33"/>
    <n v="65"/>
    <n v="161"/>
    <n v="1401"/>
    <n v="3588"/>
    <n v="2889"/>
    <n v="260"/>
    <n v="439"/>
    <n v="7.25"/>
    <n v="2.06"/>
    <n v="1.0900000000000001"/>
    <n v="8.75"/>
    <n v="4.1399999999999997"/>
    <s v="https://github.com/promeG/TinyPinyin"/>
    <s v="https://github.com/promeG/TinyPinyin.git"/>
    <s v="2015-09-30T03:24:50Z"/>
    <m/>
  </r>
  <r>
    <s v="bluelinelabs/Conductor"/>
    <n v="3908"/>
    <x v="6"/>
    <n v="9.51"/>
    <n v="8"/>
    <x v="4"/>
    <x v="142"/>
    <x v="1"/>
    <n v="36"/>
    <n v="86"/>
    <n v="605"/>
    <n v="5385"/>
    <n v="7697"/>
    <n v="5517"/>
    <n v="912"/>
    <n v="1268"/>
    <n v="11.85"/>
    <n v="5.48"/>
    <n v="1.35"/>
    <n v="71.34"/>
    <n v="15.63"/>
    <s v="https://github.com/bluelinelabs/Conductor"/>
    <s v="https://github.com/bluelinelabs/Conductor.git"/>
    <s v="2016-03-16T18:42:41Z"/>
    <m/>
  </r>
  <r>
    <s v="ReChronoRain/HyperCeiler"/>
    <n v="3907"/>
    <x v="6"/>
    <n v="1.89"/>
    <n v="0"/>
    <x v="7"/>
    <x v="39"/>
    <x v="1"/>
    <n v="722"/>
    <n v="0"/>
    <n v="0"/>
    <n v="0"/>
    <n v="71291"/>
    <n v="47117"/>
    <n v="13547"/>
    <n v="10627"/>
    <n v="19"/>
    <m/>
    <m/>
    <m/>
    <m/>
    <s v="https://github.com/ReChronoRain/HyperCeiler"/>
    <s v="https://github.com/ReChronoRain/HyperCeiler.git"/>
    <s v="2023-10-27T17:17:42Z"/>
    <s v="ck_failed"/>
  </r>
  <r>
    <s v="shuzijun/leetcode-editor"/>
    <n v="3900"/>
    <x v="6"/>
    <n v="6.5"/>
    <n v="6"/>
    <x v="0"/>
    <x v="64"/>
    <x v="1"/>
    <n v="180"/>
    <n v="301"/>
    <n v="1293"/>
    <n v="13421"/>
    <n v="17018"/>
    <n v="13289"/>
    <n v="1094"/>
    <n v="2635"/>
    <n v="6.43"/>
    <n v="6.32"/>
    <n v="1.74"/>
    <n v="20.14"/>
    <n v="8.6199999999999992"/>
    <s v="https://github.com/shuzijun/leetcode-editor"/>
    <s v="https://github.com/shuzijun/leetcode-editor.git"/>
    <s v="2019-03-19T16:32:17Z"/>
    <m/>
  </r>
  <r>
    <s v="sofastack/sofa-rpc"/>
    <n v="3896"/>
    <x v="6"/>
    <n v="7.44"/>
    <n v="6"/>
    <x v="0"/>
    <x v="13"/>
    <x v="1"/>
    <n v="1204"/>
    <n v="1526"/>
    <n v="7115"/>
    <n v="72292"/>
    <n v="142028"/>
    <n v="82851"/>
    <n v="42779"/>
    <n v="16398"/>
    <n v="30.12"/>
    <n v="5.32"/>
    <n v="1.32"/>
    <n v="24.53"/>
    <n v="9.36"/>
    <s v="https://github.com/sofastack/sofa-rpc"/>
    <s v="https://github.com/sofastack/sofa-rpc.git"/>
    <s v="2018-04-09T03:32:04Z"/>
    <m/>
  </r>
  <r>
    <s v="databricks/learning-spark"/>
    <n v="3894"/>
    <x v="6"/>
    <n v="11.26"/>
    <n v="10"/>
    <x v="2"/>
    <x v="0"/>
    <x v="0"/>
    <n v="40"/>
    <n v="133"/>
    <n v="202"/>
    <n v="2295"/>
    <n v="2647"/>
    <n v="2111"/>
    <n v="209"/>
    <n v="327"/>
    <n v="7.9"/>
    <n v="2.83"/>
    <n v="1.02"/>
    <n v="1.8"/>
    <n v="2.16"/>
    <s v="https://github.com/databricks/learning-spark"/>
    <s v="https://github.com/databricks/learning-spark.git"/>
    <s v="2014-06-16T04:47:54Z"/>
    <m/>
  </r>
  <r>
    <s v="JavaNoober/BackgroundLibrary"/>
    <n v="3892"/>
    <x v="6"/>
    <n v="7.02"/>
    <n v="6"/>
    <x v="0"/>
    <x v="86"/>
    <x v="1"/>
    <n v="98"/>
    <n v="119"/>
    <n v="486"/>
    <n v="8029"/>
    <n v="8445"/>
    <n v="7148"/>
    <n v="298"/>
    <n v="999"/>
    <n v="3.53"/>
    <n v="4.79"/>
    <n v="1.21"/>
    <n v="34.18"/>
    <n v="17.899999999999999"/>
    <s v="https://github.com/JavaNoober/BackgroundLibrary"/>
    <s v="https://github.com/JavaNoober/BackgroundLibrary.git"/>
    <s v="2018-09-09T08:52:45Z"/>
    <m/>
  </r>
  <r>
    <s v="alibaba/jstorm"/>
    <n v="3891"/>
    <x v="6"/>
    <n v="12.04"/>
    <n v="12"/>
    <x v="3"/>
    <x v="50"/>
    <x v="1"/>
    <n v="1619"/>
    <n v="3956"/>
    <n v="23912"/>
    <n v="296225"/>
    <n v="301713"/>
    <n v="208622"/>
    <n v="49917"/>
    <n v="43174"/>
    <n v="16.54"/>
    <n v="5.55"/>
    <n v="1.55"/>
    <n v="42.37"/>
    <n v="11.75"/>
    <s v="https://github.com/alibaba/jstorm"/>
    <s v="https://github.com/alibaba/jstorm.git"/>
    <s v="2013-09-03T03:53:16Z"/>
    <m/>
  </r>
  <r>
    <s v="Exrick/xboot"/>
    <n v="3888"/>
    <x v="6"/>
    <n v="7.41"/>
    <n v="6"/>
    <x v="0"/>
    <x v="83"/>
    <x v="1"/>
    <n v="327"/>
    <n v="349"/>
    <n v="1150"/>
    <n v="10265"/>
    <n v="24973"/>
    <n v="15413"/>
    <n v="5581"/>
    <n v="3979"/>
    <n v="22.35"/>
    <n v="7.42"/>
    <n v="1.21"/>
    <n v="2.66"/>
    <n v="6.26"/>
    <s v="https://github.com/Exrick/xboot"/>
    <s v="https://github.com/Exrick/xboot.git"/>
    <s v="2018-04-23T14:44:18Z"/>
    <m/>
  </r>
  <r>
    <s v="amirzaidi/Launcher3"/>
    <n v="3887"/>
    <x v="6"/>
    <n v="8.3000000000000007"/>
    <n v="8"/>
    <x v="4"/>
    <x v="50"/>
    <x v="1"/>
    <n v="405"/>
    <n v="990"/>
    <n v="5318"/>
    <n v="60130"/>
    <n v="86988"/>
    <n v="62031"/>
    <n v="13413"/>
    <n v="11544"/>
    <n v="15.42"/>
    <n v="7.25"/>
    <n v="1.48"/>
    <n v="63.68"/>
    <n v="13.19"/>
    <s v="https://github.com/amirzaidi/Launcher3"/>
    <s v="https://github.com/amirzaidi/Launcher3.git"/>
    <s v="2017-05-30T12:53:32Z"/>
    <m/>
  </r>
  <r>
    <s v="VaughnVernon/IDDD_Samples"/>
    <n v="3886"/>
    <x v="6"/>
    <n v="12.45"/>
    <n v="12"/>
    <x v="3"/>
    <x v="0"/>
    <x v="0"/>
    <n v="512"/>
    <n v="651"/>
    <n v="4686"/>
    <n v="28475"/>
    <n v="55909"/>
    <n v="35948"/>
    <n v="7659"/>
    <n v="12302"/>
    <n v="13.7"/>
    <n v="4.74"/>
    <n v="1.64"/>
    <n v="27.33"/>
    <n v="9.1300000000000008"/>
    <s v="https://github.com/VaughnVernon/IDDD_Samples"/>
    <s v="https://github.com/VaughnVernon/IDDD_Samples.git"/>
    <s v="2013-04-08T22:12:57Z"/>
    <m/>
  </r>
  <r>
    <s v="vipulasri/Timeline-View"/>
    <n v="3884"/>
    <x v="6"/>
    <n v="9.76"/>
    <n v="8"/>
    <x v="4"/>
    <x v="91"/>
    <x v="1"/>
    <n v="2"/>
    <n v="2"/>
    <n v="51"/>
    <n v="418"/>
    <n v="674"/>
    <n v="438"/>
    <n v="141"/>
    <n v="95"/>
    <n v="20.92"/>
    <n v="9"/>
    <n v="1.5"/>
    <n v="453.5"/>
    <n v="40"/>
    <s v="https://github.com/vipulasri/Timeline-View"/>
    <s v="https://github.com/vipulasri/Timeline-View.git"/>
    <s v="2015-12-15T14:55:04Z"/>
    <m/>
  </r>
  <r>
    <s v="M66B/FairEmail"/>
    <n v="3876"/>
    <x v="6"/>
    <n v="7.13"/>
    <n v="6"/>
    <x v="0"/>
    <x v="166"/>
    <x v="6"/>
    <n v="828"/>
    <n v="4247"/>
    <n v="14617"/>
    <n v="243494"/>
    <n v="306490"/>
    <n v="209049"/>
    <n v="58409"/>
    <n v="39032"/>
    <n v="19.059999999999999"/>
    <n v="4.72"/>
    <n v="1.26"/>
    <n v="33.49"/>
    <n v="11.91"/>
    <s v="https://github.com/M66B/FairEmail"/>
    <s v="https://github.com/M66B/FairEmail.git"/>
    <s v="2018-08-02T13:30:25Z"/>
    <m/>
  </r>
  <r>
    <s v="wendux/DSBridge-Android"/>
    <n v="3855"/>
    <x v="6"/>
    <n v="8.7100000000000009"/>
    <n v="8"/>
    <x v="4"/>
    <x v="82"/>
    <x v="1"/>
    <n v="13"/>
    <n v="47"/>
    <n v="126"/>
    <n v="1841"/>
    <n v="1615"/>
    <n v="1285"/>
    <n v="118"/>
    <n v="212"/>
    <n v="7.31"/>
    <n v="2.98"/>
    <n v="1.1100000000000001"/>
    <n v="15.98"/>
    <n v="5.43"/>
    <s v="https://github.com/wendux/DSBridge-Android"/>
    <s v="https://github.com/wendux/DSBridge-Android.git"/>
    <s v="2017-01-02T11:58:53Z"/>
    <m/>
  </r>
  <r>
    <s v="uber/NullAway"/>
    <n v="3849"/>
    <x v="6"/>
    <n v="8.0500000000000007"/>
    <n v="8"/>
    <x v="4"/>
    <x v="25"/>
    <x v="1"/>
    <n v="308"/>
    <n v="579"/>
    <n v="3013"/>
    <n v="23585"/>
    <n v="61844"/>
    <n v="47532"/>
    <n v="9638"/>
    <n v="4674"/>
    <n v="15.58"/>
    <n v="4.55"/>
    <n v="1.22"/>
    <n v="51.95"/>
    <n v="9.52"/>
    <s v="https://github.com/uber/NullAway"/>
    <s v="https://github.com/uber/NullAway.git"/>
    <s v="2017-09-01T17:35:57Z"/>
    <m/>
  </r>
  <r>
    <s v="aws/aws-sdk-java"/>
    <n v="4178"/>
    <x v="6"/>
    <n v="15.5"/>
    <n v="14"/>
    <x v="5"/>
    <x v="0"/>
    <x v="0"/>
    <n v="153099"/>
    <n v="0"/>
    <n v="0"/>
    <n v="0"/>
    <n v="26407310"/>
    <n v="10748586"/>
    <n v="12462921"/>
    <n v="3195803"/>
    <n v="47.19"/>
    <m/>
    <m/>
    <m/>
    <m/>
    <s v="https://github.com/aws/aws-sdk-java"/>
    <s v="https://github.com/aws/aws-sdk-java.git"/>
    <s v="2010-03-22T23:34:58Z"/>
    <s v="ck_timeout"/>
  </r>
  <r>
    <s v="aurelhubert/ahbottomnavigation"/>
    <n v="3830"/>
    <x v="6"/>
    <n v="9.51"/>
    <n v="8"/>
    <x v="4"/>
    <x v="24"/>
    <x v="1"/>
    <n v="14"/>
    <n v="46"/>
    <n v="249"/>
    <n v="2339"/>
    <n v="3504"/>
    <n v="2361"/>
    <n v="663"/>
    <n v="480"/>
    <n v="18.920000000000002"/>
    <n v="5.1100000000000003"/>
    <n v="1.17"/>
    <n v="57.48"/>
    <n v="11.52"/>
    <s v="https://github.com/aurelhubert/ahbottomnavigation"/>
    <s v="https://github.com/aurelhubert/ahbottomnavigation.git"/>
    <s v="2016-03-17T12:17:56Z"/>
    <m/>
  </r>
  <r>
    <s v="google/bundletool"/>
    <n v="3827"/>
    <x v="6"/>
    <n v="7.38"/>
    <n v="6"/>
    <x v="0"/>
    <x v="13"/>
    <x v="1"/>
    <n v="2"/>
    <n v="873"/>
    <n v="8196"/>
    <n v="54318"/>
    <n v="231"/>
    <n v="155"/>
    <n v="47"/>
    <n v="29"/>
    <n v="20.350000000000001"/>
    <n v="9.4700000000000006"/>
    <n v="1.27"/>
    <n v="82.6"/>
    <n v="12.83"/>
    <s v="https://github.com/google/bundletool"/>
    <s v="https://github.com/google/bundletool.git"/>
    <s v="2018-05-04T07:24:09Z"/>
    <m/>
  </r>
  <r>
    <s v="MiguelCatalan/MaterialSearchView"/>
    <n v="3824"/>
    <x v="6"/>
    <n v="10.01"/>
    <n v="10"/>
    <x v="2"/>
    <x v="83"/>
    <x v="1"/>
    <n v="12"/>
    <n v="41"/>
    <n v="160"/>
    <n v="1361"/>
    <n v="1730"/>
    <n v="1290"/>
    <n v="147"/>
    <n v="293"/>
    <n v="8.5"/>
    <n v="4.05"/>
    <n v="1.32"/>
    <n v="22.66"/>
    <n v="6.78"/>
    <s v="https://github.com/MiguelCatalan/MaterialSearchView"/>
    <s v="https://github.com/MiguelCatalan/MaterialSearchView.git"/>
    <s v="2015-09-14T17:13:46Z"/>
    <m/>
  </r>
  <r>
    <s v="react-native-share/react-native-share"/>
    <n v="3820"/>
    <x v="6"/>
    <n v="9.9700000000000006"/>
    <n v="8"/>
    <x v="4"/>
    <x v="160"/>
    <x v="1"/>
    <n v="35"/>
    <n v="41"/>
    <n v="197"/>
    <n v="1792"/>
    <n v="2781"/>
    <n v="2123"/>
    <n v="202"/>
    <n v="456"/>
    <n v="7.26"/>
    <n v="5.63"/>
    <n v="2.0699999999999998"/>
    <n v="8.61"/>
    <n v="10.56"/>
    <s v="https://github.com/react-native-share/react-native-share"/>
    <s v="https://github.com/react-native-share/react-native-share.git"/>
    <s v="2015-09-30T02:27:34Z"/>
    <m/>
  </r>
  <r>
    <s v="yanzhenjie/AndServer"/>
    <n v="3818"/>
    <x v="6"/>
    <n v="9.26"/>
    <n v="8"/>
    <x v="4"/>
    <x v="3"/>
    <x v="1"/>
    <n v="186"/>
    <n v="214"/>
    <n v="1523"/>
    <n v="12029"/>
    <n v="24709"/>
    <n v="13679"/>
    <n v="7912"/>
    <n v="3118"/>
    <n v="32.020000000000003"/>
    <n v="5.0199999999999996"/>
    <n v="1.54"/>
    <n v="48.05"/>
    <n v="14.19"/>
    <s v="https://github.com/yanzhenjie/AndServer"/>
    <s v="https://github.com/yanzhenjie/AndServer.git"/>
    <s v="2016-06-14T00:52:52Z"/>
    <m/>
  </r>
  <r>
    <s v="jishenghua/jshERP"/>
    <n v="3813"/>
    <x v="6"/>
    <n v="8.99"/>
    <n v="8"/>
    <x v="4"/>
    <x v="83"/>
    <x v="1"/>
    <n v="262"/>
    <n v="360"/>
    <n v="8960"/>
    <n v="71055"/>
    <n v="68100"/>
    <n v="52505"/>
    <n v="4785"/>
    <n v="10810"/>
    <n v="7.03"/>
    <n v="5.82"/>
    <n v="1.33"/>
    <n v="1674.7"/>
    <n v="33.79"/>
    <s v="https://github.com/jishenghua/jshERP"/>
    <s v="https://github.com/jishenghua/jshERP.git"/>
    <s v="2016-09-20T04:51:39Z"/>
    <m/>
  </r>
  <r>
    <s v="ZHENFENG13/My-Blog"/>
    <n v="3813"/>
    <x v="6"/>
    <n v="6.54"/>
    <n v="6"/>
    <x v="0"/>
    <x v="0"/>
    <x v="0"/>
    <n v="58"/>
    <n v="58"/>
    <n v="442"/>
    <n v="2411"/>
    <n v="4210"/>
    <n v="3035"/>
    <n v="470"/>
    <n v="705"/>
    <n v="11.16"/>
    <n v="4.76"/>
    <n v="1.05"/>
    <n v="29.55"/>
    <n v="11.98"/>
    <s v="https://github.com/ZHENFENG13/My-Blog"/>
    <s v="https://github.com/ZHENFENG13/My-Blog.git"/>
    <s v="2019-03-04T09:17:00Z"/>
    <m/>
  </r>
  <r>
    <s v="uknownothingsnow/CircleProgress"/>
    <n v="3813"/>
    <x v="6"/>
    <n v="10.89"/>
    <n v="10"/>
    <x v="2"/>
    <x v="0"/>
    <x v="0"/>
    <n v="15"/>
    <n v="25"/>
    <n v="184"/>
    <n v="1451"/>
    <n v="2256"/>
    <n v="1705"/>
    <n v="225"/>
    <n v="326"/>
    <n v="9.9700000000000006"/>
    <n v="5.76"/>
    <n v="1.68"/>
    <n v="85.76"/>
    <n v="10.039999999999999"/>
    <s v="https://github.com/uknownothingsnow/CircleProgress"/>
    <s v="https://github.com/uknownothingsnow/CircleProgress.git"/>
    <s v="2014-10-30T16:14:42Z"/>
    <m/>
  </r>
  <r>
    <s v="kubernetes-client/java"/>
    <n v="3834"/>
    <x v="6"/>
    <n v="8.36"/>
    <n v="8"/>
    <x v="4"/>
    <x v="64"/>
    <x v="1"/>
    <n v="3117"/>
    <n v="11705"/>
    <n v="150654"/>
    <n v="2006023"/>
    <n v="1983601"/>
    <n v="1220133"/>
    <n v="607703"/>
    <n v="155765"/>
    <n v="30.64"/>
    <n v="6.92"/>
    <n v="1.5"/>
    <n v="192.16"/>
    <n v="25.17"/>
    <s v="https://github.com/kubernetes-client/java"/>
    <s v="https://github.com/kubernetes-client/java.git"/>
    <s v="2017-05-08T21:52:58Z"/>
    <m/>
  </r>
  <r>
    <s v="Helium314/HeliBoard"/>
    <n v="3811"/>
    <x v="6"/>
    <n v="3.53"/>
    <n v="2"/>
    <x v="1"/>
    <x v="68"/>
    <x v="1"/>
    <n v="156"/>
    <n v="237"/>
    <n v="2235"/>
    <n v="23194"/>
    <n v="35101"/>
    <n v="25164"/>
    <n v="6224"/>
    <n v="3713"/>
    <n v="17.73"/>
    <n v="6.67"/>
    <n v="1.47"/>
    <n v="71.06"/>
    <n v="24.92"/>
    <s v="https://github.com/Helium314/HeliBoard"/>
    <s v="https://github.com/Helium314/HeliBoard.git"/>
    <s v="2022-03-09T08:38:32Z"/>
    <m/>
  </r>
  <r>
    <s v="Dimezis/BlurView"/>
    <n v="3801"/>
    <x v="6"/>
    <n v="9.41"/>
    <n v="8"/>
    <x v="4"/>
    <x v="25"/>
    <x v="1"/>
    <n v="20"/>
    <n v="30"/>
    <n v="139"/>
    <n v="930"/>
    <n v="1542"/>
    <n v="1082"/>
    <n v="214"/>
    <n v="246"/>
    <n v="13.88"/>
    <n v="5.9"/>
    <n v="1.5"/>
    <n v="7"/>
    <n v="6.5"/>
    <s v="https://github.com/Dimezis/BlurView"/>
    <s v="https://github.com/Dimezis/BlurView.git"/>
    <s v="2016-04-21T16:00:07Z"/>
    <m/>
  </r>
  <r>
    <s v="gh0stkey/HaE"/>
    <n v="3796"/>
    <x v="6"/>
    <n v="5.48"/>
    <n v="4"/>
    <x v="6"/>
    <x v="167"/>
    <x v="1"/>
    <n v="30"/>
    <n v="67"/>
    <n v="290"/>
    <n v="3968"/>
    <n v="4744"/>
    <n v="3776"/>
    <n v="164"/>
    <n v="804"/>
    <n v="3.46"/>
    <n v="4.1500000000000004"/>
    <n v="1.66"/>
    <n v="11.91"/>
    <n v="10.19"/>
    <s v="https://github.com/gh0stkey/HaE"/>
    <s v="https://github.com/gh0stkey/HaE.git"/>
    <s v="2020-03-24T10:12:50Z"/>
    <m/>
  </r>
  <r>
    <s v="shopizer-ecommerce/shopizer"/>
    <n v="3795"/>
    <x v="6"/>
    <n v="12.83"/>
    <n v="12"/>
    <x v="3"/>
    <x v="73"/>
    <x v="1"/>
    <n v="1210"/>
    <n v="1233"/>
    <n v="7693"/>
    <n v="53489"/>
    <n v="115149"/>
    <n v="75865"/>
    <n v="12022"/>
    <n v="27262"/>
    <n v="10.44"/>
    <n v="7.85"/>
    <n v="1.68"/>
    <n v="34.15"/>
    <n v="9.8800000000000008"/>
    <s v="https://github.com/shopizer-ecommerce/shopizer"/>
    <s v="https://github.com/shopizer-ecommerce/shopizer.git"/>
    <s v="2012-11-21T03:42:39Z"/>
    <m/>
  </r>
  <r>
    <s v="sunfusheng/MarqueeView"/>
    <n v="3792"/>
    <x v="6"/>
    <n v="9.3000000000000007"/>
    <n v="8"/>
    <x v="4"/>
    <x v="0"/>
    <x v="0"/>
    <n v="10"/>
    <n v="22"/>
    <n v="85"/>
    <n v="804"/>
    <n v="1020"/>
    <n v="790"/>
    <n v="74"/>
    <n v="156"/>
    <n v="7.25"/>
    <n v="5.41"/>
    <n v="1.36"/>
    <n v="5.45"/>
    <n v="6.64"/>
    <s v="https://github.com/sunfusheng/MarqueeView"/>
    <s v="https://github.com/sunfusheng/MarqueeView.git"/>
    <s v="2016-06-01T06:50:46Z"/>
    <m/>
  </r>
  <r>
    <s v="ageerle/ruoyi-ai"/>
    <n v="3790"/>
    <x v="6"/>
    <n v="1.67"/>
    <n v="0"/>
    <x v="7"/>
    <x v="83"/>
    <x v="1"/>
    <n v="752"/>
    <n v="823"/>
    <n v="3121"/>
    <n v="26041"/>
    <n v="64964"/>
    <n v="36251"/>
    <n v="19493"/>
    <n v="9220"/>
    <n v="30.01"/>
    <n v="6.38"/>
    <n v="1.29"/>
    <n v="13.33"/>
    <n v="6.92"/>
    <s v="https://github.com/ageerle/ruoyi-ai"/>
    <s v="https://github.com/ageerle/ruoyi-ai.git"/>
    <s v="2024-01-16T04:16:41Z"/>
    <m/>
  </r>
  <r>
    <s v="fesh0r/fernflower"/>
    <n v="3784"/>
    <x v="6"/>
    <n v="10.96"/>
    <n v="10"/>
    <x v="2"/>
    <x v="0"/>
    <x v="0"/>
    <n v="474"/>
    <n v="698"/>
    <n v="3396"/>
    <n v="55184"/>
    <n v="69502"/>
    <n v="56267"/>
    <n v="2983"/>
    <n v="10252"/>
    <n v="4.29"/>
    <n v="4.16"/>
    <n v="1.22"/>
    <n v="37.57"/>
    <n v="19.66"/>
    <s v="https://github.com/fesh0r/fernflower"/>
    <s v="https://github.com/fesh0r/fernflower.git"/>
    <s v="2014-10-03T05:00:15Z"/>
    <m/>
  </r>
  <r>
    <s v="mpusher/mpush"/>
    <n v="3780"/>
    <x v="6"/>
    <n v="9.39"/>
    <n v="8"/>
    <x v="4"/>
    <x v="1"/>
    <x v="1"/>
    <n v="323"/>
    <n v="398"/>
    <n v="2194"/>
    <n v="15032"/>
    <n v="29810"/>
    <n v="16861"/>
    <n v="8734"/>
    <n v="4215"/>
    <n v="29.3"/>
    <n v="4.7300000000000004"/>
    <n v="1.34"/>
    <n v="24.57"/>
    <n v="8.92"/>
    <s v="https://github.com/mpusher/mpush"/>
    <s v="https://github.com/mpusher/mpush.git"/>
    <s v="2016-04-28T01:43:19Z"/>
    <m/>
  </r>
  <r>
    <s v="watabou/pixel-dungeon"/>
    <n v="3778"/>
    <x v="6"/>
    <n v="11.15"/>
    <n v="10"/>
    <x v="2"/>
    <x v="0"/>
    <x v="0"/>
    <n v="505"/>
    <n v="839"/>
    <n v="3596"/>
    <n v="38623"/>
    <n v="60846"/>
    <n v="40766"/>
    <n v="8689"/>
    <n v="11391"/>
    <n v="14.28"/>
    <n v="5.63"/>
    <n v="2.62"/>
    <n v="12.42"/>
    <n v="9.77"/>
    <s v="https://github.com/watabou/pixel-dungeon"/>
    <s v="https://github.com/watabou/pixel-dungeon.git"/>
    <s v="2014-07-26T17:34:32Z"/>
    <m/>
  </r>
  <r>
    <s v="mcxtzhang/SwipeDelMenuLayout"/>
    <n v="3773"/>
    <x v="6"/>
    <n v="9.07"/>
    <n v="8"/>
    <x v="4"/>
    <x v="82"/>
    <x v="1"/>
    <n v="10"/>
    <n v="40"/>
    <n v="85"/>
    <n v="1085"/>
    <n v="1360"/>
    <n v="921"/>
    <n v="268"/>
    <n v="171"/>
    <n v="19.71"/>
    <n v="3.1"/>
    <n v="1.25"/>
    <n v="5.2"/>
    <n v="4.83"/>
    <s v="https://github.com/mcxtzhang/SwipeDelMenuLayout"/>
    <s v="https://github.com/mcxtzhang/SwipeDelMenuLayout.git"/>
    <s v="2016-08-25T08:10:45Z"/>
    <m/>
  </r>
  <r>
    <s v="lygttpod/SuperTextView"/>
    <n v="3772"/>
    <x v="6"/>
    <n v="8.92"/>
    <n v="8"/>
    <x v="4"/>
    <x v="31"/>
    <x v="1"/>
    <n v="16"/>
    <n v="86"/>
    <n v="421"/>
    <n v="4002"/>
    <n v="6227"/>
    <n v="3919"/>
    <n v="1414"/>
    <n v="894"/>
    <n v="22.71"/>
    <n v="3.05"/>
    <n v="1.1599999999999999"/>
    <n v="141.66999999999999"/>
    <n v="9.26"/>
    <s v="https://github.com/lygttpod/SuperTextView"/>
    <s v="https://github.com/lygttpod/SuperTextView.git"/>
    <s v="2016-10-19T04:06:54Z"/>
    <m/>
  </r>
  <r>
    <s v="CameraKit/blurkit-android"/>
    <n v="3767"/>
    <x v="6"/>
    <n v="8.8699999999999992"/>
    <n v="8"/>
    <x v="4"/>
    <x v="2"/>
    <x v="1"/>
    <n v="8"/>
    <n v="10"/>
    <n v="58"/>
    <n v="497"/>
    <n v="897"/>
    <n v="592"/>
    <n v="129"/>
    <n v="176"/>
    <n v="14.38"/>
    <n v="6.1"/>
    <n v="1.5"/>
    <n v="30.3"/>
    <n v="10.4"/>
    <s v="https://github.com/CameraKit/blurkit-android"/>
    <s v="https://github.com/CameraKit/blurkit-android.git"/>
    <s v="2016-11-06T03:14:58Z"/>
    <m/>
  </r>
  <r>
    <s v="MovingBlocks/Terasology"/>
    <n v="3759"/>
    <x v="6"/>
    <n v="14.55"/>
    <n v="14"/>
    <x v="5"/>
    <x v="59"/>
    <x v="1"/>
    <n v="2257"/>
    <n v="2810"/>
    <n v="14461"/>
    <n v="111591"/>
    <n v="193840"/>
    <n v="133825"/>
    <n v="29567"/>
    <n v="30448"/>
    <n v="15.25"/>
    <n v="6.11"/>
    <n v="1.46"/>
    <n v="25.03"/>
    <n v="8.66"/>
    <s v="https://github.com/MovingBlocks/Terasology"/>
    <s v="https://github.com/MovingBlocks/Terasology.git"/>
    <s v="2011-03-04T03:49:19Z"/>
    <m/>
  </r>
  <r>
    <s v="Ereza/CustomActivityOnCrash"/>
    <n v="3753"/>
    <x v="6"/>
    <n v="11.21"/>
    <n v="10"/>
    <x v="2"/>
    <x v="47"/>
    <x v="1"/>
    <n v="7"/>
    <n v="15"/>
    <n v="92"/>
    <n v="893"/>
    <n v="1559"/>
    <n v="873"/>
    <n v="472"/>
    <n v="214"/>
    <n v="30.28"/>
    <n v="5.4"/>
    <n v="1.33"/>
    <n v="32.33"/>
    <n v="12.07"/>
    <s v="https://github.com/Ereza/CustomActivityOnCrash"/>
    <s v="https://github.com/Ereza/CustomActivityOnCrash.git"/>
    <s v="2014-07-04T19:46:21Z"/>
    <m/>
  </r>
  <r>
    <s v="camunda/camunda"/>
    <n v="3799"/>
    <x v="6"/>
    <n v="9.5"/>
    <n v="8"/>
    <x v="4"/>
    <x v="168"/>
    <x v="2"/>
    <n v="12048"/>
    <n v="14833"/>
    <n v="90665"/>
    <n v="613775"/>
    <n v="1497112"/>
    <n v="1084889"/>
    <n v="214762"/>
    <n v="197461"/>
    <n v="14.35"/>
    <n v="7.19"/>
    <n v="1.38"/>
    <n v="28.71"/>
    <n v="7.85"/>
    <s v="https://github.com/camunda/camunda"/>
    <s v="https://github.com/camunda/camunda.git"/>
    <s v="2016-03-20T03:38:04Z"/>
    <m/>
  </r>
  <r>
    <s v="roboguice/roboguice"/>
    <n v="3752"/>
    <x v="6"/>
    <n v="13.1"/>
    <n v="12"/>
    <x v="3"/>
    <x v="0"/>
    <x v="0"/>
    <n v="696"/>
    <n v="3335"/>
    <n v="7583"/>
    <n v="74026"/>
    <n v="94908"/>
    <n v="61182"/>
    <n v="19652"/>
    <n v="14074"/>
    <n v="20.71"/>
    <n v="4.7"/>
    <n v="1.42"/>
    <n v="7.13"/>
    <n v="3.18"/>
    <s v="https://github.com/roboguice/roboguice"/>
    <s v="https://github.com/roboguice/roboguice.git"/>
    <s v="2012-08-12T20:37:19Z"/>
    <m/>
  </r>
  <r>
    <s v="timehop/sticky-headers-recyclerview"/>
    <n v="3750"/>
    <x v="6"/>
    <n v="10.96"/>
    <n v="10"/>
    <x v="2"/>
    <x v="0"/>
    <x v="0"/>
    <n v="16"/>
    <n v="29"/>
    <n v="91"/>
    <n v="808"/>
    <n v="1233"/>
    <n v="853"/>
    <n v="206"/>
    <n v="174"/>
    <n v="16.71"/>
    <n v="4.62"/>
    <n v="1.28"/>
    <n v="3.24"/>
    <n v="5.72"/>
    <s v="https://github.com/timehop/sticky-headers-recyclerview"/>
    <s v="https://github.com/timehop/sticky-headers-recyclerview.git"/>
    <s v="2014-10-03T01:57:46Z"/>
    <m/>
  </r>
  <r>
    <s v="zhpanvip/BannerViewPager"/>
    <n v="3750"/>
    <x v="6"/>
    <n v="8.48"/>
    <n v="8"/>
    <x v="4"/>
    <x v="18"/>
    <x v="1"/>
    <n v="61"/>
    <n v="73"/>
    <n v="459"/>
    <n v="3154"/>
    <n v="5741"/>
    <n v="3785"/>
    <n v="1098"/>
    <n v="858"/>
    <n v="19.13"/>
    <n v="5.41"/>
    <n v="1.41"/>
    <n v="47.82"/>
    <n v="10.15"/>
    <s v="https://github.com/zhpanvip/BannerViewPager"/>
    <s v="https://github.com/zhpanvip/BannerViewPager.git"/>
    <s v="2017-03-28T09:11:11Z"/>
    <m/>
  </r>
  <r>
    <s v="AsamK/signal-cli"/>
    <n v="3749"/>
    <x v="6"/>
    <n v="10.36"/>
    <n v="10"/>
    <x v="2"/>
    <x v="144"/>
    <x v="1"/>
    <n v="399"/>
    <n v="491"/>
    <n v="3012"/>
    <n v="26922"/>
    <n v="46393"/>
    <n v="39379"/>
    <n v="554"/>
    <n v="6460"/>
    <n v="1.19"/>
    <n v="6.98"/>
    <n v="1.58"/>
    <n v="48.2"/>
    <n v="12.74"/>
    <s v="https://github.com/AsamK/signal-cli"/>
    <s v="https://github.com/AsamK/signal-cli.git"/>
    <s v="2015-05-11T10:49:42Z"/>
    <m/>
  </r>
  <r>
    <s v="sofastack/sofa-jraft"/>
    <n v="3744"/>
    <x v="6"/>
    <n v="6.54"/>
    <n v="6"/>
    <x v="0"/>
    <x v="11"/>
    <x v="1"/>
    <n v="868"/>
    <n v="1438"/>
    <n v="11593"/>
    <n v="137639"/>
    <n v="156834"/>
    <n v="103954"/>
    <n v="33897"/>
    <n v="18983"/>
    <n v="21.61"/>
    <n v="6.21"/>
    <n v="1.47"/>
    <n v="76.569999999999993"/>
    <n v="14.68"/>
    <s v="https://github.com/sofastack/sofa-jraft"/>
    <s v="https://github.com/sofastack/sofa-jraft.git"/>
    <s v="2019-03-04T10:13:43Z"/>
    <m/>
  </r>
  <r>
    <s v="andOTP/andOTP"/>
    <n v="3742"/>
    <x v="6"/>
    <n v="8.2100000000000009"/>
    <n v="8"/>
    <x v="4"/>
    <x v="62"/>
    <x v="1"/>
    <n v="71"/>
    <n v="166"/>
    <n v="760"/>
    <n v="8443"/>
    <n v="12385"/>
    <n v="8951"/>
    <n v="1259"/>
    <n v="2175"/>
    <n v="10.17"/>
    <n v="6.11"/>
    <n v="1.5"/>
    <n v="41.42"/>
    <n v="10.28"/>
    <s v="https://github.com/andOTP/andOTP"/>
    <s v="https://github.com/andOTP/andOTP.git"/>
    <s v="2017-07-05T11:39:52Z"/>
    <m/>
  </r>
  <r>
    <s v="RoaringBitmap/RoaringBitmap"/>
    <n v="3739"/>
    <x v="6"/>
    <n v="12.26"/>
    <n v="12"/>
    <x v="3"/>
    <x v="31"/>
    <x v="1"/>
    <n v="385"/>
    <n v="638"/>
    <n v="6698"/>
    <n v="78416"/>
    <n v="113613"/>
    <n v="88867"/>
    <n v="11887"/>
    <n v="12859"/>
    <n v="10.46"/>
    <n v="5.59"/>
    <n v="1.1399999999999999"/>
    <n v="259.58999999999997"/>
    <n v="25.25"/>
    <s v="https://github.com/RoaringBitmap/RoaringBitmap"/>
    <s v="https://github.com/RoaringBitmap/RoaringBitmap.git"/>
    <s v="2013-06-17T20:29:23Z"/>
    <m/>
  </r>
  <r>
    <s v="apache/kylin"/>
    <n v="3748"/>
    <x v="6"/>
    <n v="10.71"/>
    <n v="10"/>
    <x v="2"/>
    <x v="82"/>
    <x v="1"/>
    <n v="3495"/>
    <n v="4764"/>
    <n v="29684"/>
    <n v="317145"/>
    <n v="550602"/>
    <n v="400342"/>
    <n v="77239"/>
    <n v="73021"/>
    <n v="14.03"/>
    <n v="7.79"/>
    <n v="1.5"/>
    <n v="137.69"/>
    <n v="11.64"/>
    <s v="https://github.com/apache/kylin"/>
    <s v="https://github.com/apache/kylin.git"/>
    <s v="2015-01-03T08:00:05Z"/>
    <m/>
  </r>
  <r>
    <s v="spotbugs/spotbugs"/>
    <n v="3736"/>
    <x v="6"/>
    <n v="8.8699999999999992"/>
    <n v="8"/>
    <x v="4"/>
    <x v="65"/>
    <x v="1"/>
    <n v="3419"/>
    <n v="5270"/>
    <n v="20399"/>
    <n v="217154"/>
    <n v="342872"/>
    <n v="223375"/>
    <n v="70688"/>
    <n v="48809"/>
    <n v="20.62"/>
    <n v="4.0999999999999996"/>
    <n v="1.37"/>
    <n v="25.77"/>
    <n v="9.41"/>
    <s v="https://github.com/spotbugs/spotbugs"/>
    <s v="https://github.com/spotbugs/spotbugs.git"/>
    <s v="2016-11-04T22:18:08Z"/>
    <m/>
  </r>
  <r>
    <s v="JCTools/JCTools"/>
    <n v="3730"/>
    <x v="6"/>
    <n v="11.86"/>
    <n v="10"/>
    <x v="2"/>
    <x v="73"/>
    <x v="1"/>
    <n v="350"/>
    <n v="788"/>
    <n v="3697"/>
    <n v="37082"/>
    <n v="58627"/>
    <n v="40461"/>
    <n v="11159"/>
    <n v="7007"/>
    <n v="19.03"/>
    <n v="4.5999999999999996"/>
    <n v="3.91"/>
    <n v="19.97"/>
    <n v="9.84"/>
    <s v="https://github.com/JCTools/JCTools"/>
    <s v="https://github.com/JCTools/JCTools.git"/>
    <s v="2013-11-10T18:04:40Z"/>
    <m/>
  </r>
  <r>
    <s v="ethanhua/Skeleton"/>
    <n v="3724"/>
    <x v="6"/>
    <n v="8.14"/>
    <n v="8"/>
    <x v="4"/>
    <x v="0"/>
    <x v="0"/>
    <n v="17"/>
    <n v="33"/>
    <n v="90"/>
    <n v="752"/>
    <n v="982"/>
    <n v="724"/>
    <n v="93"/>
    <n v="165"/>
    <n v="9.4700000000000006"/>
    <n v="3.73"/>
    <n v="1.24"/>
    <n v="4.6100000000000003"/>
    <n v="3.73"/>
    <s v="https://github.com/ethanhua/Skeleton"/>
    <s v="https://github.com/ethanhua/Skeleton.git"/>
    <s v="2017-07-30T06:42:39Z"/>
    <m/>
  </r>
  <r>
    <s v="willowtreeapps/spruce-android"/>
    <n v="3718"/>
    <x v="6"/>
    <n v="8.57"/>
    <n v="8"/>
    <x v="4"/>
    <x v="2"/>
    <x v="1"/>
    <n v="55"/>
    <n v="122"/>
    <n v="421"/>
    <n v="4269"/>
    <n v="8133"/>
    <n v="4655"/>
    <n v="2427"/>
    <n v="1051"/>
    <n v="29.84"/>
    <n v="4.8600000000000003"/>
    <n v="1.37"/>
    <n v="5.35"/>
    <n v="5.77"/>
    <s v="https://github.com/willowtreeapps/spruce-android"/>
    <s v="https://github.com/willowtreeapps/spruce-android.git"/>
    <s v="2017-02-23T20:34:18Z"/>
    <m/>
  </r>
  <r>
    <s v="Atmosphere/atmosphere"/>
    <n v="3719"/>
    <x v="6"/>
    <n v="15.22"/>
    <n v="14"/>
    <x v="5"/>
    <x v="0"/>
    <x v="0"/>
    <n v="352"/>
    <n v="741"/>
    <n v="4163"/>
    <n v="36660"/>
    <n v="59857"/>
    <n v="36377"/>
    <n v="15456"/>
    <n v="8024"/>
    <n v="25.82"/>
    <n v="5.5"/>
    <n v="1.31"/>
    <n v="55.03"/>
    <n v="10.94"/>
    <s v="https://github.com/Atmosphere/atmosphere"/>
    <s v="https://github.com/Atmosphere/atmosphere.git"/>
    <s v="2010-06-30T14:26:23Z"/>
    <m/>
  </r>
  <r>
    <s v="stfalcon-studio/ChatKit"/>
    <n v="3715"/>
    <x v="6"/>
    <n v="8.6199999999999992"/>
    <n v="8"/>
    <x v="4"/>
    <x v="3"/>
    <x v="1"/>
    <n v="51"/>
    <n v="108"/>
    <n v="599"/>
    <n v="4680"/>
    <n v="7145"/>
    <n v="4696"/>
    <n v="1306"/>
    <n v="1143"/>
    <n v="18.28"/>
    <n v="5.77"/>
    <n v="2.9"/>
    <n v="35.479999999999997"/>
    <n v="8.5399999999999991"/>
    <s v="https://github.com/stfalcon-studio/ChatKit"/>
    <s v="https://github.com/stfalcon-studio/ChatKit.git"/>
    <s v="2017-02-02T09:37:15Z"/>
    <m/>
  </r>
  <r>
    <s v="ryanhoo/StylishMusicPlayer"/>
    <n v="3706"/>
    <x v="6"/>
    <n v="9.01"/>
    <n v="8"/>
    <x v="4"/>
    <x v="0"/>
    <x v="0"/>
    <n v="83"/>
    <n v="194"/>
    <n v="818"/>
    <n v="5777"/>
    <n v="8159"/>
    <n v="5991"/>
    <n v="884"/>
    <n v="1284"/>
    <n v="10.83"/>
    <n v="5.03"/>
    <n v="1.31"/>
    <n v="13.22"/>
    <n v="5.99"/>
    <s v="https://github.com/ryanhoo/StylishMusicPlayer"/>
    <s v="https://github.com/ryanhoo/StylishMusicPlayer.git"/>
    <s v="2016-09-13T14:38:32Z"/>
    <m/>
  </r>
  <r>
    <s v="ByteLegend/ByteLegend"/>
    <n v="3716"/>
    <x v="6"/>
    <n v="4.62"/>
    <n v="4"/>
    <x v="6"/>
    <x v="0"/>
    <x v="0"/>
    <n v="43"/>
    <n v="295"/>
    <n v="8543"/>
    <n v="104032"/>
    <n v="85699"/>
    <n v="70565"/>
    <n v="5421"/>
    <n v="9713"/>
    <n v="6.33"/>
    <n v="6.98"/>
    <n v="1"/>
    <n v="727.84"/>
    <n v="79.88"/>
    <s v="https://github.com/ByteLegend/ByteLegend"/>
    <s v="https://github.com/ByteLegend/ByteLegend.git"/>
    <s v="2021-02-01T10:11:30Z"/>
    <m/>
  </r>
  <r>
    <s v="liuyubobobo/Play-with-Algorithms"/>
    <n v="3705"/>
    <x v="6"/>
    <n v="9.2100000000000009"/>
    <n v="8"/>
    <x v="4"/>
    <x v="0"/>
    <x v="0"/>
    <n v="363"/>
    <n v="133"/>
    <n v="645"/>
    <n v="5384"/>
    <n v="26486"/>
    <n v="16841"/>
    <n v="4005"/>
    <n v="5640"/>
    <n v="15.12"/>
    <n v="2.93"/>
    <n v="1.01"/>
    <n v="4.2300000000000004"/>
    <n v="12.94"/>
    <s v="https://github.com/liuyubobobo/Play-with-Algorithms"/>
    <s v="https://github.com/liuyubobobo/Play-with-Algorithms.git"/>
    <s v="2016-07-05T18:16:22Z"/>
    <m/>
  </r>
  <r>
    <s v="yanzhenjie/NoHttp"/>
    <n v="3702"/>
    <x v="6"/>
    <n v="10.14"/>
    <n v="10"/>
    <x v="2"/>
    <x v="0"/>
    <x v="0"/>
    <n v="151"/>
    <n v="228"/>
    <n v="1305"/>
    <n v="8428"/>
    <n v="17337"/>
    <n v="9198"/>
    <n v="5906"/>
    <n v="2233"/>
    <n v="34.07"/>
    <n v="4.46"/>
    <n v="1.5"/>
    <n v="45.65"/>
    <n v="9.33"/>
    <s v="https://github.com/yanzhenjie/NoHttp"/>
    <s v="https://github.com/yanzhenjie/NoHttp.git"/>
    <s v="2015-07-29T06:11:12Z"/>
    <m/>
  </r>
  <r>
    <s v="nICEnnnnnnnLee/BilibiliDown"/>
    <n v="3702"/>
    <x v="6"/>
    <n v="6.65"/>
    <n v="6"/>
    <x v="0"/>
    <x v="153"/>
    <x v="1"/>
    <n v="182"/>
    <n v="262"/>
    <n v="1555"/>
    <n v="19838"/>
    <n v="30638"/>
    <n v="21030"/>
    <n v="6629"/>
    <n v="2979"/>
    <n v="21.64"/>
    <n v="4.21"/>
    <n v="1.72"/>
    <n v="42.02"/>
    <n v="16.23"/>
    <s v="https://github.com/nICEnnnnnnnLee/BilibiliDown"/>
    <s v="https://github.com/nICEnnnnnnnLee/BilibiliDown.git"/>
    <s v="2019-01-23T06:56:46Z"/>
    <m/>
  </r>
  <r>
    <s v="rbmonster/learning-note"/>
    <n v="3700"/>
    <x v="6"/>
    <n v="5.26"/>
    <n v="4"/>
    <x v="6"/>
    <x v="0"/>
    <x v="0"/>
    <n v="471"/>
    <n v="658"/>
    <n v="1579"/>
    <n v="13368"/>
    <n v="23512"/>
    <n v="14702"/>
    <n v="6215"/>
    <n v="2595"/>
    <n v="26.43"/>
    <n v="2.19"/>
    <n v="1.17"/>
    <n v="2.89"/>
    <n v="4.34"/>
    <s v="https://github.com/rbmonster/learning-note"/>
    <s v="https://github.com/rbmonster/learning-note.git"/>
    <s v="2020-06-15T16:47:25Z"/>
    <m/>
  </r>
  <r>
    <s v="javahuang/SurveyKing"/>
    <n v="3701"/>
    <x v="6"/>
    <n v="4.03"/>
    <n v="4"/>
    <x v="6"/>
    <x v="2"/>
    <x v="1"/>
    <n v="343"/>
    <n v="400"/>
    <n v="837"/>
    <n v="9237"/>
    <n v="21316"/>
    <n v="12629"/>
    <n v="4903"/>
    <n v="3784"/>
    <n v="23"/>
    <n v="5.17"/>
    <n v="1.23"/>
    <n v="7.83"/>
    <n v="4.3499999999999996"/>
    <s v="https://github.com/javahuang/SurveyKing"/>
    <s v="https://github.com/javahuang/SurveyKing.git"/>
    <s v="2021-09-06T13:34:14Z"/>
    <m/>
  </r>
  <r>
    <s v="undertow-io/undertow"/>
    <n v="3694"/>
    <x v="6"/>
    <n v="13.17"/>
    <n v="12"/>
    <x v="3"/>
    <x v="1"/>
    <x v="1"/>
    <n v="1457"/>
    <n v="3099"/>
    <n v="14589"/>
    <n v="161860"/>
    <n v="234171"/>
    <n v="156573"/>
    <n v="48321"/>
    <n v="29277"/>
    <n v="20.63"/>
    <n v="5.22"/>
    <n v="1.24"/>
    <n v="36.64"/>
    <n v="9.64"/>
    <s v="https://github.com/undertow-io/undertow"/>
    <s v="https://github.com/undertow-io/undertow.git"/>
    <s v="2012-07-19T00:52:44Z"/>
    <m/>
  </r>
  <r>
    <s v="jtablesaw/tablesaw"/>
    <n v="3691"/>
    <x v="6"/>
    <n v="9.7200000000000006"/>
    <n v="8"/>
    <x v="4"/>
    <x v="45"/>
    <x v="1"/>
    <n v="514"/>
    <n v="766"/>
    <n v="6643"/>
    <n v="48475"/>
    <n v="79711"/>
    <n v="57131"/>
    <n v="11355"/>
    <n v="11225"/>
    <n v="14.25"/>
    <n v="6.06"/>
    <n v="1.28"/>
    <n v="108.39"/>
    <n v="13.3"/>
    <s v="https://github.com/jtablesaw/tablesaw"/>
    <s v="https://github.com/jtablesaw/tablesaw.git"/>
    <s v="2016-01-01T14:58:28Z"/>
    <m/>
  </r>
  <r>
    <s v="lihangleo2/ShadowLayout"/>
    <n v="3678"/>
    <x v="6"/>
    <n v="6.19"/>
    <n v="6"/>
    <x v="0"/>
    <x v="51"/>
    <x v="1"/>
    <n v="15"/>
    <n v="65"/>
    <n v="242"/>
    <n v="3437"/>
    <n v="4385"/>
    <n v="3077"/>
    <n v="572"/>
    <n v="736"/>
    <n v="13.04"/>
    <n v="4"/>
    <n v="1.1399999999999999"/>
    <n v="21.62"/>
    <n v="9.74"/>
    <s v="https://github.com/lihangleo2/ShadowLayout"/>
    <s v="https://github.com/lihangleo2/ShadowLayout.git"/>
    <s v="2019-07-09T07:17:06Z"/>
    <m/>
  </r>
  <r>
    <s v="Creators-of-Create/Create"/>
    <n v="3688"/>
    <x v="6"/>
    <n v="6.17"/>
    <n v="6"/>
    <x v="0"/>
    <x v="0"/>
    <x v="0"/>
    <n v="1976"/>
    <n v="2532"/>
    <n v="16121"/>
    <n v="150542"/>
    <n v="272110"/>
    <n v="222842"/>
    <n v="3877"/>
    <n v="45391"/>
    <n v="1.42"/>
    <n v="10.73"/>
    <n v="1.84"/>
    <n v="27.8"/>
    <n v="16.690000000000001"/>
    <s v="https://github.com/Creators-of-Create/Create"/>
    <s v="https://github.com/Creators-of-Create/Create.git"/>
    <s v="2019-07-18T08:27:10Z"/>
    <m/>
  </r>
  <r>
    <s v="yacy/yacy_search_server"/>
    <n v="3675"/>
    <x v="6"/>
    <n v="10.5"/>
    <n v="10"/>
    <x v="2"/>
    <x v="0"/>
    <x v="0"/>
    <n v="953"/>
    <n v="1419"/>
    <n v="10299"/>
    <n v="154686"/>
    <n v="246673"/>
    <n v="163180"/>
    <n v="57305"/>
    <n v="26188"/>
    <n v="23.23"/>
    <n v="5.58"/>
    <n v="1.38"/>
    <n v="43.31"/>
    <n v="28.79"/>
    <s v="https://github.com/yacy/yacy_search_server"/>
    <s v="https://github.com/yacy/yacy_search_server.git"/>
    <s v="2015-03-22T12:54:20Z"/>
    <m/>
  </r>
  <r>
    <s v="yangfuhai/ASimpleCache"/>
    <n v="3674"/>
    <x v="6"/>
    <n v="12.15"/>
    <n v="12"/>
    <x v="3"/>
    <x v="0"/>
    <x v="0"/>
    <n v="14"/>
    <n v="29"/>
    <n v="168"/>
    <n v="1993"/>
    <n v="2650"/>
    <n v="1587"/>
    <n v="798"/>
    <n v="265"/>
    <n v="30.11"/>
    <n v="4.59"/>
    <n v="1.31"/>
    <n v="38.520000000000003"/>
    <n v="11.14"/>
    <s v="https://github.com/yangfuhai/ASimpleCache"/>
    <s v="https://github.com/yangfuhai/ASimpleCache.git"/>
    <s v="2013-07-28T13:50:59Z"/>
    <m/>
  </r>
  <r>
    <s v="dingjikerbo/Android-BluetoothKit"/>
    <n v="3673"/>
    <x v="6"/>
    <n v="9.9499999999999993"/>
    <n v="8"/>
    <x v="4"/>
    <x v="0"/>
    <x v="0"/>
    <n v="151"/>
    <n v="241"/>
    <n v="1064"/>
    <n v="8347"/>
    <n v="11798"/>
    <n v="8726"/>
    <n v="709"/>
    <n v="2363"/>
    <n v="6.01"/>
    <n v="4.07"/>
    <n v="1.24"/>
    <n v="18.7"/>
    <n v="7.54"/>
    <s v="https://github.com/dingjikerbo/Android-BluetoothKit"/>
    <s v="https://github.com/dingjikerbo/Android-BluetoothKit.git"/>
    <s v="2015-10-08T09:07:33Z"/>
    <m/>
  </r>
  <r>
    <s v="helidon-io/helidon"/>
    <n v="3677"/>
    <x v="6"/>
    <n v="7.06"/>
    <n v="6"/>
    <x v="0"/>
    <x v="169"/>
    <x v="1"/>
    <n v="7066"/>
    <n v="9797"/>
    <n v="51859"/>
    <n v="405966"/>
    <n v="877334"/>
    <n v="503647"/>
    <n v="260798"/>
    <n v="112889"/>
    <n v="29.73"/>
    <n v="5.63"/>
    <n v="1.44"/>
    <n v="27.51"/>
    <n v="7.65"/>
    <s v="https://github.com/helidon-io/helidon"/>
    <s v="https://github.com/helidon-io/helidon.git"/>
    <s v="2018-08-27T11:03:52Z"/>
    <m/>
  </r>
  <r>
    <s v="networknt/light-4j"/>
    <n v="3672"/>
    <x v="6"/>
    <n v="9.02"/>
    <n v="8"/>
    <x v="4"/>
    <x v="170"/>
    <x v="1"/>
    <n v="851"/>
    <n v="1232"/>
    <n v="6916"/>
    <n v="68723"/>
    <n v="118022"/>
    <n v="77539"/>
    <n v="25776"/>
    <n v="14707"/>
    <n v="21.84"/>
    <n v="4.5599999999999996"/>
    <n v="1.17"/>
    <n v="23.37"/>
    <n v="11.8"/>
    <s v="https://github.com/networknt/light-4j"/>
    <s v="https://github.com/networknt/light-4j.git"/>
    <s v="2016-09-09T22:28:14Z"/>
    <m/>
  </r>
  <r>
    <s v="lisawray/groupie"/>
    <n v="3671"/>
    <x v="6"/>
    <n v="9.0500000000000007"/>
    <n v="8"/>
    <x v="4"/>
    <x v="51"/>
    <x v="1"/>
    <n v="61"/>
    <n v="93"/>
    <n v="573"/>
    <n v="3898"/>
    <n v="5843"/>
    <n v="4283"/>
    <n v="502"/>
    <n v="1058"/>
    <n v="8.59"/>
    <n v="5.0999999999999996"/>
    <n v="1.83"/>
    <n v="29.9"/>
    <n v="8.82"/>
    <s v="https://github.com/lisawray/groupie"/>
    <s v="https://github.com/lisawray/groupie.git"/>
    <s v="2016-09-01T20:59:35Z"/>
    <m/>
  </r>
  <r>
    <s v="google/rejoiner"/>
    <n v="3670"/>
    <x v="6"/>
    <n v="7.78"/>
    <n v="6"/>
    <x v="0"/>
    <x v="2"/>
    <x v="1"/>
    <n v="84"/>
    <n v="131"/>
    <n v="406"/>
    <n v="3566"/>
    <n v="7627"/>
    <n v="5406"/>
    <n v="1326"/>
    <n v="895"/>
    <n v="17.39"/>
    <n v="6.62"/>
    <n v="1.57"/>
    <n v="4.92"/>
    <n v="4.96"/>
    <s v="https://github.com/google/rejoiner"/>
    <s v="https://github.com/google/rejoiner.git"/>
    <s v="2017-12-06T19:09:53Z"/>
    <m/>
  </r>
  <r>
    <s v="grpc-ecosystem/grpc-spring"/>
    <n v="3669"/>
    <x v="6"/>
    <n v="8.7200000000000006"/>
    <n v="8"/>
    <x v="4"/>
    <x v="101"/>
    <x v="1"/>
    <n v="306"/>
    <n v="418"/>
    <n v="1269"/>
    <n v="10752"/>
    <n v="28389"/>
    <n v="14821"/>
    <n v="9556"/>
    <n v="4012"/>
    <n v="33.659999999999997"/>
    <n v="6.61"/>
    <n v="1.48"/>
    <n v="5.37"/>
    <n v="4.42"/>
    <s v="https://github.com/grpc-ecosystem/grpc-spring"/>
    <s v="https://github.com/grpc-ecosystem/grpc-spring.git"/>
    <s v="2016-12-30T09:06:15Z"/>
    <m/>
  </r>
  <r>
    <s v="KunMinX/Linkage-RecyclerView"/>
    <n v="3667"/>
    <x v="6"/>
    <n v="6.41"/>
    <n v="6"/>
    <x v="0"/>
    <x v="0"/>
    <x v="0"/>
    <n v="35"/>
    <n v="75"/>
    <n v="309"/>
    <n v="2552"/>
    <n v="3985"/>
    <n v="2452"/>
    <n v="850"/>
    <n v="683"/>
    <n v="21.33"/>
    <n v="6.4"/>
    <n v="1.55"/>
    <n v="10.39"/>
    <n v="5.71"/>
    <s v="https://github.com/KunMinX/Linkage-RecyclerView"/>
    <s v="https://github.com/KunMinX/Linkage-RecyclerView.git"/>
    <s v="2019-04-22T04:39:46Z"/>
    <m/>
  </r>
  <r>
    <s v="coderbruis/JavaSourceCodeLearning"/>
    <n v="3667"/>
    <x v="6"/>
    <n v="5.29"/>
    <n v="4"/>
    <x v="6"/>
    <x v="0"/>
    <x v="0"/>
    <n v="259"/>
    <n v="317"/>
    <n v="768"/>
    <n v="6045"/>
    <n v="11289"/>
    <n v="7012"/>
    <n v="2378"/>
    <n v="1899"/>
    <n v="21.06"/>
    <n v="2.85"/>
    <n v="1.26"/>
    <n v="3.14"/>
    <n v="3.25"/>
    <s v="https://github.com/coderbruis/JavaSourceCodeLearning"/>
    <s v="https://github.com/coderbruis/JavaSourceCodeLearning.git"/>
    <s v="2020-06-02T13:34:20Z"/>
    <m/>
  </r>
  <r>
    <s v="tchiotludo/akhq"/>
    <n v="3653"/>
    <x v="6"/>
    <n v="7.02"/>
    <n v="6"/>
    <x v="0"/>
    <x v="138"/>
    <x v="1"/>
    <n v="209"/>
    <n v="305"/>
    <n v="1462"/>
    <n v="17372"/>
    <n v="24793"/>
    <n v="19973"/>
    <n v="1332"/>
    <n v="3488"/>
    <n v="5.37"/>
    <n v="8.1999999999999993"/>
    <n v="1.29"/>
    <n v="29.01"/>
    <n v="8.67"/>
    <s v="https://github.com/tchiotludo/akhq"/>
    <s v="https://github.com/tchiotludo/akhq.git"/>
    <s v="2018-09-09T19:35:39Z"/>
    <m/>
  </r>
  <r>
    <s v="PlexPt/chatgpt-java"/>
    <n v="3644"/>
    <x v="6"/>
    <n v="2.78"/>
    <n v="2"/>
    <x v="1"/>
    <x v="134"/>
    <x v="1"/>
    <n v="58"/>
    <n v="69"/>
    <n v="251"/>
    <n v="2010"/>
    <n v="4560"/>
    <n v="2867"/>
    <n v="831"/>
    <n v="862"/>
    <n v="18.22"/>
    <n v="5.28"/>
    <n v="1.28"/>
    <n v="14.59"/>
    <n v="7.64"/>
    <s v="https://github.com/PlexPt/chatgpt-java"/>
    <s v="https://github.com/PlexPt/chatgpt-java.git"/>
    <s v="2022-12-07T04:55:33Z"/>
    <m/>
  </r>
  <r>
    <s v="linkedin/databus"/>
    <n v="3667"/>
    <x v="6"/>
    <n v="12.76"/>
    <n v="12"/>
    <x v="3"/>
    <x v="0"/>
    <x v="0"/>
    <n v="803"/>
    <n v="1516"/>
    <n v="10833"/>
    <n v="124341"/>
    <n v="210530"/>
    <n v="148704"/>
    <n v="34611"/>
    <n v="27215"/>
    <n v="16.440000000000001"/>
    <n v="5.5"/>
    <n v="1.36"/>
    <n v="46.73"/>
    <n v="14.83"/>
    <s v="https://github.com/linkedin/databus"/>
    <s v="https://github.com/linkedin/databus.git"/>
    <s v="2012-12-17T17:49:17Z"/>
    <m/>
  </r>
  <r>
    <s v="litesuits/android-common"/>
    <n v="3641"/>
    <x v="6"/>
    <n v="11.31"/>
    <n v="10"/>
    <x v="2"/>
    <x v="0"/>
    <x v="0"/>
    <n v="60"/>
    <n v="85"/>
    <n v="679"/>
    <n v="6519"/>
    <n v="13350"/>
    <n v="6457"/>
    <n v="5695"/>
    <n v="1198"/>
    <n v="42.66"/>
    <n v="3.52"/>
    <n v="1.25"/>
    <n v="124.35"/>
    <n v="20.09"/>
    <s v="https://github.com/litesuits/android-common"/>
    <s v="https://github.com/litesuits/android-common.git"/>
    <s v="2014-05-29T08:08:00Z"/>
    <m/>
  </r>
  <r>
    <s v="microservices-patterns/ftgo-application"/>
    <n v="3628"/>
    <x v="6"/>
    <n v="7.9"/>
    <n v="6"/>
    <x v="0"/>
    <x v="0"/>
    <x v="0"/>
    <n v="337"/>
    <n v="370"/>
    <n v="1353"/>
    <n v="6868"/>
    <n v="13810"/>
    <n v="10528"/>
    <n v="179"/>
    <n v="3103"/>
    <n v="1.3"/>
    <n v="5.35"/>
    <n v="1.19"/>
    <n v="8.19"/>
    <n v="3.94"/>
    <s v="https://github.com/microservices-patterns/ftgo-application"/>
    <s v="https://github.com/microservices-patterns/ftgo-application.git"/>
    <s v="2017-10-23T04:30:04Z"/>
    <m/>
  </r>
  <r>
    <s v="huburt-Hu/NewbieGuide"/>
    <n v="3621"/>
    <x v="6"/>
    <n v="8.14"/>
    <n v="8"/>
    <x v="4"/>
    <x v="56"/>
    <x v="1"/>
    <n v="31"/>
    <n v="78"/>
    <n v="233"/>
    <n v="1896"/>
    <n v="2713"/>
    <n v="2000"/>
    <n v="357"/>
    <n v="356"/>
    <n v="13.16"/>
    <n v="4.3099999999999996"/>
    <n v="1.18"/>
    <n v="10.44"/>
    <n v="4.7699999999999996"/>
    <s v="https://github.com/huburt-Hu/NewbieGuide"/>
    <s v="https://github.com/huburt-Hu/NewbieGuide.git"/>
    <s v="2017-07-28T06:54:05Z"/>
    <m/>
  </r>
  <r>
    <s v="apache/incubator-heron"/>
    <n v="3621"/>
    <x v="6"/>
    <n v="9.98"/>
    <n v="8"/>
    <x v="4"/>
    <x v="10"/>
    <x v="1"/>
    <n v="1355"/>
    <n v="1676"/>
    <n v="8551"/>
    <n v="69959"/>
    <n v="159598"/>
    <n v="93495"/>
    <n v="43771"/>
    <n v="22332"/>
    <n v="27.43"/>
    <n v="5.56"/>
    <n v="1.43"/>
    <n v="20.399999999999999"/>
    <n v="7.78"/>
    <s v="https://github.com/apache/incubator-heron"/>
    <s v="https://github.com/apache/incubator-heron.git"/>
    <s v="2015-09-25T16:09:24Z"/>
    <m/>
  </r>
  <r>
    <s v="FasterXML/jackson-databind"/>
    <n v="3620"/>
    <x v="6"/>
    <n v="13.74"/>
    <n v="12"/>
    <x v="3"/>
    <x v="0"/>
    <x v="0"/>
    <n v="1254"/>
    <n v="5236"/>
    <n v="17129"/>
    <n v="162137"/>
    <n v="254444"/>
    <n v="163044"/>
    <n v="57143"/>
    <n v="34257"/>
    <n v="22.46"/>
    <n v="3.8"/>
    <n v="1.73"/>
    <n v="24.21"/>
    <n v="5.47"/>
    <s v="https://github.com/FasterXML/jackson-databind"/>
    <s v="https://github.com/FasterXML/jackson-databind.git"/>
    <s v="2011-12-23T07:17:41Z"/>
    <m/>
  </r>
  <r>
    <s v="uncle-novel/uncle-novel"/>
    <n v="3614"/>
    <x v="6"/>
    <n v="6.77"/>
    <n v="6"/>
    <x v="0"/>
    <x v="3"/>
    <x v="1"/>
    <n v="222"/>
    <n v="269"/>
    <n v="1219"/>
    <n v="16991"/>
    <n v="29122"/>
    <n v="20199"/>
    <n v="6689"/>
    <n v="2234"/>
    <n v="22.97"/>
    <n v="7.29"/>
    <n v="1.66"/>
    <n v="10.42"/>
    <n v="10.31"/>
    <s v="https://github.com/uncle-novel/uncle-novel"/>
    <s v="https://github.com/uncle-novel/uncle-novel.git"/>
    <s v="2018-12-11T12:15:30Z"/>
    <m/>
  </r>
  <r>
    <s v="blossom-editor/blossom"/>
    <n v="3612"/>
    <x v="6"/>
    <n v="2.11"/>
    <n v="2"/>
    <x v="1"/>
    <x v="88"/>
    <x v="1"/>
    <n v="399"/>
    <n v="435"/>
    <n v="1279"/>
    <n v="13365"/>
    <n v="32391"/>
    <n v="18210"/>
    <n v="10515"/>
    <n v="3666"/>
    <n v="32.46"/>
    <n v="5.72"/>
    <n v="1.34"/>
    <n v="6.98"/>
    <n v="6.22"/>
    <s v="https://github.com/blossom-editor/blossom"/>
    <s v="https://github.com/blossom-editor/blossom.git"/>
    <s v="2023-08-07T03:02:17Z"/>
    <m/>
  </r>
  <r>
    <s v="rockerhieu/emojicon"/>
    <n v="3612"/>
    <x v="6"/>
    <n v="11.67"/>
    <n v="10"/>
    <x v="2"/>
    <x v="82"/>
    <x v="1"/>
    <n v="24"/>
    <n v="39"/>
    <n v="166"/>
    <n v="2971"/>
    <n v="4713"/>
    <n v="3840"/>
    <n v="553"/>
    <n v="320"/>
    <n v="11.73"/>
    <n v="5.15"/>
    <n v="1.56"/>
    <n v="6.77"/>
    <n v="7.33"/>
    <s v="https://github.com/rockerhieu/emojicon"/>
    <s v="https://github.com/rockerhieu/emojicon.git"/>
    <s v="2014-01-18T12:32:38Z"/>
    <m/>
  </r>
  <r>
    <s v="spockframework/spock"/>
    <n v="3608"/>
    <x v="6"/>
    <n v="14.77"/>
    <n v="14"/>
    <x v="5"/>
    <x v="32"/>
    <x v="1"/>
    <n v="661"/>
    <n v="726"/>
    <n v="3967"/>
    <n v="25489"/>
    <n v="54567"/>
    <n v="30637"/>
    <n v="16404"/>
    <n v="7526"/>
    <n v="30.06"/>
    <n v="5.56"/>
    <n v="1.47"/>
    <n v="34.74"/>
    <n v="9.1199999999999992"/>
    <s v="https://github.com/spockframework/spock"/>
    <s v="https://github.com/spockframework/spock.git"/>
    <s v="2010-12-12T19:02:34Z"/>
    <m/>
  </r>
  <r>
    <s v="Mojang/brigadier"/>
    <n v="3601"/>
    <x v="6"/>
    <n v="11.01"/>
    <n v="10"/>
    <x v="2"/>
    <x v="2"/>
    <x v="1"/>
    <n v="74"/>
    <n v="85"/>
    <n v="702"/>
    <n v="4312"/>
    <n v="7319"/>
    <n v="5669"/>
    <n v="448"/>
    <n v="1202"/>
    <n v="6.12"/>
    <n v="6.64"/>
    <n v="1.1499999999999999"/>
    <n v="44.55"/>
    <n v="12.26"/>
    <s v="https://github.com/Mojang/brigadier"/>
    <s v="https://github.com/Mojang/brigadier.git"/>
    <s v="2014-09-15T08:48:24Z"/>
    <m/>
  </r>
  <r>
    <s v="spring-io/initializr"/>
    <n v="3597"/>
    <x v="6"/>
    <n v="12.28"/>
    <n v="12"/>
    <x v="3"/>
    <x v="122"/>
    <x v="1"/>
    <n v="557"/>
    <n v="738"/>
    <n v="4496"/>
    <n v="31773"/>
    <n v="60876"/>
    <n v="35156"/>
    <n v="17231"/>
    <n v="8489"/>
    <n v="28.31"/>
    <n v="5.51"/>
    <n v="1.27"/>
    <n v="33.729999999999997"/>
    <n v="7.75"/>
    <s v="https://github.com/spring-io/initializr"/>
    <s v="https://github.com/spring-io/initializr.git"/>
    <s v="2013-06-07T16:02:22Z"/>
    <m/>
  </r>
  <r>
    <s v="tyrantgit/ExplosionField"/>
    <n v="3592"/>
    <x v="6"/>
    <n v="9.99"/>
    <n v="8"/>
    <x v="4"/>
    <x v="0"/>
    <x v="0"/>
    <n v="6"/>
    <n v="10"/>
    <n v="29"/>
    <n v="343"/>
    <n v="447"/>
    <n v="344"/>
    <n v="51"/>
    <n v="52"/>
    <n v="11.41"/>
    <n v="4.9000000000000004"/>
    <n v="1.5"/>
    <n v="4.3"/>
    <n v="5.3"/>
    <s v="https://github.com/tyrantgit/ExplosionField"/>
    <s v="https://github.com/tyrantgit/ExplosionField.git"/>
    <s v="2015-09-23T11:34:50Z"/>
    <m/>
  </r>
  <r>
    <s v="mbechler/marshalsec"/>
    <n v="3592"/>
    <x v="6"/>
    <n v="8.33"/>
    <n v="8"/>
    <x v="4"/>
    <x v="0"/>
    <x v="0"/>
    <n v="64"/>
    <n v="72"/>
    <n v="276"/>
    <n v="2214"/>
    <n v="6217"/>
    <n v="3153"/>
    <n v="1805"/>
    <n v="1259"/>
    <n v="29.03"/>
    <n v="7.29"/>
    <n v="1.82"/>
    <n v="14.58"/>
    <n v="6.19"/>
    <s v="https://github.com/mbechler/marshalsec"/>
    <s v="https://github.com/mbechler/marshalsec.git"/>
    <s v="2017-05-22T11:43:57Z"/>
    <m/>
  </r>
  <r>
    <s v="kikoso/android-stackblur"/>
    <n v="3591"/>
    <x v="6"/>
    <n v="12.1"/>
    <n v="12"/>
    <x v="3"/>
    <x v="0"/>
    <x v="0"/>
    <n v="12"/>
    <n v="41"/>
    <n v="40"/>
    <n v="933"/>
    <n v="1188"/>
    <n v="811"/>
    <n v="189"/>
    <n v="188"/>
    <n v="15.91"/>
    <n v="1.76"/>
    <n v="1.1000000000000001"/>
    <n v="0.59"/>
    <n v="2.2400000000000002"/>
    <s v="https://github.com/kikoso/android-stackblur"/>
    <s v="https://github.com/kikoso/android-stackblur.git"/>
    <s v="2013-08-15T14:44:32Z"/>
    <m/>
  </r>
  <r>
    <s v="dtinit/data-transfer-project"/>
    <n v="3590"/>
    <x v="6"/>
    <n v="7.7"/>
    <n v="6"/>
    <x v="0"/>
    <x v="71"/>
    <x v="1"/>
    <n v="792"/>
    <n v="927"/>
    <n v="3825"/>
    <n v="33617"/>
    <n v="78842"/>
    <n v="55031"/>
    <n v="13580"/>
    <n v="10231"/>
    <n v="17.22"/>
    <n v="6.91"/>
    <n v="1.27"/>
    <n v="6.88"/>
    <n v="6.68"/>
    <s v="https://github.com/dtinit/data-transfer-project"/>
    <s v="https://github.com/dtinit/data-transfer-project.git"/>
    <s v="2018-01-04T21:27:57Z"/>
    <m/>
  </r>
  <r>
    <s v="vert-x3/vertx-examples"/>
    <n v="3583"/>
    <x v="6"/>
    <n v="10.57"/>
    <n v="10"/>
    <x v="2"/>
    <x v="0"/>
    <x v="0"/>
    <n v="423"/>
    <n v="451"/>
    <n v="1019"/>
    <n v="9055"/>
    <n v="19524"/>
    <n v="13676"/>
    <n v="2473"/>
    <n v="3375"/>
    <n v="12.67"/>
    <n v="5.34"/>
    <n v="1.82"/>
    <n v="1.02"/>
    <n v="2.98"/>
    <s v="https://github.com/vert-x3/vertx-examples"/>
    <s v="https://github.com/vert-x3/vertx-examples.git"/>
    <s v="2015-02-24T17:42:44Z"/>
    <m/>
  </r>
  <r>
    <s v="alibaba/Alink"/>
    <n v="3609"/>
    <x v="6"/>
    <n v="6.97"/>
    <n v="6"/>
    <x v="0"/>
    <x v="50"/>
    <x v="1"/>
    <n v="5266"/>
    <n v="8181"/>
    <n v="36756"/>
    <n v="475597"/>
    <n v="595725"/>
    <n v="448105"/>
    <n v="73335"/>
    <n v="74285"/>
    <n v="12.31"/>
    <n v="6.47"/>
    <n v="1.74"/>
    <n v="34.700000000000003"/>
    <n v="9.27"/>
    <s v="https://github.com/alibaba/Alink"/>
    <s v="https://github.com/alibaba/Alink.git"/>
    <s v="2018-09-30T06:36:11Z"/>
    <m/>
  </r>
  <r>
    <s v="dongjunkun/DropDownMenu"/>
    <n v="3582"/>
    <x v="6"/>
    <n v="10.24"/>
    <n v="10"/>
    <x v="2"/>
    <x v="82"/>
    <x v="1"/>
    <n v="9"/>
    <n v="19"/>
    <n v="49"/>
    <n v="513"/>
    <n v="744"/>
    <n v="543"/>
    <n v="85"/>
    <n v="116"/>
    <n v="11.42"/>
    <n v="4.53"/>
    <n v="1.37"/>
    <n v="2.16"/>
    <n v="4.05"/>
    <s v="https://github.com/dongjunkun/DropDownMenu"/>
    <s v="https://github.com/dongjunkun/DropDownMenu.git"/>
    <s v="2015-06-23T07:43:56Z"/>
    <m/>
  </r>
  <r>
    <s v="WVector/AppUpdate"/>
    <n v="3579"/>
    <x v="6"/>
    <n v="8.25"/>
    <n v="8"/>
    <x v="4"/>
    <x v="2"/>
    <x v="1"/>
    <n v="27"/>
    <n v="64"/>
    <n v="351"/>
    <n v="2925"/>
    <n v="4389"/>
    <n v="2682"/>
    <n v="1059"/>
    <n v="648"/>
    <n v="24.13"/>
    <n v="4.4400000000000004"/>
    <n v="1.1599999999999999"/>
    <n v="37.14"/>
    <n v="8.52"/>
    <s v="https://github.com/WVector/AppUpdate"/>
    <s v="https://github.com/WVector/AppUpdate.git"/>
    <s v="2017-06-19T09:38:42Z"/>
    <m/>
  </r>
  <r>
    <s v="hmkcode/Android"/>
    <n v="3578"/>
    <x v="6"/>
    <n v="12.05"/>
    <n v="12"/>
    <x v="3"/>
    <x v="0"/>
    <x v="0"/>
    <n v="61"/>
    <n v="56"/>
    <n v="179"/>
    <n v="1410"/>
    <n v="3510"/>
    <n v="2410"/>
    <n v="255"/>
    <n v="845"/>
    <n v="7.26"/>
    <n v="4.8"/>
    <n v="1.66"/>
    <n v="2.14"/>
    <n v="4.25"/>
    <s v="https://github.com/hmkcode/Android"/>
    <s v="https://github.com/hmkcode/Android.git"/>
    <s v="2013-09-02T16:12:28Z"/>
    <m/>
  </r>
  <r>
    <s v="googlemaps/android-maps-utils"/>
    <n v="3576"/>
    <x v="6"/>
    <n v="12.34"/>
    <n v="12"/>
    <x v="3"/>
    <x v="117"/>
    <x v="1"/>
    <n v="146"/>
    <n v="219"/>
    <n v="1462"/>
    <n v="13985"/>
    <n v="24844"/>
    <n v="14541"/>
    <n v="7304"/>
    <n v="2999"/>
    <n v="29.4"/>
    <n v="7.12"/>
    <n v="1.68"/>
    <n v="37.74"/>
    <n v="11.61"/>
    <s v="https://github.com/googlemaps/android-maps-utils"/>
    <s v="https://github.com/googlemaps/android-maps-utils.git"/>
    <s v="2013-05-17T00:08:48Z"/>
    <m/>
  </r>
  <r>
    <s v="OpenHFT/Chronicle-Queue"/>
    <n v="3575"/>
    <x v="6"/>
    <n v="12.3"/>
    <n v="12"/>
    <x v="3"/>
    <x v="171"/>
    <x v="5"/>
    <n v="326"/>
    <n v="499"/>
    <n v="3201"/>
    <n v="27561"/>
    <n v="50818"/>
    <n v="35105"/>
    <n v="8509"/>
    <n v="7204"/>
    <n v="16.739999999999998"/>
    <n v="5.51"/>
    <n v="1.59"/>
    <n v="177.4"/>
    <n v="10.71"/>
    <s v="https://github.com/OpenHFT/Chronicle-Queue"/>
    <s v="https://github.com/OpenHFT/Chronicle-Queue.git"/>
    <s v="2013-06-02T15:11:33Z"/>
    <m/>
  </r>
  <r>
    <s v="JakeWharton/ThreeTenABP"/>
    <n v="3571"/>
    <x v="6"/>
    <n v="10.210000000000001"/>
    <n v="10"/>
    <x v="2"/>
    <x v="0"/>
    <x v="0"/>
    <n v="7"/>
    <n v="7"/>
    <n v="16"/>
    <n v="117"/>
    <n v="212"/>
    <n v="166"/>
    <n v="9"/>
    <n v="37"/>
    <n v="4.25"/>
    <n v="4.29"/>
    <n v="1.43"/>
    <n v="1.43"/>
    <n v="3"/>
    <s v="https://github.com/JakeWharton/ThreeTenABP"/>
    <s v="https://github.com/JakeWharton/ThreeTenABP.git"/>
    <s v="2015-07-03T17:35:09Z"/>
    <m/>
  </r>
  <r>
    <s v="IrisShaders/Iris"/>
    <n v="3573"/>
    <x v="6"/>
    <n v="4.9000000000000004"/>
    <n v="4"/>
    <x v="6"/>
    <x v="120"/>
    <x v="1"/>
    <n v="722"/>
    <n v="912"/>
    <n v="4318"/>
    <n v="37890"/>
    <n v="61063"/>
    <n v="45367"/>
    <n v="5280"/>
    <n v="10416"/>
    <n v="8.65"/>
    <n v="6.32"/>
    <n v="1.32"/>
    <n v="22.64"/>
    <n v="9.17"/>
    <s v="https://github.com/IrisShaders/Iris"/>
    <s v="https://github.com/IrisShaders/Iris.git"/>
    <s v="2020-10-22T20:21:12Z"/>
    <m/>
  </r>
  <r>
    <s v="davideas/FlexibleAdapter"/>
    <n v="3570"/>
    <x v="6"/>
    <n v="10.38"/>
    <n v="10"/>
    <x v="2"/>
    <x v="28"/>
    <x v="1"/>
    <n v="147"/>
    <n v="326"/>
    <n v="1937"/>
    <n v="15853"/>
    <n v="29030"/>
    <n v="16916"/>
    <n v="8839"/>
    <n v="3275"/>
    <n v="30.45"/>
    <n v="6.02"/>
    <n v="2.11"/>
    <n v="102.31"/>
    <n v="11.5"/>
    <s v="https://github.com/davideas/FlexibleAdapter"/>
    <s v="https://github.com/davideas/FlexibleAdapter.git"/>
    <s v="2015-05-02T22:00:43Z"/>
    <m/>
  </r>
  <r>
    <s v="DataLinkDC/dinky"/>
    <n v="3568"/>
    <x v="6"/>
    <n v="4.2699999999999996"/>
    <n v="4"/>
    <x v="6"/>
    <x v="25"/>
    <x v="1"/>
    <n v="1382"/>
    <n v="1334"/>
    <n v="6514"/>
    <n v="59172"/>
    <n v="196020"/>
    <n v="126894"/>
    <n v="44949"/>
    <n v="24177"/>
    <n v="22.93"/>
    <n v="7.05"/>
    <n v="1.31"/>
    <n v="25.86"/>
    <n v="9.7200000000000006"/>
    <s v="https://github.com/DataLinkDC/dinky"/>
    <s v="https://github.com/DataLinkDC/dinky.git"/>
    <s v="2021-06-09T07:11:26Z"/>
    <m/>
  </r>
  <r>
    <s v="code4craft/netty-learning"/>
    <n v="3558"/>
    <x v="6"/>
    <n v="12"/>
    <n v="12"/>
    <x v="3"/>
    <x v="0"/>
    <x v="0"/>
    <n v="867"/>
    <n v="1164"/>
    <n v="6849"/>
    <n v="68759"/>
    <n v="123340"/>
    <n v="69578"/>
    <n v="39562"/>
    <n v="14200"/>
    <n v="32.08"/>
    <n v="5.0199999999999996"/>
    <n v="1.66"/>
    <n v="39.25"/>
    <n v="12.47"/>
    <s v="https://github.com/code4craft/netty-learning"/>
    <s v="https://github.com/code4craft/netty-learning.git"/>
    <s v="2013-09-19T02:24:25Z"/>
    <m/>
  </r>
  <r>
    <s v="dropbox/hackpad"/>
    <n v="3555"/>
    <x v="6"/>
    <n v="10.1"/>
    <n v="10"/>
    <x v="2"/>
    <x v="0"/>
    <x v="0"/>
    <n v="350"/>
    <n v="619"/>
    <n v="6180"/>
    <n v="87731"/>
    <n v="130113"/>
    <n v="86255"/>
    <n v="30891"/>
    <n v="12967"/>
    <n v="23.74"/>
    <n v="5.09"/>
    <n v="1.81"/>
    <n v="152.30000000000001"/>
    <n v="37.619999999999997"/>
    <s v="https://github.com/dropbox/hackpad"/>
    <s v="https://github.com/dropbox/hackpad.git"/>
    <s v="2015-08-14T02:32:17Z"/>
    <m/>
  </r>
  <r>
    <s v="bilibili/MagicaSakura"/>
    <n v="3553"/>
    <x v="6"/>
    <n v="9.24"/>
    <n v="8"/>
    <x v="4"/>
    <x v="2"/>
    <x v="1"/>
    <n v="51"/>
    <n v="84"/>
    <n v="598"/>
    <n v="5367"/>
    <n v="7971"/>
    <n v="5926"/>
    <n v="1025"/>
    <n v="1020"/>
    <n v="12.86"/>
    <n v="8.3000000000000007"/>
    <n v="1.68"/>
    <n v="25.44"/>
    <n v="17.79"/>
    <s v="https://github.com/bilibili/MagicaSakura"/>
    <s v="https://github.com/bilibili/MagicaSakura.git"/>
    <s v="2016-06-23T07:54:59Z"/>
    <m/>
  </r>
  <r>
    <s v="johncarl81/parceler"/>
    <n v="3544"/>
    <x v="6"/>
    <n v="12.21"/>
    <n v="12"/>
    <x v="3"/>
    <x v="0"/>
    <x v="0"/>
    <n v="181"/>
    <n v="440"/>
    <n v="1269"/>
    <n v="10156"/>
    <n v="15895"/>
    <n v="9790"/>
    <n v="3342"/>
    <n v="2763"/>
    <n v="21.03"/>
    <n v="4.7"/>
    <n v="1.35"/>
    <n v="16.59"/>
    <n v="3.68"/>
    <s v="https://github.com/johncarl81/parceler"/>
    <s v="https://github.com/johncarl81/parceler.git"/>
    <s v="2013-07-03T02:53:01Z"/>
    <m/>
  </r>
  <r>
    <s v="springdoc/springdoc-openapi"/>
    <n v="3542"/>
    <x v="6"/>
    <n v="6.19"/>
    <n v="6"/>
    <x v="0"/>
    <x v="172"/>
    <x v="1"/>
    <n v="4209"/>
    <n v="3740"/>
    <n v="9435"/>
    <n v="54241"/>
    <n v="291133"/>
    <n v="116599"/>
    <n v="136211"/>
    <n v="38323"/>
    <n v="46.79"/>
    <n v="3.95"/>
    <n v="1.33"/>
    <n v="9.09"/>
    <n v="3.12"/>
    <s v="https://github.com/springdoc/springdoc-openapi"/>
    <s v="https://github.com/springdoc/springdoc-openapi.git"/>
    <s v="2019-07-11T23:08:20Z"/>
    <m/>
  </r>
  <r>
    <s v="HelloWorld521/Java"/>
    <n v="3537"/>
    <x v="6"/>
    <n v="8.7799999999999994"/>
    <n v="8"/>
    <x v="4"/>
    <x v="0"/>
    <x v="0"/>
    <n v="123"/>
    <n v="124"/>
    <n v="406"/>
    <n v="2697"/>
    <n v="5748"/>
    <n v="3904"/>
    <n v="1024"/>
    <n v="820"/>
    <n v="17.809999999999999"/>
    <n v="3.81"/>
    <n v="1.42"/>
    <n v="5.0999999999999996"/>
    <n v="4.54"/>
    <s v="https://github.com/HelloWorld521/Java"/>
    <s v="https://github.com/HelloWorld521/Java.git"/>
    <s v="2016-12-08T14:01:46Z"/>
    <m/>
  </r>
  <r>
    <s v="anggrayudi/android-hidden-api"/>
    <n v="3535"/>
    <x v="6"/>
    <n v="10.01"/>
    <n v="10"/>
    <x v="2"/>
    <x v="82"/>
    <x v="1"/>
    <n v="2"/>
    <n v="4"/>
    <n v="85"/>
    <n v="478"/>
    <n v="911"/>
    <n v="441"/>
    <n v="349"/>
    <n v="121"/>
    <n v="38.31"/>
    <n v="8"/>
    <n v="1"/>
    <n v="56.5"/>
    <n v="34.5"/>
    <s v="https://github.com/anggrayudi/android-hidden-api"/>
    <s v="https://github.com/anggrayudi/android-hidden-api.git"/>
    <s v="2015-09-16T11:58:33Z"/>
    <m/>
  </r>
  <r>
    <s v="arimorty/floatingsearchview"/>
    <n v="3535"/>
    <x v="6"/>
    <n v="9.82"/>
    <n v="8"/>
    <x v="4"/>
    <x v="0"/>
    <x v="0"/>
    <n v="23"/>
    <n v="135"/>
    <n v="392"/>
    <n v="4170"/>
    <n v="5274"/>
    <n v="3566"/>
    <n v="889"/>
    <n v="819"/>
    <n v="16.86"/>
    <n v="3.57"/>
    <n v="1.18"/>
    <n v="26.28"/>
    <n v="5.0999999999999996"/>
    <s v="https://github.com/arimorty/floatingsearchview"/>
    <s v="https://github.com/arimorty/floatingsearchview.git"/>
    <s v="2015-11-22T02:38:32Z"/>
    <m/>
  </r>
  <r>
    <s v="fabric8io/kubernetes-client"/>
    <n v="3566"/>
    <x v="6"/>
    <n v="10.199999999999999"/>
    <n v="10"/>
    <x v="2"/>
    <x v="121"/>
    <x v="1"/>
    <n v="7067"/>
    <n v="7776"/>
    <n v="86804"/>
    <n v="369313"/>
    <n v="1141717"/>
    <n v="811878"/>
    <n v="194139"/>
    <n v="135700"/>
    <n v="17"/>
    <n v="21.93"/>
    <n v="1.1200000000000001"/>
    <n v="84.87"/>
    <n v="11.91"/>
    <s v="https://github.com/fabric8io/kubernetes-client"/>
    <s v="https://github.com/fabric8io/kubernetes-client.git"/>
    <s v="2015-07-09T15:43:13Z"/>
    <m/>
  </r>
  <r>
    <s v="fyhertz/libstreaming"/>
    <n v="3534"/>
    <x v="6"/>
    <n v="12.64"/>
    <n v="12"/>
    <x v="3"/>
    <x v="0"/>
    <x v="0"/>
    <n v="38"/>
    <n v="89"/>
    <n v="506"/>
    <n v="6798"/>
    <n v="9573"/>
    <n v="6010"/>
    <n v="2155"/>
    <n v="1408"/>
    <n v="22.51"/>
    <n v="3.57"/>
    <n v="1.42"/>
    <n v="23.29"/>
    <n v="15.47"/>
    <s v="https://github.com/fyhertz/libstreaming"/>
    <s v="https://github.com/fyhertz/libstreaming.git"/>
    <s v="2013-01-30T21:24:47Z"/>
    <m/>
  </r>
  <r>
    <s v="LinShunKang/MyPerf4J"/>
    <n v="3534"/>
    <x v="6"/>
    <n v="7.52"/>
    <n v="6"/>
    <x v="0"/>
    <x v="127"/>
    <x v="1"/>
    <n v="264"/>
    <n v="306"/>
    <n v="1224"/>
    <n v="10298"/>
    <n v="16626"/>
    <n v="12233"/>
    <n v="1343"/>
    <n v="3050"/>
    <n v="8.08"/>
    <n v="4.0999999999999996"/>
    <n v="1.17"/>
    <n v="10.61"/>
    <n v="7.13"/>
    <s v="https://github.com/LinShunKang/MyPerf4J"/>
    <s v="https://github.com/LinShunKang/MyPerf4J.git"/>
    <s v="2018-03-11T09:58:44Z"/>
    <m/>
  </r>
  <r>
    <s v="luontola/retrolambda"/>
    <n v="3530"/>
    <x v="6"/>
    <n v="12.17"/>
    <n v="12"/>
    <x v="3"/>
    <x v="0"/>
    <x v="0"/>
    <n v="80"/>
    <n v="240"/>
    <n v="660"/>
    <n v="4848"/>
    <n v="6904"/>
    <n v="4962"/>
    <n v="575"/>
    <n v="1367"/>
    <n v="8.33"/>
    <n v="2.5099999999999998"/>
    <n v="1.41"/>
    <n v="9"/>
    <n v="3.73"/>
    <s v="https://github.com/luontola/retrolambda"/>
    <s v="https://github.com/luontola/retrolambda.git"/>
    <s v="2013-07-20T07:25:22Z"/>
    <m/>
  </r>
  <r>
    <s v="andremion/Music-Player"/>
    <n v="3522"/>
    <x v="6"/>
    <n v="9.3699999999999992"/>
    <n v="8"/>
    <x v="4"/>
    <x v="82"/>
    <x v="1"/>
    <n v="15"/>
    <n v="32"/>
    <n v="115"/>
    <n v="926"/>
    <n v="1425"/>
    <n v="899"/>
    <n v="270"/>
    <n v="256"/>
    <n v="18.95"/>
    <n v="4.41"/>
    <n v="1.75"/>
    <n v="5.03"/>
    <n v="5.0599999999999996"/>
    <s v="https://github.com/andremion/Music-Player"/>
    <s v="https://github.com/andremion/Music-Player.git"/>
    <s v="2016-05-06T21:55:37Z"/>
    <m/>
  </r>
  <r>
    <s v="spring-cloud/spring-cloud-kubernetes"/>
    <n v="3522"/>
    <x v="6"/>
    <n v="8.76"/>
    <n v="8"/>
    <x v="4"/>
    <x v="11"/>
    <x v="1"/>
    <n v="957"/>
    <n v="1091"/>
    <n v="3762"/>
    <n v="31806"/>
    <n v="95564"/>
    <n v="55846"/>
    <n v="23893"/>
    <n v="15825"/>
    <n v="25"/>
    <n v="7.82"/>
    <n v="1.26"/>
    <n v="4.97"/>
    <n v="4.13"/>
    <s v="https://github.com/spring-cloud/spring-cloud-kubernetes"/>
    <s v="https://github.com/spring-cloud/spring-cloud-kubernetes.git"/>
    <s v="2016-12-13T21:36:25Z"/>
    <m/>
  </r>
  <r>
    <s v="Netflix/maestro"/>
    <n v="3520"/>
    <x v="6"/>
    <n v="1.42"/>
    <n v="0"/>
    <x v="7"/>
    <x v="0"/>
    <x v="0"/>
    <n v="800"/>
    <n v="1019"/>
    <n v="4991"/>
    <n v="52815"/>
    <n v="113941"/>
    <n v="87254"/>
    <n v="16326"/>
    <n v="10361"/>
    <n v="14.33"/>
    <n v="8.35"/>
    <n v="1.62"/>
    <n v="28.89"/>
    <n v="9.67"/>
    <s v="https://github.com/Netflix/maestro"/>
    <s v="https://github.com/Netflix/maestro.git"/>
    <s v="2024-04-17T01:15:56Z"/>
    <m/>
  </r>
  <r>
    <s v="dariuszseweryn/RxAndroidBle"/>
    <n v="3516"/>
    <x v="6"/>
    <n v="9.6199999999999992"/>
    <n v="8"/>
    <x v="4"/>
    <x v="19"/>
    <x v="1"/>
    <n v="255"/>
    <n v="477"/>
    <n v="2292"/>
    <n v="15479"/>
    <n v="24542"/>
    <n v="18229"/>
    <n v="3316"/>
    <n v="2997"/>
    <n v="13.51"/>
    <n v="5.37"/>
    <n v="1.31"/>
    <n v="53.48"/>
    <n v="6.77"/>
    <s v="https://github.com/dariuszseweryn/RxAndroidBle"/>
    <s v="https://github.com/dariuszseweryn/RxAndroidBle.git"/>
    <s v="2016-02-04T13:42:02Z"/>
    <m/>
  </r>
  <r>
    <s v="apache/logging-log4j2"/>
    <n v="3521"/>
    <x v="6"/>
    <n v="12.27"/>
    <n v="12"/>
    <x v="3"/>
    <x v="91"/>
    <x v="1"/>
    <n v="2562"/>
    <n v="3443"/>
    <n v="19937"/>
    <n v="168714"/>
    <n v="344299"/>
    <n v="210108"/>
    <n v="98167"/>
    <n v="36024"/>
    <n v="28.51"/>
    <n v="5.52"/>
    <n v="1.52"/>
    <n v="46.04"/>
    <n v="9.5"/>
    <s v="https://github.com/apache/logging-log4j2"/>
    <s v="https://github.com/apache/logging-log4j2.git"/>
    <s v="2013-06-12T07:00:19Z"/>
    <m/>
  </r>
  <r>
    <s v="immutables/immutables"/>
    <n v="3516"/>
    <x v="6"/>
    <n v="12.2"/>
    <n v="12"/>
    <x v="3"/>
    <x v="91"/>
    <x v="1"/>
    <n v="1297"/>
    <n v="2736"/>
    <n v="9332"/>
    <n v="71038"/>
    <n v="116699"/>
    <n v="73494"/>
    <n v="23875"/>
    <n v="19330"/>
    <n v="20.46"/>
    <n v="4.6500000000000004"/>
    <n v="1.29"/>
    <n v="30.61"/>
    <n v="5.2"/>
    <s v="https://github.com/immutables/immutables"/>
    <s v="https://github.com/immutables/immutables.git"/>
    <s v="2013-07-07T13:48:23Z"/>
    <m/>
  </r>
  <r>
    <s v="lsjwzh/RecyclerViewPager"/>
    <n v="3515"/>
    <x v="6"/>
    <n v="10.67"/>
    <n v="10"/>
    <x v="2"/>
    <x v="93"/>
    <x v="1"/>
    <n v="25"/>
    <n v="71"/>
    <n v="231"/>
    <n v="2735"/>
    <n v="2995"/>
    <n v="2431"/>
    <n v="203"/>
    <n v="361"/>
    <n v="6.78"/>
    <n v="4.3099999999999996"/>
    <n v="1.49"/>
    <n v="9.9700000000000006"/>
    <n v="6.97"/>
    <s v="https://github.com/lsjwzh/RecyclerViewPager"/>
    <s v="https://github.com/lsjwzh/RecyclerViewPager.git"/>
    <s v="2015-01-17T18:30:34Z"/>
    <m/>
  </r>
  <r>
    <s v="nytimes/Store"/>
    <n v="3511"/>
    <x v="6"/>
    <n v="8.8000000000000007"/>
    <n v="8"/>
    <x v="4"/>
    <x v="0"/>
    <x v="0"/>
    <n v="182"/>
    <n v="290"/>
    <n v="1328"/>
    <n v="11288"/>
    <n v="17706"/>
    <n v="11467"/>
    <n v="3216"/>
    <n v="3023"/>
    <n v="18.16"/>
    <n v="6.2"/>
    <n v="1.56"/>
    <n v="17.059999999999999"/>
    <n v="6.91"/>
    <s v="https://github.com/nytimes/Store"/>
    <s v="https://github.com/nytimes/Store.git"/>
    <s v="2016-11-29T20:17:11Z"/>
    <m/>
  </r>
  <r>
    <s v="1024-lab/smart-admin"/>
    <n v="3512"/>
    <x v="6"/>
    <n v="5.84"/>
    <n v="4"/>
    <x v="6"/>
    <x v="50"/>
    <x v="1"/>
    <n v="1120"/>
    <n v="572"/>
    <n v="1268"/>
    <n v="12870"/>
    <n v="75726"/>
    <n v="42220"/>
    <n v="20719"/>
    <n v="12787"/>
    <n v="27.36"/>
    <n v="6.45"/>
    <n v="1.23"/>
    <n v="3.79"/>
    <n v="4.3099999999999996"/>
    <s v="https://github.com/1024-lab/smart-admin"/>
    <s v="https://github.com/1024-lab/smart-admin.git"/>
    <s v="2019-11-16T02:30:31Z"/>
    <m/>
  </r>
  <r>
    <s v="cSploit/android"/>
    <n v="3503"/>
    <x v="6"/>
    <n v="10.96"/>
    <n v="10"/>
    <x v="2"/>
    <x v="96"/>
    <x v="1"/>
    <n v="172"/>
    <n v="512"/>
    <n v="1672"/>
    <n v="22657"/>
    <n v="27353"/>
    <n v="19960"/>
    <n v="3035"/>
    <n v="4358"/>
    <n v="11.1"/>
    <n v="4.21"/>
    <n v="1.52"/>
    <n v="15.65"/>
    <n v="8.25"/>
    <s v="https://github.com/cSploit/android"/>
    <s v="https://github.com/cSploit/android.git"/>
    <s v="2014-10-04T05:53:29Z"/>
    <m/>
  </r>
  <r>
    <s v="baoyongzhang/SwipeMenuListView"/>
    <n v="3503"/>
    <x v="6"/>
    <n v="11.07"/>
    <n v="10"/>
    <x v="2"/>
    <x v="82"/>
    <x v="1"/>
    <n v="14"/>
    <n v="33"/>
    <n v="152"/>
    <n v="1347"/>
    <n v="1753"/>
    <n v="1274"/>
    <n v="236"/>
    <n v="243"/>
    <n v="13.46"/>
    <n v="4.3899999999999997"/>
    <n v="1.45"/>
    <n v="15.24"/>
    <n v="8.0299999999999994"/>
    <s v="https://github.com/baoyongzhang/SwipeMenuListView"/>
    <s v="https://github.com/baoyongzhang/SwipeMenuListView.git"/>
    <s v="2014-08-24T15:40:45Z"/>
    <m/>
  </r>
  <r>
    <s v="codeestX/GeekNews"/>
    <n v="3503"/>
    <x v="6"/>
    <n v="9.1199999999999992"/>
    <n v="8"/>
    <x v="4"/>
    <x v="0"/>
    <x v="0"/>
    <n v="194"/>
    <n v="439"/>
    <n v="1624"/>
    <n v="11939"/>
    <n v="16879"/>
    <n v="12167"/>
    <n v="1734"/>
    <n v="2978"/>
    <n v="10.27"/>
    <n v="4.63"/>
    <n v="1.45"/>
    <n v="10.01"/>
    <n v="4.9400000000000004"/>
    <s v="https://github.com/codeestX/GeekNews"/>
    <s v="https://github.com/codeestX/GeekNews.git"/>
    <s v="2016-08-07T14:56:56Z"/>
    <m/>
  </r>
  <r>
    <s v="lenve/JavaEETest"/>
    <n v="3497"/>
    <x v="6"/>
    <n v="8.76"/>
    <n v="8"/>
    <x v="4"/>
    <x v="0"/>
    <x v="0"/>
    <n v="209"/>
    <n v="154"/>
    <n v="439"/>
    <n v="2293"/>
    <n v="6883"/>
    <n v="5164"/>
    <n v="725"/>
    <n v="994"/>
    <n v="10.53"/>
    <n v="3.51"/>
    <n v="1.1000000000000001"/>
    <n v="3.58"/>
    <n v="3.34"/>
    <s v="https://github.com/lenve/JavaEETest"/>
    <s v="https://github.com/lenve/JavaEETest.git"/>
    <s v="2016-12-13T02:13:58Z"/>
    <m/>
  </r>
  <r>
    <s v="dromara/liteflow"/>
    <n v="3500"/>
    <x v="6"/>
    <n v="5.48"/>
    <n v="4"/>
    <x v="6"/>
    <x v="0"/>
    <x v="0"/>
    <n v="3376"/>
    <n v="1891"/>
    <n v="6247"/>
    <n v="40977"/>
    <n v="131816"/>
    <n v="87592"/>
    <n v="21796"/>
    <n v="22428"/>
    <n v="16.54"/>
    <n v="4.8899999999999997"/>
    <n v="1.69"/>
    <n v="15.3"/>
    <n v="4.3"/>
    <s v="https://github.com/dromara/liteflow"/>
    <s v="https://github.com/dromara/liteflow.git"/>
    <s v="2020-03-25T16:49:22Z"/>
    <m/>
  </r>
  <r>
    <s v="KingJA/LoadSir"/>
    <n v="3491"/>
    <x v="6"/>
    <n v="8.0399999999999991"/>
    <n v="8"/>
    <x v="4"/>
    <x v="83"/>
    <x v="1"/>
    <n v="25"/>
    <n v="74"/>
    <n v="203"/>
    <n v="1481"/>
    <n v="1423"/>
    <n v="971"/>
    <n v="197"/>
    <n v="255"/>
    <n v="13.84"/>
    <n v="5.19"/>
    <n v="1.55"/>
    <n v="4.01"/>
    <n v="3.45"/>
    <s v="https://github.com/KingJA/LoadSir"/>
    <s v="https://github.com/KingJA/LoadSir.git"/>
    <s v="2017-09-02T08:32:15Z"/>
    <m/>
  </r>
  <r>
    <s v="TNG/ArchUnit"/>
    <n v="3493"/>
    <x v="6"/>
    <n v="8.41"/>
    <n v="8"/>
    <x v="4"/>
    <x v="46"/>
    <x v="1"/>
    <n v="1315"/>
    <n v="3672"/>
    <n v="11509"/>
    <n v="80126"/>
    <n v="128777"/>
    <n v="92933"/>
    <n v="16136"/>
    <n v="19708"/>
    <n v="12.53"/>
    <n v="3.61"/>
    <n v="1.27"/>
    <n v="39.5"/>
    <n v="3.59"/>
    <s v="https://github.com/TNG/ArchUnit"/>
    <s v="https://github.com/TNG/ArchUnit.git"/>
    <s v="2017-04-21T08:39:20Z"/>
    <m/>
  </r>
  <r>
    <s v="ittianyu/BottomNavigationViewEx"/>
    <n v="3476"/>
    <x v="6"/>
    <n v="8.85"/>
    <n v="8"/>
    <x v="4"/>
    <x v="88"/>
    <x v="1"/>
    <n v="14"/>
    <n v="29"/>
    <n v="147"/>
    <n v="1371"/>
    <n v="2242"/>
    <n v="1381"/>
    <n v="541"/>
    <n v="320"/>
    <n v="24.13"/>
    <n v="4.9000000000000004"/>
    <n v="1.59"/>
    <n v="50.14"/>
    <n v="8.66"/>
    <s v="https://github.com/ittianyu/BottomNavigationViewEx"/>
    <s v="https://github.com/ittianyu/BottomNavigationViewEx.git"/>
    <s v="2016-11-12T08:39:38Z"/>
    <m/>
  </r>
  <r>
    <s v="RikkaApps/Sui"/>
    <n v="3464"/>
    <x v="6"/>
    <n v="4.7"/>
    <n v="4"/>
    <x v="6"/>
    <x v="22"/>
    <x v="1"/>
    <n v="68"/>
    <n v="89"/>
    <n v="461"/>
    <n v="4514"/>
    <n v="7920"/>
    <n v="4978"/>
    <n v="1759"/>
    <n v="1183"/>
    <n v="22.21"/>
    <n v="4.96"/>
    <n v="1.1599999999999999"/>
    <n v="14.55"/>
    <n v="11.88"/>
    <s v="https://github.com/RikkaApps/Sui"/>
    <s v="https://github.com/RikkaApps/Sui.git"/>
    <s v="2021-01-03T08:26:16Z"/>
    <m/>
  </r>
  <r>
    <s v="phodal/migration"/>
    <n v="3464"/>
    <x v="6"/>
    <n v="5.69"/>
    <n v="4"/>
    <x v="6"/>
    <x v="0"/>
    <x v="0"/>
    <n v="13"/>
    <n v="12"/>
    <n v="13"/>
    <n v="101"/>
    <n v="201"/>
    <n v="148"/>
    <n v="11"/>
    <n v="42"/>
    <n v="5.47"/>
    <n v="1.42"/>
    <n v="1"/>
    <n v="0.08"/>
    <n v="1.42"/>
    <s v="https://github.com/phodal/migration"/>
    <s v="https://github.com/phodal/migration.git"/>
    <s v="2020-01-08T02:11:38Z"/>
    <m/>
  </r>
  <r>
    <s v="AxonFramework/AxonFramework"/>
    <n v="3490"/>
    <x v="6"/>
    <n v="13.8"/>
    <n v="12"/>
    <x v="3"/>
    <x v="173"/>
    <x v="1"/>
    <n v="2341"/>
    <n v="3836"/>
    <n v="18931"/>
    <n v="144875"/>
    <n v="324668"/>
    <n v="181186"/>
    <n v="101267"/>
    <n v="42215"/>
    <n v="31.19"/>
    <n v="6.46"/>
    <n v="1.29"/>
    <n v="16.43"/>
    <n v="6.28"/>
    <s v="https://github.com/AxonFramework/AxonFramework"/>
    <s v="https://github.com/AxonFramework/AxonFramework.git"/>
    <s v="2011-12-02T16:04:42Z"/>
    <m/>
  </r>
  <r>
    <s v="rubensousa/PreviewSeekBar"/>
    <n v="3459"/>
    <x v="6"/>
    <n v="8.65"/>
    <n v="8"/>
    <x v="4"/>
    <x v="93"/>
    <x v="1"/>
    <n v="11"/>
    <n v="23"/>
    <n v="180"/>
    <n v="1166"/>
    <n v="2083"/>
    <n v="1358"/>
    <n v="395"/>
    <n v="330"/>
    <n v="18.96"/>
    <n v="5.65"/>
    <n v="1.17"/>
    <n v="28.17"/>
    <n v="11.52"/>
    <s v="https://github.com/rubensousa/PreviewSeekBar"/>
    <s v="https://github.com/rubensousa/PreviewSeekBar.git"/>
    <s v="2017-01-24T23:52:44Z"/>
    <m/>
  </r>
  <r>
    <s v="Grt1228/chatgpt-java"/>
    <n v="3457"/>
    <x v="6"/>
    <n v="2.6"/>
    <n v="2"/>
    <x v="1"/>
    <x v="93"/>
    <x v="1"/>
    <n v="158"/>
    <n v="201"/>
    <n v="443"/>
    <n v="3866"/>
    <n v="11743"/>
    <n v="6776"/>
    <n v="3589"/>
    <n v="1378"/>
    <n v="30.56"/>
    <n v="6.74"/>
    <n v="1.1000000000000001"/>
    <n v="11.93"/>
    <n v="3.12"/>
    <s v="https://github.com/Grt1228/chatgpt-java"/>
    <s v="https://github.com/Grt1228/chatgpt-java.git"/>
    <s v="2023-02-11T08:54:54Z"/>
    <m/>
  </r>
  <r>
    <s v="Netflix/concurrency-limits"/>
    <n v="3457"/>
    <x v="6"/>
    <n v="7.77"/>
    <n v="6"/>
    <x v="0"/>
    <x v="174"/>
    <x v="1"/>
    <n v="79"/>
    <n v="128"/>
    <n v="589"/>
    <n v="5131"/>
    <n v="8124"/>
    <n v="5255"/>
    <n v="1642"/>
    <n v="1227"/>
    <n v="20.21"/>
    <n v="4.6100000000000003"/>
    <n v="1.28"/>
    <n v="8.2799999999999994"/>
    <n v="6.32"/>
    <s v="https://github.com/Netflix/concurrency-limits"/>
    <s v="https://github.com/Netflix/concurrency-limits.git"/>
    <s v="2017-12-11T19:32:41Z"/>
    <m/>
  </r>
  <r>
    <s v="freeplane/freeplane"/>
    <n v="3456"/>
    <x v="6"/>
    <n v="13.02"/>
    <n v="12"/>
    <x v="3"/>
    <x v="86"/>
    <x v="1"/>
    <n v="1860"/>
    <n v="3558"/>
    <n v="19240"/>
    <n v="165566"/>
    <n v="239544"/>
    <n v="174438"/>
    <n v="36978"/>
    <n v="28128"/>
    <n v="15.44"/>
    <n v="4.5"/>
    <n v="1.55"/>
    <n v="48.43"/>
    <n v="10.6"/>
    <s v="https://github.com/freeplane/freeplane"/>
    <s v="https://github.com/freeplane/freeplane.git"/>
    <s v="2012-09-13T08:55:51Z"/>
    <m/>
  </r>
  <r>
    <s v="ferredoxin/QNotified"/>
    <n v="3456"/>
    <x v="6"/>
    <n v="6.49"/>
    <n v="6"/>
    <x v="0"/>
    <x v="51"/>
    <x v="1"/>
    <n v="295"/>
    <n v="511"/>
    <n v="2599"/>
    <n v="35499"/>
    <n v="46745"/>
    <n v="35808"/>
    <n v="7037"/>
    <n v="3900"/>
    <n v="15.05"/>
    <n v="6.01"/>
    <n v="1.63"/>
    <n v="47.77"/>
    <n v="13.87"/>
    <s v="https://github.com/ferredoxin/QNotified"/>
    <s v="https://github.com/ferredoxin/QNotified.git"/>
    <s v="2019-03-24T05:12:41Z"/>
    <m/>
  </r>
  <r>
    <s v="alamkanak/Android-Week-View"/>
    <n v="3449"/>
    <x v="6"/>
    <n v="11.01"/>
    <n v="10"/>
    <x v="2"/>
    <x v="70"/>
    <x v="1"/>
    <n v="12"/>
    <n v="27"/>
    <n v="200"/>
    <n v="2003"/>
    <n v="2957"/>
    <n v="1963"/>
    <n v="579"/>
    <n v="415"/>
    <n v="19.579999999999998"/>
    <n v="3.63"/>
    <n v="1.26"/>
    <n v="238.33"/>
    <n v="16.52"/>
    <s v="https://github.com/alamkanak/Android-Week-View"/>
    <s v="https://github.com/alamkanak/Android-Week-View.git"/>
    <s v="2014-09-17T10:07:12Z"/>
    <m/>
  </r>
  <r>
    <s v="crossoverJie/SSM"/>
    <n v="3440"/>
    <x v="6"/>
    <n v="9.24"/>
    <n v="8"/>
    <x v="4"/>
    <x v="93"/>
    <x v="1"/>
    <n v="169"/>
    <n v="218"/>
    <n v="1866"/>
    <n v="12864"/>
    <n v="14400"/>
    <n v="9879"/>
    <n v="1659"/>
    <n v="2862"/>
    <n v="11.52"/>
    <n v="3.19"/>
    <n v="1.1499999999999999"/>
    <n v="110.8"/>
    <n v="9.9"/>
    <s v="https://github.com/crossoverJie/SSM"/>
    <s v="https://github.com/crossoverJie/SSM.git"/>
    <s v="2016-06-21T10:09:02Z"/>
    <m/>
  </r>
  <r>
    <s v="apache/fory"/>
    <n v="3440"/>
    <x v="6"/>
    <n v="2.39"/>
    <n v="2"/>
    <x v="1"/>
    <x v="37"/>
    <x v="1"/>
    <n v="557"/>
    <n v="1430"/>
    <n v="7142"/>
    <n v="78430"/>
    <n v="110304"/>
    <n v="82930"/>
    <n v="16816"/>
    <n v="10558"/>
    <n v="15.25"/>
    <n v="5.16"/>
    <n v="2.2000000000000002"/>
    <n v="38.549999999999997"/>
    <n v="9.83"/>
    <s v="https://github.com/apache/fory"/>
    <s v="https://github.com/apache/fory.git"/>
    <s v="2023-04-28T03:57:00Z"/>
    <m/>
  </r>
  <r>
    <s v="rom1v/sndcpy"/>
    <n v="3436"/>
    <x v="6"/>
    <n v="5.27"/>
    <n v="4"/>
    <x v="6"/>
    <x v="82"/>
    <x v="1"/>
    <n v="2"/>
    <n v="4"/>
    <n v="20"/>
    <n v="214"/>
    <n v="260"/>
    <n v="213"/>
    <n v="2"/>
    <n v="45"/>
    <n v="0.77"/>
    <n v="7.75"/>
    <n v="2"/>
    <n v="20.25"/>
    <n v="8.5"/>
    <s v="https://github.com/rom1v/sndcpy"/>
    <s v="https://github.com/rom1v/sndcpy.git"/>
    <s v="2020-06-09T19:36:57Z"/>
    <m/>
  </r>
  <r>
    <s v="sherxon/AlgoDS"/>
    <n v="3433"/>
    <x v="6"/>
    <n v="8.76"/>
    <n v="8"/>
    <x v="4"/>
    <x v="0"/>
    <x v="0"/>
    <n v="621"/>
    <n v="710"/>
    <n v="1581"/>
    <n v="21217"/>
    <n v="29362"/>
    <n v="22298"/>
    <n v="3127"/>
    <n v="3937"/>
    <n v="10.65"/>
    <n v="1.34"/>
    <n v="1"/>
    <n v="1.41"/>
    <n v="8.85"/>
    <s v="https://github.com/sherxon/AlgoDS"/>
    <s v="https://github.com/sherxon/AlgoDS.git"/>
    <s v="2016-12-16T17:01:22Z"/>
    <m/>
  </r>
  <r>
    <s v="eclipse-openj9/openj9"/>
    <n v="3460"/>
    <x v="6"/>
    <n v="8.07"/>
    <n v="8"/>
    <x v="4"/>
    <x v="54"/>
    <x v="1"/>
    <n v="5057"/>
    <n v="7120"/>
    <n v="62936"/>
    <n v="650774"/>
    <n v="938584"/>
    <n v="597658"/>
    <n v="233417"/>
    <n v="107509"/>
    <n v="24.87"/>
    <n v="3.42"/>
    <n v="1.53"/>
    <n v="112.26"/>
    <n v="17.47"/>
    <s v="https://github.com/eclipse-openj9/openj9"/>
    <s v="https://github.com/eclipse-openj9/openj9.git"/>
    <s v="2017-08-25T13:46:07Z"/>
    <m/>
  </r>
  <r>
    <s v="guolindev/giffun"/>
    <n v="3431"/>
    <x v="6"/>
    <n v="6.64"/>
    <n v="6"/>
    <x v="0"/>
    <x v="0"/>
    <x v="0"/>
    <n v="292"/>
    <n v="478"/>
    <n v="2596"/>
    <n v="22397"/>
    <n v="38440"/>
    <n v="23220"/>
    <n v="10092"/>
    <n v="5128"/>
    <n v="26.25"/>
    <n v="5.38"/>
    <n v="1.28"/>
    <n v="25.34"/>
    <n v="10.55"/>
    <s v="https://github.com/guolindev/giffun"/>
    <s v="https://github.com/guolindev/giffun.git"/>
    <s v="2019-01-28T05:11:00Z"/>
    <m/>
  </r>
  <r>
    <s v="xcc3641/SeeWeather"/>
    <n v="3426"/>
    <x v="6"/>
    <n v="9.58"/>
    <n v="8"/>
    <x v="4"/>
    <x v="82"/>
    <x v="1"/>
    <n v="71"/>
    <n v="106"/>
    <n v="336"/>
    <n v="3101"/>
    <n v="4844"/>
    <n v="3651"/>
    <n v="518"/>
    <n v="675"/>
    <n v="10.69"/>
    <n v="4.92"/>
    <n v="1.54"/>
    <n v="6.12"/>
    <n v="5.2"/>
    <s v="https://github.com/xcc3641/SeeWeather"/>
    <s v="https://github.com/xcc3641/SeeWeather.git"/>
    <s v="2016-02-20T13:10:14Z"/>
    <m/>
  </r>
  <r>
    <s v="WinterChenS/my-site"/>
    <n v="3426"/>
    <x v="6"/>
    <n v="7.38"/>
    <n v="6"/>
    <x v="0"/>
    <x v="0"/>
    <x v="0"/>
    <n v="79"/>
    <n v="90"/>
    <n v="433"/>
    <n v="3496"/>
    <n v="7708"/>
    <n v="4757"/>
    <n v="1828"/>
    <n v="1123"/>
    <n v="23.72"/>
    <n v="6.19"/>
    <n v="1.19"/>
    <n v="35.020000000000003"/>
    <n v="9.17"/>
    <s v="https://github.com/WinterChenS/my-site"/>
    <s v="https://github.com/WinterChenS/my-site.git"/>
    <s v="2018-05-03T09:05:37Z"/>
    <m/>
  </r>
  <r>
    <s v="woxingxiao/BubbleSeekBar"/>
    <n v="3421"/>
    <x v="6"/>
    <n v="8.8699999999999992"/>
    <n v="8"/>
    <x v="4"/>
    <x v="47"/>
    <x v="1"/>
    <n v="11"/>
    <n v="30"/>
    <n v="172"/>
    <n v="1958"/>
    <n v="2456"/>
    <n v="1946"/>
    <n v="143"/>
    <n v="367"/>
    <n v="5.82"/>
    <n v="4.9000000000000004"/>
    <n v="1.3"/>
    <n v="91.7"/>
    <n v="14.03"/>
    <s v="https://github.com/woxingxiao/BubbleSeekBar"/>
    <s v="https://github.com/woxingxiao/BubbleSeekBar.git"/>
    <s v="2016-11-03T14:31:05Z"/>
    <m/>
  </r>
  <r>
    <s v="getActivity/Toaster"/>
    <n v="3417"/>
    <x v="6"/>
    <n v="7.01"/>
    <n v="6"/>
    <x v="0"/>
    <x v="142"/>
    <x v="1"/>
    <n v="25"/>
    <n v="36"/>
    <n v="221"/>
    <n v="1477"/>
    <n v="2499"/>
    <n v="1554"/>
    <n v="556"/>
    <n v="389"/>
    <n v="22.25"/>
    <n v="4.53"/>
    <n v="1.33"/>
    <n v="38.81"/>
    <n v="9.7200000000000006"/>
    <s v="https://github.com/getActivity/Toaster"/>
    <s v="https://github.com/getActivity/Toaster.git"/>
    <s v="2018-09-16T05:28:57Z"/>
    <m/>
  </r>
  <r>
    <s v="GitLqr/LQRWeChat"/>
    <n v="3420"/>
    <x v="6"/>
    <n v="8.61"/>
    <n v="8"/>
    <x v="4"/>
    <x v="0"/>
    <x v="0"/>
    <n v="233"/>
    <n v="386"/>
    <n v="2002"/>
    <n v="17612"/>
    <n v="24049"/>
    <n v="17515"/>
    <n v="2875"/>
    <n v="3659"/>
    <n v="11.95"/>
    <n v="5.01"/>
    <n v="1.42"/>
    <n v="18.940000000000001"/>
    <n v="8.99"/>
    <s v="https://github.com/GitLqr/LQRWeChat"/>
    <s v="https://github.com/GitLqr/LQRWeChat.git"/>
    <s v="2017-02-07T06:32:40Z"/>
    <m/>
  </r>
  <r>
    <s v="google/volley"/>
    <n v="3414"/>
    <x v="6"/>
    <n v="8.65"/>
    <n v="8"/>
    <x v="4"/>
    <x v="1"/>
    <x v="1"/>
    <n v="98"/>
    <n v="231"/>
    <n v="951"/>
    <n v="9295"/>
    <n v="15870"/>
    <n v="10066"/>
    <n v="3958"/>
    <n v="1846"/>
    <n v="24.94"/>
    <n v="5.19"/>
    <n v="1.7"/>
    <n v="12.29"/>
    <n v="6.48"/>
    <s v="https://github.com/google/volley"/>
    <s v="https://github.com/google/volley.git"/>
    <s v="2017-01-24T17:39:33Z"/>
    <m/>
  </r>
  <r>
    <s v="apache/incubator-kie-optaplanner"/>
    <n v="3414"/>
    <x v="6"/>
    <n v="14.59"/>
    <n v="14"/>
    <x v="5"/>
    <x v="83"/>
    <x v="1"/>
    <n v="2813"/>
    <n v="3215"/>
    <n v="20600"/>
    <n v="155526"/>
    <n v="331500"/>
    <n v="207199"/>
    <n v="79722"/>
    <n v="44579"/>
    <n v="24.05"/>
    <n v="7.27"/>
    <n v="1.87"/>
    <n v="49.22"/>
    <n v="9.4700000000000006"/>
    <s v="https://github.com/apache/incubator-kie-optaplanner"/>
    <s v="https://github.com/apache/incubator-kie-optaplanner.git"/>
    <s v="2011-02-15T19:38:23Z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">
  <r>
    <s v="Snailclimb/JavaGuide"/>
    <n v="151757"/>
    <s v="140.001-160.000"/>
    <n v="7.37"/>
    <n v="6"/>
    <s v="06-08 anos"/>
    <n v="0"/>
    <s v="0"/>
    <n v="0"/>
    <n v="0"/>
    <n v="0"/>
    <n v="0"/>
    <n v="0"/>
    <n v="0"/>
    <x v="0"/>
    <n v="0"/>
    <x v="0"/>
    <n v="0"/>
    <m/>
    <m/>
    <m/>
    <m/>
    <m/>
    <s v="https://github.com/Snailclimb/JavaGuide"/>
    <s v="https://github.com/Snailclimb/JavaGuide.git"/>
    <s v="2018-05-07T13:27:00Z"/>
    <s v="no_java_files"/>
    <n v="0"/>
    <n v="0"/>
    <n v="0"/>
    <n v="-0.21231422505307856"/>
    <n v="0"/>
  </r>
  <r>
    <s v="GrowingGit/GitHub-Chinese-Top-Charts"/>
    <n v="102237"/>
    <s v="100.001-120.000"/>
    <n v="6.04"/>
    <n v="6"/>
    <s v="06-08 anos"/>
    <n v="0"/>
    <s v="0"/>
    <n v="1"/>
    <n v="1"/>
    <n v="1"/>
    <n v="5"/>
    <n v="7"/>
    <n v="5"/>
    <x v="0"/>
    <n v="1"/>
    <x v="0"/>
    <n v="1"/>
    <n v="14.29"/>
    <n v="0"/>
    <n v="1"/>
    <n v="0"/>
    <n v="1"/>
    <s v="https://github.com/GrowingGit/GitHub-Chinese-Top-Charts"/>
    <s v="https://github.com/GrowingGit/GitHub-Chinese-Top-Charts.git"/>
    <s v="2019-09-05T03:01:56Z"/>
    <m/>
    <n v="4.6517746613368494E-7"/>
    <n v="8.0238011618624564E-8"/>
    <n v="0"/>
    <n v="0"/>
    <n v="0"/>
  </r>
  <r>
    <s v="krahets/hello-algo"/>
    <n v="116784"/>
    <s v="100.001-120.000"/>
    <n v="2.87"/>
    <n v="2"/>
    <s v="02-04 anos"/>
    <n v="9"/>
    <s v="1 - 250"/>
    <n v="255"/>
    <n v="215"/>
    <n v="792"/>
    <n v="7700"/>
    <n v="19635"/>
    <n v="12483"/>
    <x v="1"/>
    <n v="4740"/>
    <x v="1"/>
    <n v="2412"/>
    <n v="24.14"/>
    <n v="1.87"/>
    <n v="1"/>
    <n v="4.71"/>
    <n v="8.74"/>
    <s v="https://github.com/krahets/hello-algo"/>
    <s v="https://github.com/krahets/hello-algo.git"/>
    <s v="2022-11-04T11:08:34Z"/>
    <m/>
    <n v="1.1613620619493577E-3"/>
    <n v="3.8032817507228038E-4"/>
    <n v="8.5271317829457377E-2"/>
    <n v="0"/>
    <n v="8.5321017156951551E-5"/>
  </r>
  <r>
    <s v="iluwatar/java-design-patterns"/>
    <n v="92683"/>
    <s v="80.001-100.000"/>
    <n v="11.11"/>
    <n v="10"/>
    <s v="10-12 anos"/>
    <n v="0"/>
    <s v="0"/>
    <n v="1813"/>
    <n v="1894"/>
    <n v="4728"/>
    <n v="35484"/>
    <n v="117768"/>
    <n v="47741"/>
    <x v="1"/>
    <n v="58381"/>
    <x v="2"/>
    <n v="11646"/>
    <n v="49.57"/>
    <n v="3.37"/>
    <n v="1.2"/>
    <n v="1.84"/>
    <n v="3.29"/>
    <s v="https://github.com/iluwatar/java-design-patterns"/>
    <s v="https://github.com/iluwatar/java-design-patterns.git"/>
    <s v="2014-08-09T16:45:18Z"/>
    <m/>
    <n v="4.4416074821376503E-3"/>
    <n v="4.6843753563069208E-3"/>
    <n v="0.15367077063383494"/>
    <n v="4.2462845010615702E-2"/>
    <n v="3.33313527746902E-5"/>
  </r>
  <r>
    <s v="macrozheng/mall"/>
    <n v="81588"/>
    <s v="80.001-100.000"/>
    <n v="7.46"/>
    <n v="6"/>
    <s v="06-08 anos"/>
    <n v="3"/>
    <s v="1 - 250"/>
    <n v="526"/>
    <n v="760"/>
    <n v="14173"/>
    <n v="100903"/>
    <n v="85643"/>
    <n v="65769"/>
    <x v="1"/>
    <n v="3050"/>
    <x v="1"/>
    <n v="16824"/>
    <n v="3.56"/>
    <n v="3.94"/>
    <n v="1.24"/>
    <n v="1110.8"/>
    <n v="20.09"/>
    <s v="https://github.com/macrozheng/mall"/>
    <s v="https://github.com/macrozheng/mall.git"/>
    <s v="2018-04-04T01:11:44Z"/>
    <m/>
    <n v="6.1188513540292649E-3"/>
    <n v="2.4472593543680489E-4"/>
    <n v="0.1796625626994984"/>
    <n v="5.0955414012738849E-2"/>
    <n v="2.0121992751155365E-2"/>
  </r>
  <r>
    <s v="doocs/advanced-java"/>
    <n v="78242"/>
    <s v="60.001-80.000"/>
    <n v="6.95"/>
    <n v="6"/>
    <s v="06-08 anos"/>
    <n v="1"/>
    <s v="1 - 250"/>
    <n v="1"/>
    <n v="1"/>
    <n v="1"/>
    <n v="5"/>
    <n v="8"/>
    <n v="5"/>
    <x v="0"/>
    <n v="3"/>
    <x v="0"/>
    <n v="0"/>
    <n v="37.5"/>
    <n v="0"/>
    <n v="1"/>
    <n v="0"/>
    <n v="1"/>
    <s v="https://github.com/doocs/advanced-java"/>
    <s v="https://github.com/doocs/advanced-java.git"/>
    <s v="2018-10-06T11:38:30Z"/>
    <m/>
    <n v="4.6517746613368494E-7"/>
    <n v="2.4071403485587365E-7"/>
    <n v="0"/>
    <n v="0"/>
    <n v="0"/>
  </r>
  <r>
    <s v="spring-projects/spring-boot"/>
    <n v="78391"/>
    <s v="60.001-80.000"/>
    <n v="12.92"/>
    <n v="12"/>
    <s v="12-14 anos"/>
    <n v="320"/>
    <s v="251 - 500"/>
    <n v="7679"/>
    <n v="13111"/>
    <n v="51752"/>
    <n v="390812"/>
    <n v="778321"/>
    <n v="457356"/>
    <x v="2"/>
    <n v="204406"/>
    <x v="3"/>
    <n v="116559"/>
    <n v="26.26"/>
    <n v="5.4"/>
    <n v="1.3"/>
    <n v="12.91"/>
    <n v="5.12"/>
    <s v="https://github.com/spring-projects/spring-boot"/>
    <s v="https://github.com/spring-projects/spring-boot.git"/>
    <s v="2012-10-19T15:02:57Z"/>
    <m/>
    <n v="4.2550341040207523E-2"/>
    <n v="1.6401131002916573E-2"/>
    <n v="0.24623803009575926"/>
    <n v="6.369426751592358E-2"/>
    <n v="2.3386291539198397E-4"/>
  </r>
  <r>
    <s v="MisterBooo/LeetCodeAnimation"/>
    <n v="76450"/>
    <s v="60.001-80.000"/>
    <n v="6.78"/>
    <n v="6"/>
    <s v="06-08 anos"/>
    <n v="0"/>
    <s v="0"/>
    <n v="11"/>
    <n v="4"/>
    <n v="8"/>
    <n v="75"/>
    <n v="303"/>
    <n v="265"/>
    <x v="3"/>
    <n v="16"/>
    <x v="0"/>
    <n v="22"/>
    <n v="5.28"/>
    <n v="1"/>
    <n v="1"/>
    <n v="0"/>
    <n v="4.5"/>
    <s v="https://github.com/MisterBooo/LeetCodeAnimation"/>
    <s v="https://github.com/MisterBooo/LeetCodeAnimation.git"/>
    <s v="2018-12-06T08:01:22Z"/>
    <m/>
    <n v="2.4654405705085302E-5"/>
    <n v="1.283808185897993E-6"/>
    <n v="4.5599635202918376E-2"/>
    <n v="0"/>
    <n v="0"/>
  </r>
  <r>
    <s v="Stirling-Tools/Stirling-PDF"/>
    <n v="67416"/>
    <s v="60.001-80.000"/>
    <n v="2.64"/>
    <n v="2"/>
    <s v="02-04 anos"/>
    <n v="138"/>
    <s v="1 - 250"/>
    <n v="459"/>
    <n v="585"/>
    <n v="2495"/>
    <n v="35343"/>
    <n v="66211"/>
    <n v="50480"/>
    <x v="1"/>
    <n v="5491"/>
    <x v="1"/>
    <n v="10240"/>
    <n v="8.2899999999999991"/>
    <n v="8.0500000000000007"/>
    <n v="1.23"/>
    <n v="16.5"/>
    <n v="11.65"/>
    <s v="https://github.com/Stirling-Tools/Stirling-PDF"/>
    <s v="https://github.com/Stirling-Tools/Stirling-PDF.git"/>
    <s v="2023-01-27T18:22:42Z"/>
    <m/>
    <n v="4.6964316980856831E-3"/>
    <n v="4.4058692179786745E-4"/>
    <n v="0.367077063383493"/>
    <n v="4.8832271762208064E-2"/>
    <n v="2.9889528303390667E-4"/>
  </r>
  <r>
    <s v="kdn251/interviews"/>
    <n v="64462"/>
    <s v="60.001-80.000"/>
    <n v="8.59"/>
    <n v="8"/>
    <s v="08-10 anos"/>
    <n v="0"/>
    <s v="0"/>
    <n v="515"/>
    <n v="257"/>
    <n v="365"/>
    <n v="5622"/>
    <n v="22271"/>
    <n v="11560"/>
    <x v="1"/>
    <n v="6577"/>
    <x v="1"/>
    <n v="4134"/>
    <n v="29.53"/>
    <n v="1.3"/>
    <n v="1.01"/>
    <n v="0.28999999999999998"/>
    <n v="5.95"/>
    <s v="https://github.com/kdn251/interviews"/>
    <s v="https://github.com/kdn251/interviews.git"/>
    <s v="2017-02-14T18:19:25Z"/>
    <m/>
    <n v="1.0754903017010796E-3"/>
    <n v="5.277254024156937E-4"/>
    <n v="5.9279525763793896E-2"/>
    <n v="2.1231422505307873E-3"/>
    <n v="5.2533110351413898E-6"/>
  </r>
  <r>
    <s v="TheAlgorithms/Java"/>
    <n v="63379"/>
    <s v="60.001-80.000"/>
    <n v="9.18"/>
    <n v="8"/>
    <s v="08-10 anos"/>
    <n v="0"/>
    <s v="0"/>
    <n v="1309"/>
    <n v="1501"/>
    <n v="6648"/>
    <n v="57505"/>
    <n v="104557"/>
    <n v="66625"/>
    <x v="1"/>
    <n v="23870"/>
    <x v="2"/>
    <n v="14062"/>
    <n v="22.83"/>
    <n v="2.06"/>
    <n v="1.04"/>
    <n v="7.96"/>
    <n v="8.14"/>
    <s v="https://github.com/TheAlgorithms/Java"/>
    <s v="https://github.com/TheAlgorithms/Java.git"/>
    <s v="2016-07-16T10:21:02Z"/>
    <m/>
    <n v="6.1984897362313517E-3"/>
    <n v="1.9152813373365682E-3"/>
    <n v="9.3935248518011855E-2"/>
    <n v="8.492569002123149E-3"/>
    <n v="1.4419433048181194E-4"/>
  </r>
  <r>
    <s v="NationalSecurityAgency/ghidra"/>
    <n v="60545"/>
    <s v="60.001-80.000"/>
    <n v="6.55"/>
    <n v="6"/>
    <s v="06-08 anos"/>
    <n v="46"/>
    <s v="1 - 250"/>
    <n v="14974"/>
    <n v="0"/>
    <n v="0"/>
    <n v="0"/>
    <n v="3049779"/>
    <n v="1949259"/>
    <x v="4"/>
    <n v="695239"/>
    <x v="3"/>
    <n v="405281"/>
    <n v="22.8"/>
    <m/>
    <m/>
    <m/>
    <m/>
    <s v="https://github.com/NationalSecurityAgency/ghidra"/>
    <s v="https://github.com/NationalSecurityAgency/ghidra.git"/>
    <s v="2019-03-01T03:27:48Z"/>
    <s v="ck_failed"/>
    <n v="0.18135027249165611"/>
    <n v="5.5784594959720921E-2"/>
    <n v="0"/>
    <n v="-0.21231422505307856"/>
    <n v="0"/>
  </r>
  <r>
    <s v="elastic/elasticsearch"/>
    <n v="73803"/>
    <s v="60.001-80.000"/>
    <n v="15.61"/>
    <n v="14"/>
    <s v="14-16 anos"/>
    <n v="208"/>
    <s v="1 - 250"/>
    <n v="24617"/>
    <n v="0"/>
    <n v="0"/>
    <n v="0"/>
    <n v="4723337"/>
    <n v="3668614"/>
    <x v="4"/>
    <n v="483758"/>
    <x v="3"/>
    <n v="570965"/>
    <n v="10.24"/>
    <m/>
    <m/>
    <m/>
    <m/>
    <s v="https://github.com/elastic/elasticsearch"/>
    <s v="https://github.com/elastic/elasticsearch.git"/>
    <s v="2010-02-08T13:20:56Z"/>
    <s v="ck_failed"/>
    <n v="0.34131131294851247"/>
    <n v="3.8815780024602578E-2"/>
    <n v="0"/>
    <n v="-0.21231422505307856"/>
    <n v="0"/>
  </r>
  <r>
    <s v="spring-projects/spring-framework"/>
    <n v="58840"/>
    <s v="40.001-60.000"/>
    <n v="14.78"/>
    <n v="14"/>
    <s v="14-16 anos"/>
    <n v="343"/>
    <s v="251 - 500"/>
    <n v="8979"/>
    <n v="18303"/>
    <n v="90270"/>
    <n v="751527"/>
    <n v="1459413"/>
    <n v="828079"/>
    <x v="2"/>
    <n v="407898"/>
    <x v="3"/>
    <n v="223436"/>
    <n v="27.95"/>
    <n v="5.24"/>
    <n v="1.46"/>
    <n v="29.56"/>
    <n v="7.44"/>
    <s v="https://github.com/spring-projects/spring-framework"/>
    <s v="https://github.com/spring-projects/spring-framework.git"/>
    <s v="2010-12-08T04:04:45Z"/>
    <m/>
    <n v="7.7040738195703132E-2"/>
    <n v="3.2728924463213717E-2"/>
    <n v="0.23894208846329232"/>
    <n v="9.7664543524416128E-2"/>
    <n v="5.3547542827165338E-4"/>
  </r>
  <r>
    <s v="ReactiveX/RxJava"/>
    <n v="48334"/>
    <s v="40.001-60.000"/>
    <n v="12.7"/>
    <n v="12"/>
    <s v="12-14 anos"/>
    <n v="241"/>
    <s v="1 - 250"/>
    <n v="1884"/>
    <n v="11867"/>
    <n v="34334"/>
    <n v="370515"/>
    <n v="474293"/>
    <n v="315635"/>
    <x v="2"/>
    <n v="80524"/>
    <x v="2"/>
    <n v="78134"/>
    <n v="16.98"/>
    <n v="2.5"/>
    <n v="1.32"/>
    <n v="47.46"/>
    <n v="4.08"/>
    <s v="https://github.com/ReactiveX/RxJava"/>
    <s v="https://github.com/ReactiveX/RxJava.git"/>
    <s v="2013-01-08T20:11:48Z"/>
    <m/>
    <n v="2.936525790462113E-2"/>
    <n v="6.461085647578124E-3"/>
    <n v="0.11399908800729594"/>
    <n v="6.7940552016985151E-2"/>
    <n v="8.5973152319934612E-4"/>
  </r>
  <r>
    <s v="google/guava"/>
    <n v="51113"/>
    <s v="40.001-60.000"/>
    <n v="11.31"/>
    <n v="10"/>
    <s v="10-12 anos"/>
    <n v="56"/>
    <s v="1 - 250"/>
    <n v="3242"/>
    <n v="6421"/>
    <n v="29958"/>
    <n v="255882"/>
    <n v="796152"/>
    <n v="515186"/>
    <x v="2"/>
    <n v="191739"/>
    <x v="3"/>
    <n v="89227"/>
    <n v="24.08"/>
    <n v="4.07"/>
    <n v="1.81"/>
    <n v="47.95"/>
    <n v="6.75"/>
    <s v="https://github.com/google/guava"/>
    <s v="https://github.com/google/guava.git"/>
    <s v="2014-05-29T16:23:17Z"/>
    <m/>
    <n v="4.7930583613509721E-2"/>
    <n v="1.5384756109743453E-2"/>
    <n v="0.1855905152758778"/>
    <n v="0.17197452229299365"/>
    <n v="8.6860780736217134E-4"/>
  </r>
  <r>
    <s v="skylot/jadx"/>
    <n v="45502"/>
    <s v="40.001-60.000"/>
    <n v="12.51"/>
    <n v="12"/>
    <s v="12-14 anos"/>
    <n v="32"/>
    <s v="1 - 250"/>
    <n v="1759"/>
    <n v="2883"/>
    <n v="13415"/>
    <n v="128305"/>
    <n v="168440"/>
    <n v="137868"/>
    <x v="2"/>
    <n v="6466"/>
    <x v="1"/>
    <n v="24106"/>
    <n v="3.84"/>
    <n v="4.37"/>
    <n v="1.65"/>
    <n v="32.22"/>
    <n v="9.86"/>
    <s v="https://github.com/skylot/jadx"/>
    <s v="https://github.com/skylot/jadx.git"/>
    <s v="2013-03-18T17:08:21Z"/>
    <m/>
    <n v="1.2826617380183775E-2"/>
    <n v="5.1881898312602644E-4"/>
    <n v="0.19927040583675332"/>
    <n v="0.13800424628450103"/>
    <n v="5.8366097086984682E-4"/>
  </r>
  <r>
    <s v="termux/termux-app"/>
    <n v="45099"/>
    <s v="40.001-60.000"/>
    <n v="9.91"/>
    <n v="8"/>
    <s v="08-10 anos"/>
    <n v="95"/>
    <s v="1 - 250"/>
    <n v="197"/>
    <n v="321"/>
    <n v="2298"/>
    <n v="24562"/>
    <n v="44908"/>
    <n v="26881"/>
    <x v="1"/>
    <n v="10645"/>
    <x v="2"/>
    <n v="7382"/>
    <n v="23.7"/>
    <n v="5.91"/>
    <n v="1.43"/>
    <n v="60.83"/>
    <n v="20.7"/>
    <s v="https://github.com/termux/termux-app"/>
    <s v="https://github.com/termux/termux-app.git"/>
    <s v="2015-10-23T09:42:46Z"/>
    <m/>
    <n v="2.5008870934279171E-3"/>
    <n v="8.5413363368025842E-4"/>
    <n v="0.26949384404924759"/>
    <n v="9.1295116772823773E-2"/>
    <n v="1.1019272767850026E-3"/>
  </r>
  <r>
    <s v="jeecgboot/JeecgBoot"/>
    <n v="43873"/>
    <s v="40.001-60.000"/>
    <n v="6.81"/>
    <n v="6"/>
    <s v="06-08 anos"/>
    <n v="63"/>
    <s v="1 - 250"/>
    <n v="822"/>
    <n v="828"/>
    <n v="4538"/>
    <n v="46549"/>
    <n v="100509"/>
    <n v="58667"/>
    <x v="1"/>
    <n v="31065"/>
    <x v="2"/>
    <n v="10777"/>
    <n v="30.91"/>
    <n v="7.15"/>
    <n v="1.18"/>
    <n v="49.89"/>
    <n v="12.56"/>
    <s v="https://github.com/jeecgboot/JeecgBoot"/>
    <s v="https://github.com/jeecgboot/JeecgBoot.git"/>
    <s v="2018-11-26T10:40:00Z"/>
    <m/>
    <n v="5.4581132811329786E-3"/>
    <n v="2.4925938309325719E-3"/>
    <n v="0.32603739170086643"/>
    <n v="3.8216560509554125E-2"/>
    <n v="9.0375064670070334E-4"/>
  </r>
  <r>
    <s v="dbeaver/dbeaver"/>
    <n v="45415"/>
    <s v="40.001-60.000"/>
    <n v="9.91"/>
    <n v="8"/>
    <s v="08-10 anos"/>
    <n v="231"/>
    <s v="1 - 250"/>
    <n v="5927"/>
    <n v="0"/>
    <n v="0"/>
    <n v="0"/>
    <n v="838903"/>
    <n v="595042"/>
    <x v="2"/>
    <n v="141504"/>
    <x v="3"/>
    <n v="102357"/>
    <n v="16.87"/>
    <m/>
    <m/>
    <m/>
    <m/>
    <s v="https://github.com/dbeaver/dbeaver"/>
    <s v="https://github.com/dbeaver/dbeaver.git"/>
    <s v="2015-10-21T08:26:28Z"/>
    <s v="ck_failed"/>
    <n v="5.5360025960624032E-2"/>
    <n v="1.1353999596081849E-2"/>
    <n v="0"/>
    <n v="-0.21231422505307856"/>
    <n v="0"/>
  </r>
  <r>
    <s v="apache/dubbo"/>
    <n v="41354"/>
    <s v="40.001-60.000"/>
    <n v="13.25"/>
    <n v="12"/>
    <s v="12-14 anos"/>
    <n v="111"/>
    <s v="1 - 250"/>
    <n v="3990"/>
    <n v="4893"/>
    <n v="29943"/>
    <n v="250084"/>
    <n v="468644"/>
    <n v="303549"/>
    <x v="2"/>
    <n v="102603"/>
    <x v="3"/>
    <n v="62492"/>
    <n v="21.89"/>
    <n v="5.42"/>
    <n v="1.29"/>
    <n v="45.96"/>
    <n v="10.82"/>
    <s v="https://github.com/apache/dubbo"/>
    <s v="https://github.com/apache/dubbo.git"/>
    <s v="2012-06-19T07:56:02Z"/>
    <m/>
    <n v="2.8240830933482786E-2"/>
    <n v="8.2326607061057357E-3"/>
    <n v="0.2471500227998176"/>
    <n v="6.1571125265392788E-2"/>
    <n v="8.3255922474171826E-4"/>
  </r>
  <r>
    <s v="PhilJay/MPAndroidChart"/>
    <n v="38104"/>
    <s v="20.001-40.000"/>
    <n v="11.4"/>
    <n v="10"/>
    <s v="10-12 anos"/>
    <n v="44"/>
    <s v="1 - 250"/>
    <n v="223"/>
    <n v="306"/>
    <n v="2377"/>
    <n v="21111"/>
    <n v="42872"/>
    <n v="25232"/>
    <x v="1"/>
    <n v="9014"/>
    <x v="1"/>
    <n v="8626"/>
    <n v="21.03"/>
    <n v="8.84"/>
    <n v="1.98"/>
    <n v="91.03"/>
    <n v="16.309999999999999"/>
    <s v="https://github.com/PhilJay/MPAndroidChart"/>
    <s v="https://github.com/PhilJay/MPAndroidChart.git"/>
    <s v="2014-04-25T14:29:47Z"/>
    <m/>
    <n v="2.3474715650970276E-3"/>
    <n v="7.2326543673028178E-4"/>
    <n v="0.40310077519379844"/>
    <n v="0.20806794055201699"/>
    <n v="1.648996219065244E-3"/>
  </r>
  <r>
    <s v="halo-dev/halo"/>
    <n v="36925"/>
    <s v="20.001-40.000"/>
    <n v="7.5"/>
    <n v="6"/>
    <s v="06-08 anos"/>
    <n v="227"/>
    <s v="1 - 250"/>
    <n v="1170"/>
    <n v="1592"/>
    <n v="5533"/>
    <n v="52295"/>
    <n v="106760"/>
    <n v="82252"/>
    <x v="1"/>
    <n v="9951"/>
    <x v="1"/>
    <n v="14557"/>
    <n v="9.32"/>
    <n v="7.52"/>
    <n v="1.25"/>
    <n v="6.81"/>
    <n v="4.82"/>
    <s v="https://github.com/halo-dev/halo"/>
    <s v="https://github.com/halo-dev/halo.git"/>
    <s v="2018-03-21T12:56:52Z"/>
    <m/>
    <n v="7.6523553888855709E-3"/>
    <n v="7.9844845361693297E-4"/>
    <n v="0.34290925672594619"/>
    <n v="5.3078556263269641E-2"/>
    <n v="1.2336223499763058E-4"/>
  </r>
  <r>
    <s v="alibaba/arthas"/>
    <n v="36718"/>
    <s v="20.001-40.000"/>
    <n v="7.05"/>
    <n v="6"/>
    <s v="06-08 anos"/>
    <n v="59"/>
    <s v="1 - 250"/>
    <n v="724"/>
    <n v="952"/>
    <n v="5665"/>
    <n v="47805"/>
    <n v="78416"/>
    <n v="53456"/>
    <x v="1"/>
    <n v="13201"/>
    <x v="2"/>
    <n v="11759"/>
    <n v="16.829999999999998"/>
    <n v="4.75"/>
    <n v="1.36"/>
    <n v="36.659999999999997"/>
    <n v="11.51"/>
    <s v="https://github.com/alibaba/arthas"/>
    <s v="https://github.com/alibaba/arthas.git"/>
    <s v="2018-08-29T17:15:57Z"/>
    <m/>
    <n v="4.9733053259284525E-3"/>
    <n v="1.0592219913774627E-3"/>
    <n v="0.2165982672138623"/>
    <n v="7.6433121019108305E-2"/>
    <n v="6.6409097430442533E-4"/>
  </r>
  <r>
    <s v="geekxh/hello-algorithm"/>
    <n v="35777"/>
    <s v="20.001-40.000"/>
    <n v="5.3"/>
    <n v="4"/>
    <s v="04-06 anos"/>
    <n v="0"/>
    <s v="0"/>
    <n v="73"/>
    <n v="3"/>
    <n v="6"/>
    <n v="58"/>
    <n v="3167"/>
    <n v="1845"/>
    <x v="5"/>
    <n v="969"/>
    <x v="4"/>
    <n v="353"/>
    <n v="30.6"/>
    <n v="1.33"/>
    <n v="1"/>
    <n v="1"/>
    <n v="8.33"/>
    <s v="https://github.com/geekxh/hello-algorithm"/>
    <s v="https://github.com/geekxh/hello-algorithm.git"/>
    <s v="2020-05-29T05:47:09Z"/>
    <m/>
    <n v="1.7165048500332973E-4"/>
    <n v="7.7750633258447192E-5"/>
    <n v="6.0647514819881447E-2"/>
    <n v="0"/>
    <n v="1.8114865638418588E-5"/>
  </r>
  <r>
    <s v="airbnb/lottie-android"/>
    <n v="35473"/>
    <s v="20.001-40.000"/>
    <n v="8.9499999999999993"/>
    <n v="8"/>
    <s v="08-10 anos"/>
    <n v="60"/>
    <s v="1 - 250"/>
    <n v="234"/>
    <n v="293"/>
    <n v="1781"/>
    <n v="17890"/>
    <n v="26983"/>
    <n v="19739"/>
    <x v="1"/>
    <n v="3714"/>
    <x v="1"/>
    <n v="3530"/>
    <n v="13.76"/>
    <n v="6.9"/>
    <n v="1.29"/>
    <n v="33.409999999999997"/>
    <n v="15.07"/>
    <s v="https://github.com/airbnb/lottie-android"/>
    <s v="https://github.com/airbnb/lottie-android.git"/>
    <s v="2016-10-06T22:42:42Z"/>
    <m/>
    <n v="1.8364276008025614E-3"/>
    <n v="2.9800397515157161E-4"/>
    <n v="0.31463748290013682"/>
    <n v="6.1571125265392788E-2"/>
    <n v="6.0521766097956493E-4"/>
  </r>
  <r>
    <s v="TeamNewPipe/NewPipe"/>
    <n v="35089"/>
    <s v="20.001-40.000"/>
    <n v="10.039999999999999"/>
    <n v="10"/>
    <s v="10-12 anos"/>
    <n v="137"/>
    <s v="1 - 250"/>
    <n v="358"/>
    <n v="586"/>
    <n v="4167"/>
    <n v="41538"/>
    <n v="69816"/>
    <n v="50339"/>
    <x v="1"/>
    <n v="8747"/>
    <x v="1"/>
    <n v="10730"/>
    <n v="12.53"/>
    <n v="8.2899999999999991"/>
    <n v="1.65"/>
    <n v="43.23"/>
    <n v="16.86"/>
    <s v="https://github.com/TeamNewPipe/NewPipe"/>
    <s v="https://github.com/TeamNewPipe/NewPipe.git"/>
    <s v="2015-09-03T23:39:26Z"/>
    <m/>
    <n v="4.6833136935407133E-3"/>
    <n v="7.0184188762810896E-4"/>
    <n v="0.3780209758321933"/>
    <n v="0.13800424628450103"/>
    <n v="7.8310564154883552E-4"/>
  </r>
  <r>
    <s v="bumptech/glide"/>
    <n v="34949"/>
    <s v="20.001-40.000"/>
    <n v="12.2"/>
    <n v="12"/>
    <s v="12-14 anos"/>
    <n v="54"/>
    <s v="1 - 250"/>
    <n v="696"/>
    <n v="1521"/>
    <n v="7657"/>
    <n v="60648"/>
    <n v="108270"/>
    <n v="80481"/>
    <x v="1"/>
    <n v="13942"/>
    <x v="2"/>
    <n v="13847"/>
    <n v="12.88"/>
    <n v="5.93"/>
    <n v="1.23"/>
    <n v="20"/>
    <n v="7.37"/>
    <s v="https://github.com/bumptech/glide"/>
    <s v="https://github.com/bumptech/glide.git"/>
    <s v="2013-07-08T22:52:33Z"/>
    <m/>
    <n v="7.4875895303810197E-3"/>
    <n v="1.1186783579868636E-3"/>
    <n v="0.27040583675330598"/>
    <n v="4.8832271762208064E-2"/>
    <n v="3.6229731276837173E-4"/>
  </r>
  <r>
    <s v="doocs/leetcode"/>
    <n v="34946"/>
    <s v="20.001-40.000"/>
    <n v="7.01"/>
    <n v="6"/>
    <s v="06-08 anos"/>
    <n v="21"/>
    <s v="1 - 250"/>
    <n v="4072"/>
    <n v="164"/>
    <n v="549"/>
    <n v="4455"/>
    <n v="108442"/>
    <n v="98114"/>
    <x v="1"/>
    <n v="6286"/>
    <x v="1"/>
    <n v="4042"/>
    <n v="5.8"/>
    <n v="2.61"/>
    <n v="1.01"/>
    <n v="0.41"/>
    <n v="7.05"/>
    <s v="https://github.com/doocs/leetcode"/>
    <s v="https://github.com/doocs/leetcode.git"/>
    <s v="2018-09-16T14:03:03Z"/>
    <m/>
    <n v="9.1280843824480731E-3"/>
    <n v="5.0437614103467402E-4"/>
    <n v="0.11901504787961696"/>
    <n v="2.1231422505307873E-3"/>
    <n v="7.4270949117516201E-6"/>
  </r>
  <r>
    <s v="eugenp/tutorials"/>
    <n v="37258"/>
    <s v="20.001-40.000"/>
    <n v="12.39"/>
    <n v="12"/>
    <s v="12-14 anos"/>
    <n v="0"/>
    <s v="0"/>
    <n v="22826"/>
    <n v="23682"/>
    <n v="78955"/>
    <n v="524587"/>
    <n v="1021274"/>
    <n v="774788"/>
    <x v="2"/>
    <n v="35114"/>
    <x v="2"/>
    <n v="211372"/>
    <n v="3.44"/>
    <n v="4.1100000000000003"/>
    <n v="1.1100000000000001"/>
    <n v="5.99"/>
    <n v="4.1900000000000004"/>
    <s v="https://github.com/eugenp/tutorials"/>
    <s v="https://github.com/eugenp/tutorials.git"/>
    <s v="2013-04-29T18:26:36Z"/>
    <m/>
    <n v="7.208278372615709E-2"/>
    <n v="2.8174775399763827E-3"/>
    <n v="0.18741450068399454"/>
    <n v="2.3354564755838664E-2"/>
    <n v="1.0850804517412734E-4"/>
  </r>
  <r>
    <s v="netty/netty"/>
    <n v="34436"/>
    <s v="20.001-40.000"/>
    <n v="14.86"/>
    <n v="14"/>
    <s v="14-16 anos"/>
    <n v="0"/>
    <s v="0"/>
    <n v="3453"/>
    <n v="7911"/>
    <n v="42621"/>
    <n v="381815"/>
    <n v="605467"/>
    <n v="398800"/>
    <x v="2"/>
    <n v="133585"/>
    <x v="3"/>
    <n v="73082"/>
    <n v="22.06"/>
    <n v="4.3899999999999997"/>
    <n v="1.53"/>
    <n v="67.03"/>
    <n v="9.0399999999999991"/>
    <s v="https://github.com/netty/netty"/>
    <s v="https://github.com/netty/netty.git"/>
    <s v="2010-11-09T09:22:21Z"/>
    <m/>
    <n v="3.7102554698822711E-2"/>
    <n v="1.0718594782073961E-2"/>
    <n v="0.20018239854081166"/>
    <n v="0.11252653927813164"/>
    <n v="1.214239443743198E-3"/>
  </r>
  <r>
    <s v="xkcoding/spring-boot-demo"/>
    <n v="33912"/>
    <s v="20.001-40.000"/>
    <n v="7.85"/>
    <n v="6"/>
    <s v="06-08 anos"/>
    <n v="0"/>
    <s v="0"/>
    <n v="484"/>
    <n v="481"/>
    <n v="1000"/>
    <n v="7155"/>
    <n v="22469"/>
    <n v="11960"/>
    <x v="1"/>
    <n v="7427"/>
    <x v="1"/>
    <n v="3082"/>
    <n v="33.049999999999997"/>
    <n v="5.04"/>
    <n v="1.1299999999999999"/>
    <n v="2.33"/>
    <n v="2.77"/>
    <s v="https://github.com/xkcoding/spring-boot-demo"/>
    <s v="https://github.com/xkcoding/spring-boot-demo.git"/>
    <s v="2017-11-10T06:27:29Z"/>
    <m/>
    <n v="1.1127044989917743E-3"/>
    <n v="5.9592771229152459E-4"/>
    <n v="0.22982216142270862"/>
    <n v="2.7600849256900189E-2"/>
    <n v="4.2207636937515308E-5"/>
  </r>
  <r>
    <s v="Blankj/AndroidUtilCode"/>
    <n v="33646"/>
    <s v="20.001-40.000"/>
    <n v="9.14"/>
    <n v="8"/>
    <s v="08-10 anos"/>
    <n v="117"/>
    <s v="1 - 250"/>
    <n v="275"/>
    <n v="670"/>
    <n v="4945"/>
    <n v="39995"/>
    <n v="64250"/>
    <n v="39217"/>
    <x v="1"/>
    <n v="18093"/>
    <x v="2"/>
    <n v="6940"/>
    <n v="28.16"/>
    <n v="4.16"/>
    <n v="1.36"/>
    <n v="144.94999999999999"/>
    <n v="13.8"/>
    <s v="https://github.com/Blankj/AndroidUtilCode"/>
    <s v="https://github.com/Blankj/AndroidUtilCode.git"/>
    <s v="2016-07-30T18:18:32Z"/>
    <m/>
    <n v="3.6485729378729443E-3"/>
    <n v="1.4517463442157742E-3"/>
    <n v="0.18969448244414044"/>
    <n v="7.6433121019108305E-2"/>
    <n v="2.6257497742887739E-3"/>
  </r>
  <r>
    <s v="alibaba/easyexcel"/>
    <n v="33624"/>
    <s v="20.001-40.000"/>
    <n v="7.61"/>
    <n v="6"/>
    <s v="06-08 anos"/>
    <n v="14"/>
    <s v="1 - 250"/>
    <n v="533"/>
    <n v="560"/>
    <n v="2324"/>
    <n v="20545"/>
    <n v="43190"/>
    <n v="27621"/>
    <x v="1"/>
    <n v="10113"/>
    <x v="2"/>
    <n v="5456"/>
    <n v="23.42"/>
    <n v="6.57"/>
    <n v="1.38"/>
    <n v="32.020000000000003"/>
    <n v="7.67"/>
    <s v="https://github.com/alibaba/easyexcel"/>
    <s v="https://github.com/alibaba/easyexcel.git"/>
    <s v="2018-02-06T03:14:08Z"/>
    <m/>
    <n v="2.5697333584157023E-3"/>
    <n v="8.1144701149915013E-4"/>
    <n v="0.29958960328317374"/>
    <n v="8.0679405520169833E-2"/>
    <n v="5.8003799774216324E-4"/>
  </r>
  <r>
    <s v="zxing/zxing"/>
    <n v="33589"/>
    <s v="20.001-40.000"/>
    <n v="13.94"/>
    <n v="12"/>
    <s v="12-14 anos"/>
    <n v="31"/>
    <s v="1 - 250"/>
    <n v="515"/>
    <n v="595"/>
    <n v="3264"/>
    <n v="40029"/>
    <n v="73551"/>
    <n v="47627"/>
    <x v="1"/>
    <n v="17682"/>
    <x v="2"/>
    <n v="8242"/>
    <n v="24.04"/>
    <n v="5.03"/>
    <n v="1.71"/>
    <n v="22.97"/>
    <n v="16.309999999999999"/>
    <s v="https://github.com/zxing/zxing"/>
    <s v="https://github.com/zxing/zxing.git"/>
    <s v="2011-10-12T14:07:27Z"/>
    <m/>
    <n v="4.4310014359098026E-3"/>
    <n v="1.4187685214405194E-3"/>
    <n v="0.22936616507067945"/>
    <n v="0.15074309978768577"/>
    <n v="4.1609846371447491E-4"/>
  </r>
  <r>
    <s v="YunaiV/ruoyi-vue-pro"/>
    <n v="33239"/>
    <s v="20.001-40.000"/>
    <n v="4.6500000000000004"/>
    <n v="4"/>
    <s v="04-06 anos"/>
    <n v="46"/>
    <s v="1 - 250"/>
    <n v="3677"/>
    <n v="3748"/>
    <n v="11903"/>
    <n v="93443"/>
    <n v="270894"/>
    <n v="168660"/>
    <x v="2"/>
    <n v="61507"/>
    <x v="2"/>
    <n v="40727"/>
    <n v="22.71"/>
    <n v="7.86"/>
    <n v="1.22"/>
    <n v="16.29"/>
    <n v="4.83"/>
    <s v="https://github.com/YunaiV/ruoyi-vue-pro"/>
    <s v="https://github.com/YunaiV/ruoyi-vue-pro.git"/>
    <s v="2021-01-24T03:18:25Z"/>
    <m/>
    <n v="1.569136628762146E-2"/>
    <n v="4.9351993806267406E-3"/>
    <n v="0.35841313269493846"/>
    <n v="4.6709129511677279E-2"/>
    <n v="2.9509116124983877E-4"/>
  </r>
  <r>
    <s v="SeleniumHQ/selenium"/>
    <n v="33216"/>
    <s v="20.001-40.000"/>
    <n v="12.68"/>
    <n v="12"/>
    <s v="12-14 anos"/>
    <n v="108"/>
    <s v="1 - 250"/>
    <n v="1241"/>
    <n v="1869"/>
    <n v="10337"/>
    <n v="88511"/>
    <n v="174559"/>
    <n v="118179"/>
    <x v="2"/>
    <n v="29921"/>
    <x v="2"/>
    <n v="26459"/>
    <n v="17.14"/>
    <n v="5.88"/>
    <n v="1.38"/>
    <n v="32.74"/>
    <n v="8.2799999999999994"/>
    <s v="https://github.com/SeleniumHQ/selenium"/>
    <s v="https://github.com/SeleniumHQ/selenium.git"/>
    <s v="2013-01-14T21:40:56Z"/>
    <m/>
    <n v="1.099484155404255E-2"/>
    <n v="2.4008015456408655E-3"/>
    <n v="0.26812585499316005"/>
    <n v="8.0679405520169833E-2"/>
    <n v="5.9308070100182457E-4"/>
  </r>
  <r>
    <s v="alibaba/nacos"/>
    <n v="32054"/>
    <s v="20.001-40.000"/>
    <n v="7.26"/>
    <n v="6"/>
    <s v="06-08 anos"/>
    <n v="85"/>
    <s v="1 - 250"/>
    <n v="3157"/>
    <n v="4008"/>
    <n v="22149"/>
    <n v="185300"/>
    <n v="383416"/>
    <n v="230251"/>
    <x v="2"/>
    <n v="97982"/>
    <x v="2"/>
    <n v="55183"/>
    <n v="25.56"/>
    <n v="5.67"/>
    <n v="1.29"/>
    <n v="23.14"/>
    <n v="8.26"/>
    <s v="https://github.com/alibaba/nacos"/>
    <s v="https://github.com/alibaba/nacos.git"/>
    <s v="2018-06-15T06:49:27Z"/>
    <m/>
    <n v="2.1421515350949417E-2"/>
    <n v="7.8618808544160708E-3"/>
    <n v="0.25854993160054718"/>
    <n v="6.1571125265392788E-2"/>
    <n v="4.1917799087300611E-4"/>
  </r>
  <r>
    <s v="binarywang/WxJava"/>
    <n v="31916"/>
    <s v="20.001-40.000"/>
    <n v="9.6999999999999993"/>
    <n v="8"/>
    <s v="08-10 anos"/>
    <n v="30"/>
    <s v="1 - 250"/>
    <n v="3618"/>
    <n v="5087"/>
    <n v="12443"/>
    <n v="112951"/>
    <n v="333015"/>
    <n v="165476"/>
    <x v="2"/>
    <n v="122938"/>
    <x v="3"/>
    <n v="44601"/>
    <n v="36.92"/>
    <n v="5.44"/>
    <n v="1.21"/>
    <n v="20.32"/>
    <n v="3.41"/>
    <s v="https://github.com/binarywang/WxJava"/>
    <s v="https://github.com/binarywang/WxJava.git"/>
    <s v="2016-01-06T08:24:05Z"/>
    <m/>
    <n v="1.5395141277187529E-2"/>
    <n v="9.8643006723704661E-3"/>
    <n v="0.24806201550387599"/>
    <n v="4.4585987261146487E-2"/>
    <n v="3.6809406977266569E-4"/>
  </r>
  <r>
    <s v="ityouknow/spring-boot-examples"/>
    <n v="30607"/>
    <s v="20.001-40.000"/>
    <n v="8.8699999999999992"/>
    <n v="8"/>
    <s v="08-10 anos"/>
    <n v="0"/>
    <s v="0"/>
    <n v="595"/>
    <n v="303"/>
    <n v="826"/>
    <n v="4171"/>
    <n v="19262"/>
    <n v="14581"/>
    <x v="1"/>
    <n v="572"/>
    <x v="4"/>
    <n v="4109"/>
    <n v="2.97"/>
    <n v="4.67"/>
    <n v="1.03"/>
    <n v="4.58"/>
    <n v="2.98"/>
    <s v="https://github.com/ityouknow/spring-boot-examples"/>
    <s v="https://github.com/ityouknow/spring-boot-examples.git"/>
    <s v="2016-11-05T05:32:33Z"/>
    <m/>
    <n v="1.3565505267390521E-3"/>
    <n v="4.5896142645853248E-5"/>
    <n v="0.21295029639762883"/>
    <n v="6.3694267515923622E-3"/>
    <n v="8.2966084623957125E-5"/>
  </r>
  <r>
    <s v="chinabugotech/hutool"/>
    <n v="30073"/>
    <s v="20.001-40.000"/>
    <n v="11.44"/>
    <n v="10"/>
    <s v="10-12 anos"/>
    <n v="153"/>
    <s v="1 - 250"/>
    <n v="2215"/>
    <n v="2656"/>
    <n v="18027"/>
    <n v="131789"/>
    <n v="295456"/>
    <n v="148209"/>
    <x v="2"/>
    <n v="114306"/>
    <x v="3"/>
    <n v="32941"/>
    <n v="38.69"/>
    <n v="3.53"/>
    <n v="1.28"/>
    <n v="102.2"/>
    <n v="11.63"/>
    <s v="https://github.com/chinabugotech/hutool"/>
    <s v="https://github.com/chinabugotech/hutool.git"/>
    <s v="2014-04-13T07:23:51Z"/>
    <m/>
    <n v="1.3788697415641461E-2"/>
    <n v="9.1716861560784992E-3"/>
    <n v="0.16096671226630185"/>
    <n v="5.9447983014862003E-2"/>
    <n v="1.8513392682463796E-3"/>
  </r>
  <r>
    <s v="apolloconfig/apollo"/>
    <n v="29656"/>
    <s v="20.001-40.000"/>
    <n v="9.5399999999999991"/>
    <n v="8"/>
    <s v="08-10 anos"/>
    <n v="41"/>
    <s v="1 - 250"/>
    <n v="637"/>
    <n v="737"/>
    <n v="4244"/>
    <n v="33499"/>
    <n v="70108"/>
    <n v="45792"/>
    <x v="1"/>
    <n v="13169"/>
    <x v="2"/>
    <n v="11147"/>
    <n v="18.78"/>
    <n v="7.15"/>
    <n v="1.26"/>
    <n v="14.99"/>
    <n v="8.41"/>
    <s v="https://github.com/apolloconfig/apollo"/>
    <s v="https://github.com/apolloconfig/apollo.git"/>
    <s v="2016-03-04T10:24:23Z"/>
    <m/>
    <n v="4.2602813058387401E-3"/>
    <n v="1.0566543750056669E-3"/>
    <n v="0.32603739170086643"/>
    <n v="5.5201698513800426E-2"/>
    <n v="2.7154183591989465E-4"/>
  </r>
  <r>
    <s v="apache/kafka"/>
    <n v="30910"/>
    <s v="20.001-40.000"/>
    <n v="14.1"/>
    <n v="14"/>
    <s v="14-16 anos"/>
    <n v="0"/>
    <s v="0"/>
    <n v="5583"/>
    <n v="8471"/>
    <n v="67053"/>
    <n v="674650"/>
    <n v="1325558"/>
    <n v="932728"/>
    <x v="2"/>
    <n v="222579"/>
    <x v="3"/>
    <n v="170251"/>
    <n v="16.79"/>
    <n v="7.78"/>
    <n v="1.43"/>
    <n v="63.05"/>
    <n v="13.07"/>
    <s v="https://github.com/apache/kafka"/>
    <s v="https://github.com/apache/kafka.git"/>
    <s v="2011-08-15T18:06:16Z"/>
    <m/>
    <n v="8.677680952638793E-2"/>
    <n v="1.7859296388061836E-2"/>
    <n v="0.35476516187870499"/>
    <n v="9.1295116772823773E-2"/>
    <n v="1.1421422785022918E-3"/>
  </r>
  <r>
    <s v="alibaba/canal"/>
    <n v="29370"/>
    <s v="20.001-40.000"/>
    <n v="12.68"/>
    <n v="12"/>
    <s v="12-14 anos"/>
    <n v="32"/>
    <s v="1 - 250"/>
    <n v="698"/>
    <n v="1049"/>
    <n v="8603"/>
    <n v="112590"/>
    <n v="124568"/>
    <n v="90290"/>
    <x v="1"/>
    <n v="19209"/>
    <x v="2"/>
    <n v="15069"/>
    <n v="15.42"/>
    <n v="5.83"/>
    <n v="1.38"/>
    <n v="77.36"/>
    <n v="18.100000000000001"/>
    <s v="https://github.com/alibaba/canal"/>
    <s v="https://github.com/alibaba/canal.git"/>
    <s v="2013-01-13T10:59:52Z"/>
    <m/>
    <n v="8.4001746834420823E-3"/>
    <n v="1.5412919651821592E-3"/>
    <n v="0.26584587323301412"/>
    <n v="8.0679405520169833E-2"/>
    <n v="1.4013660057880619E-3"/>
  </r>
  <r>
    <s v="xuxueli/xxl-job"/>
    <n v="29308"/>
    <s v="20.001-40.000"/>
    <n v="9.81"/>
    <n v="8"/>
    <s v="08-10 anos"/>
    <n v="39"/>
    <s v="1 - 250"/>
    <n v="141"/>
    <n v="171"/>
    <n v="801"/>
    <n v="8854"/>
    <n v="15399"/>
    <n v="9478"/>
    <x v="5"/>
    <n v="3522"/>
    <x v="1"/>
    <n v="2399"/>
    <n v="22.87"/>
    <n v="4.78"/>
    <n v="1.1299999999999999"/>
    <n v="20.43"/>
    <n v="11.85"/>
    <s v="https://github.com/xuxueli/xxl-job"/>
    <s v="https://github.com/xuxueli/xxl-job.git"/>
    <s v="2015-11-28T12:59:34Z"/>
    <m/>
    <n v="8.8179040480301318E-4"/>
    <n v="2.8259827692079571E-4"/>
    <n v="0.21796625626994987"/>
    <n v="2.7600849256900189E-2"/>
    <n v="3.7008670499289175E-4"/>
  </r>
  <r>
    <s v="conductor-oss/conductor"/>
    <n v="29137"/>
    <s v="20.001-40.000"/>
    <n v="1.78"/>
    <n v="0"/>
    <s v="&lt;1 ano"/>
    <n v="26"/>
    <s v="1 - 250"/>
    <n v="677"/>
    <n v="837"/>
    <n v="7613"/>
    <n v="63543"/>
    <n v="123226"/>
    <n v="88282"/>
    <x v="1"/>
    <n v="17511"/>
    <x v="2"/>
    <n v="17433"/>
    <n v="14.21"/>
    <n v="7.77"/>
    <n v="1.27"/>
    <n v="91.43"/>
    <n v="14.31"/>
    <s v="https://github.com/conductor-oss/conductor"/>
    <s v="https://github.com/conductor-oss/conductor.git"/>
    <s v="2023-12-08T06:06:09Z"/>
    <m/>
    <n v="8.2133594130427943E-3"/>
    <n v="1.4050478214537347E-3"/>
    <n v="0.3543091655266758"/>
    <n v="5.7324840764331211E-2"/>
    <n v="1.6562421653206116E-3"/>
  </r>
  <r>
    <s v="keycloak/keycloak"/>
    <n v="29609"/>
    <s v="20.001-40.000"/>
    <n v="12.22"/>
    <n v="12"/>
    <s v="12-14 anos"/>
    <n v="88"/>
    <s v="1 - 250"/>
    <n v="6925"/>
    <n v="8675"/>
    <n v="62309"/>
    <n v="513585"/>
    <n v="964699"/>
    <n v="632623"/>
    <x v="2"/>
    <n v="173733"/>
    <x v="3"/>
    <n v="158343"/>
    <n v="18.010000000000002"/>
    <n v="6.91"/>
    <n v="1.55"/>
    <n v="73.37"/>
    <n v="11.66"/>
    <s v="https://github.com/keycloak/keycloak"/>
    <s v="https://github.com/keycloak/keycloak.git"/>
    <s v="2013-07-02T13:38:51Z"/>
    <m/>
    <n v="5.8856392831578036E-2"/>
    <n v="1.3939990472538501E-2"/>
    <n v="0.31509347925216602"/>
    <n v="0.11677282377919322"/>
    <n v="1.3290876918907717E-3"/>
  </r>
  <r>
    <s v="wuyouzhuguli/SpringAll"/>
    <n v="28959"/>
    <s v="20.001-40.000"/>
    <n v="7.38"/>
    <n v="6"/>
    <s v="06-08 anos"/>
    <n v="0"/>
    <s v="0"/>
    <n v="661"/>
    <n v="372"/>
    <n v="1056"/>
    <n v="5988"/>
    <n v="23996"/>
    <n v="18025"/>
    <x v="1"/>
    <n v="1481"/>
    <x v="1"/>
    <n v="4490"/>
    <n v="6.17"/>
    <n v="5.14"/>
    <n v="1.1100000000000001"/>
    <n v="3.59"/>
    <n v="3.37"/>
    <s v="https://github.com/wuyouzhuguli/SpringAll"/>
    <s v="https://github.com/wuyouzhuguli/SpringAll.git"/>
    <s v="2018-05-02T02:48:44Z"/>
    <m/>
    <n v="1.6769647654119341E-3"/>
    <n v="1.1883249520718298E-4"/>
    <n v="0.23438212494300045"/>
    <n v="2.3354564755838664E-2"/>
    <n v="6.503236764192272E-5"/>
  </r>
  <r>
    <s v="alibaba/spring-cloud-alibaba"/>
    <n v="28762"/>
    <s v="20.001-40.000"/>
    <n v="7.8"/>
    <n v="6"/>
    <s v="06-08 anos"/>
    <n v="48"/>
    <s v="1 - 250"/>
    <n v="456"/>
    <n v="596"/>
    <n v="2463"/>
    <n v="18932"/>
    <n v="43943"/>
    <n v="25369"/>
    <x v="1"/>
    <n v="11754"/>
    <x v="2"/>
    <n v="6820"/>
    <n v="26.75"/>
    <n v="5.81"/>
    <n v="1.1100000000000001"/>
    <n v="29.63"/>
    <n v="6.76"/>
    <s v="https://github.com/alibaba/spring-cloud-alibaba"/>
    <s v="https://github.com/alibaba/spring-cloud-alibaba.git"/>
    <s v="2017-12-01T20:49:15Z"/>
    <m/>
    <n v="2.3602174276690906E-3"/>
    <n v="9.4311758856531307E-4"/>
    <n v="0.26493388052895578"/>
    <n v="2.3354564755838664E-2"/>
    <n v="5.3674346886634268E-4"/>
  </r>
  <r>
    <s v="lenve/vhr"/>
    <n v="27947"/>
    <s v="20.001-40.000"/>
    <n v="7.7"/>
    <n v="6"/>
    <s v="06-08 anos"/>
    <n v="0"/>
    <s v="0"/>
    <n v="92"/>
    <n v="94"/>
    <n v="683"/>
    <n v="2971"/>
    <n v="5133"/>
    <n v="3732"/>
    <x v="5"/>
    <n v="387"/>
    <x v="4"/>
    <n v="1014"/>
    <n v="7.54"/>
    <n v="4.4400000000000004"/>
    <n v="1.02"/>
    <n v="48.33"/>
    <n v="9.07"/>
    <s v="https://github.com/lenve/vhr"/>
    <s v="https://github.com/lenve/vhr.git"/>
    <s v="2018-01-04T08:57:51Z"/>
    <m/>
    <n v="3.4720846072218241E-4"/>
    <n v="3.1052110496407705E-5"/>
    <n v="0.20246238030095762"/>
    <n v="4.2462845010615745E-3"/>
    <n v="8.7549145630477028E-4"/>
  </r>
  <r>
    <s v="alibaba/druid"/>
    <n v="28193"/>
    <s v="20.001-40.000"/>
    <n v="13.88"/>
    <n v="12"/>
    <s v="12-14 anos"/>
    <n v="51"/>
    <s v="1 - 250"/>
    <n v="5198"/>
    <n v="5839"/>
    <n v="35685"/>
    <n v="339825"/>
    <n v="570673"/>
    <n v="411926"/>
    <x v="2"/>
    <n v="68534"/>
    <x v="2"/>
    <n v="90213"/>
    <n v="12.01"/>
    <n v="5.08"/>
    <n v="1.94"/>
    <n v="230.3"/>
    <n v="13.09"/>
    <s v="https://github.com/alibaba/druid"/>
    <s v="https://github.com/alibaba/druid.git"/>
    <s v="2011-11-03T05:12:51Z"/>
    <m/>
    <n v="3.8323738582916857E-2"/>
    <n v="5.4990318882708151E-3"/>
    <n v="0.23164614683082535"/>
    <n v="0.19957537154989383"/>
    <n v="4.1718535565278009E-3"/>
  </r>
  <r>
    <s v="crossoverJie/JCSprout"/>
    <n v="27068"/>
    <s v="20.001-40.000"/>
    <n v="7.75"/>
    <n v="6"/>
    <s v="06-08 anos"/>
    <n v="0"/>
    <s v="0"/>
    <n v="109"/>
    <n v="162"/>
    <n v="376"/>
    <n v="4399"/>
    <n v="7058"/>
    <n v="4194"/>
    <x v="5"/>
    <n v="1425"/>
    <x v="1"/>
    <n v="1439"/>
    <n v="20.190000000000001"/>
    <n v="1.96"/>
    <n v="1.0900000000000001"/>
    <n v="1.77"/>
    <n v="4.16"/>
    <s v="https://github.com/crossoverJie/JCSprout"/>
    <s v="https://github.com/crossoverJie/JCSprout.git"/>
    <s v="2017-12-17T09:06:50Z"/>
    <m/>
    <n v="3.9019085859293492E-4"/>
    <n v="1.1433916655653999E-4"/>
    <n v="8.9375284997720017E-2"/>
    <n v="1.9108280254777087E-2"/>
    <n v="3.2063312180000899E-5"/>
  </r>
  <r>
    <s v="qiurunze123/miaosha"/>
    <n v="26511"/>
    <s v="20.001-40.000"/>
    <n v="7.01"/>
    <n v="6"/>
    <s v="06-08 anos"/>
    <n v="0"/>
    <s v="0"/>
    <n v="277"/>
    <n v="286"/>
    <n v="1169"/>
    <n v="8581"/>
    <n v="15643"/>
    <n v="10590"/>
    <x v="1"/>
    <n v="2301"/>
    <x v="1"/>
    <n v="2752"/>
    <n v="14.71"/>
    <n v="4.1500000000000004"/>
    <n v="1.1299999999999999"/>
    <n v="14.3"/>
    <n v="5.89"/>
    <s v="https://github.com/qiurunze123/miaosha"/>
    <s v="https://github.com/qiurunze123/miaosha.git"/>
    <s v="2018-09-14T04:36:24Z"/>
    <m/>
    <n v="9.8524587327114468E-4"/>
    <n v="1.8462766473445512E-4"/>
    <n v="0.18923848609211127"/>
    <n v="2.7600849256900189E-2"/>
    <n v="2.590425786293858E-4"/>
  </r>
  <r>
    <s v="ashishps1/awesome-system-design-resources"/>
    <n v="26011"/>
    <s v="20.001-40.000"/>
    <n v="1.9"/>
    <n v="0"/>
    <s v="&lt;1 ano"/>
    <n v="0"/>
    <s v="0"/>
    <n v="11"/>
    <n v="11"/>
    <n v="37"/>
    <n v="336"/>
    <n v="461"/>
    <n v="370"/>
    <x v="3"/>
    <n v="13"/>
    <x v="0"/>
    <n v="78"/>
    <n v="2.82"/>
    <n v="0.82"/>
    <n v="1"/>
    <n v="0"/>
    <n v="6.36"/>
    <s v="https://github.com/ashishps1/awesome-system-design-resources"/>
    <s v="https://github.com/ashishps1/awesome-system-design-resources.git"/>
    <s v="2023-10-25T01:50:42Z"/>
    <m/>
    <n v="3.4423132493892687E-5"/>
    <n v="1.0430941510421192E-6"/>
    <n v="3.7391700866393068E-2"/>
    <n v="0"/>
    <n v="0"/>
  </r>
  <r>
    <s v="apache/incubator-seata"/>
    <n v="25802"/>
    <s v="20.001-40.000"/>
    <n v="6.72"/>
    <n v="6"/>
    <s v="06-08 anos"/>
    <n v="44"/>
    <s v="1 - 250"/>
    <n v="2441"/>
    <n v="3650"/>
    <n v="26777"/>
    <n v="234219"/>
    <n v="376172"/>
    <n v="242788"/>
    <x v="2"/>
    <n v="97939"/>
    <x v="2"/>
    <n v="35445"/>
    <n v="26.04"/>
    <n v="6.6"/>
    <n v="1.82"/>
    <n v="520.74"/>
    <n v="23.33"/>
    <s v="https://github.com/apache/incubator-seata"/>
    <s v="https://github.com/apache/incubator-seata.git"/>
    <s v="2018-12-28T08:37:22Z"/>
    <m/>
    <n v="2.2587901329533019E-2"/>
    <n v="7.8584306199164702E-3"/>
    <n v="0.30095759233926128"/>
    <n v="0.17409766454352443"/>
    <n v="9.4331351325500946E-3"/>
  </r>
  <r>
    <s v="alibaba/fastjson"/>
    <n v="25749"/>
    <s v="20.001-40.000"/>
    <n v="13.88"/>
    <n v="12"/>
    <s v="12-14 anos"/>
    <n v="84"/>
    <s v="1 - 250"/>
    <n v="3119"/>
    <n v="6327"/>
    <n v="21485"/>
    <n v="206496"/>
    <n v="253945"/>
    <n v="186854"/>
    <x v="2"/>
    <n v="14028"/>
    <x v="2"/>
    <n v="53063"/>
    <n v="5.52"/>
    <n v="1.85"/>
    <n v="1.5"/>
    <n v="126.12"/>
    <n v="5.4"/>
    <s v="https://github.com/alibaba/fastjson"/>
    <s v="https://github.com/alibaba/fastjson.git"/>
    <s v="2011-11-03T06:58:52Z"/>
    <m/>
    <n v="1.7384054051388712E-2"/>
    <n v="1.1255788269860653E-3"/>
    <n v="8.4359325125398996E-2"/>
    <n v="0.10615711252653928"/>
    <n v="2.2846468543173521E-3"/>
  </r>
  <r>
    <s v="JakeWharton/butterknife"/>
    <n v="25482"/>
    <s v="20.001-40.000"/>
    <n v="12.54"/>
    <n v="12"/>
    <s v="12-14 anos"/>
    <n v="0"/>
    <s v="0"/>
    <n v="156"/>
    <n v="272"/>
    <n v="667"/>
    <n v="7712"/>
    <n v="16073"/>
    <n v="13316"/>
    <x v="1"/>
    <n v="691"/>
    <x v="4"/>
    <n v="2066"/>
    <n v="4.3"/>
    <n v="3.97"/>
    <n v="1.24"/>
    <n v="10.48"/>
    <n v="4.5999999999999996"/>
    <s v="https://github.com/JakeWharton/butterknife"/>
    <s v="https://github.com/JakeWharton/butterknife.git"/>
    <s v="2013-03-05T08:18:59Z"/>
    <m/>
    <n v="1.2388606278072296E-3"/>
    <n v="5.5444466028469571E-5"/>
    <n v="0.18103055175558597"/>
    <n v="5.0955414012738849E-2"/>
    <n v="1.8984379189062681E-4"/>
  </r>
  <r>
    <s v="hollischuang/toBeTopJavaer"/>
    <n v="25467"/>
    <s v="20.001-40.000"/>
    <n v="6.9"/>
    <n v="6"/>
    <s v="06-08 anos"/>
    <n v="0"/>
    <s v="0"/>
    <n v="0"/>
    <n v="0"/>
    <n v="0"/>
    <n v="0"/>
    <n v="0"/>
    <n v="0"/>
    <x v="0"/>
    <n v="0"/>
    <x v="0"/>
    <n v="0"/>
    <m/>
    <m/>
    <m/>
    <m/>
    <m/>
    <s v="https://github.com/hollischuang/toBeTopJavaer"/>
    <s v="https://github.com/hollischuang/toBeTopJavaer.git"/>
    <s v="2018-10-25T09:54:54Z"/>
    <s v="no_java_files"/>
    <n v="0"/>
    <n v="0"/>
    <n v="0"/>
    <n v="-0.21231422505307856"/>
    <n v="0"/>
  </r>
  <r>
    <s v="DrKLO/Telegram"/>
    <n v="27538"/>
    <s v="20.001-40.000"/>
    <n v="11.9"/>
    <n v="10"/>
    <s v="10-12 anos"/>
    <n v="95"/>
    <s v="1 - 250"/>
    <n v="2772"/>
    <n v="13606"/>
    <n v="74903"/>
    <n v="1708497"/>
    <n v="1585411"/>
    <n v="1331897"/>
    <x v="4"/>
    <n v="103455"/>
    <x v="3"/>
    <n v="150059"/>
    <n v="6.53"/>
    <n v="7.07"/>
    <n v="1.65"/>
    <n v="79.930000000000007"/>
    <n v="25.57"/>
    <s v="https://github.com/DrKLO/Telegram"/>
    <s v="https://github.com/DrKLO/Telegram.git"/>
    <s v="2013-10-25T14:08:10Z"/>
    <m/>
    <n v="0.12391369432221132"/>
    <n v="8.3010234920048043E-3"/>
    <n v="0.32238942088463296"/>
    <n v="0.13800424628450103"/>
    <n v="1.4479212104787978E-3"/>
  </r>
  <r>
    <s v="scwang90/SmartRefreshLayout"/>
    <n v="25154"/>
    <s v="20.001-40.000"/>
    <n v="8.3000000000000007"/>
    <n v="8"/>
    <s v="08-10 anos"/>
    <n v="14"/>
    <s v="1 - 250"/>
    <n v="160"/>
    <n v="341"/>
    <n v="1328"/>
    <n v="18146"/>
    <n v="26122"/>
    <n v="18540"/>
    <x v="1"/>
    <n v="4351"/>
    <x v="1"/>
    <n v="3231"/>
    <n v="16.66"/>
    <n v="6.65"/>
    <n v="1.51"/>
    <n v="30.32"/>
    <n v="10.48"/>
    <s v="https://github.com/scwang90/SmartRefreshLayout"/>
    <s v="https://github.com/scwang90/SmartRefreshLayout.git"/>
    <s v="2017-06-02T09:52:50Z"/>
    <m/>
    <n v="1.7248780444237036E-3"/>
    <n v="3.4911558855263544E-4"/>
    <n v="0.30323757409940721"/>
    <n v="0.10828025477707007"/>
    <n v="5.4924272615685158E-4"/>
  </r>
  <r>
    <s v="proxyee-down-org/proxyee-down"/>
    <n v="24869"/>
    <s v="20.001-40.000"/>
    <n v="7.9"/>
    <n v="6"/>
    <s v="06-08 anos"/>
    <n v="49"/>
    <s v="1 - 250"/>
    <n v="42"/>
    <n v="60"/>
    <n v="321"/>
    <n v="3392"/>
    <n v="4688"/>
    <n v="3910"/>
    <x v="5"/>
    <n v="276"/>
    <x v="4"/>
    <n v="502"/>
    <n v="5.89"/>
    <n v="5.52"/>
    <n v="1.47"/>
    <n v="19.52"/>
    <n v="11.55"/>
    <s v="https://github.com/proxyee-down-org/proxyee-down"/>
    <s v="https://github.com/proxyee-down-org/proxyee-down.git"/>
    <s v="2017-10-25T10:07:27Z"/>
    <m/>
    <n v="3.6376877851654164E-4"/>
    <n v="2.2145691206740379E-5"/>
    <n v="0.25170998632010944"/>
    <n v="9.9787685774946913E-2"/>
    <n v="3.5360217726193084E-4"/>
  </r>
  <r>
    <s v="apache/flink"/>
    <n v="25266"/>
    <s v="20.001-40.000"/>
    <n v="11.28"/>
    <n v="10"/>
    <s v="10-12 anos"/>
    <n v="0"/>
    <s v="0"/>
    <n v="14097"/>
    <n v="24324"/>
    <n v="126443"/>
    <n v="1132745"/>
    <n v="2442508"/>
    <n v="1622604"/>
    <x v="4"/>
    <n v="483274"/>
    <x v="3"/>
    <n v="336630"/>
    <n v="19.79"/>
    <n v="7.16"/>
    <n v="1.62"/>
    <n v="34.94"/>
    <n v="8.4"/>
    <s v="https://github.com/apache/flink"/>
    <s v="https://github.com/apache/flink.git"/>
    <s v="2014-06-07T07:00:10Z"/>
    <m/>
    <n v="0.15095976345167633"/>
    <n v="3.8776944826979166E-2"/>
    <n v="0.32649338805289557"/>
    <n v="0.13163481953290873"/>
    <n v="6.3293340540634534E-4"/>
  </r>
  <r>
    <s v="Anuken/Mindustry"/>
    <n v="24817"/>
    <s v="20.001-40.000"/>
    <n v="8.39"/>
    <n v="8"/>
    <s v="08-10 anos"/>
    <n v="168"/>
    <s v="1 - 250"/>
    <n v="805"/>
    <n v="0"/>
    <n v="0"/>
    <n v="0"/>
    <n v="166746"/>
    <n v="129590"/>
    <x v="2"/>
    <n v="8303"/>
    <x v="1"/>
    <n v="28853"/>
    <n v="4.9800000000000004"/>
    <m/>
    <m/>
    <m/>
    <m/>
    <s v="https://github.com/Anuken/Mindustry"/>
    <s v="https://github.com/Anuken/Mindustry.git"/>
    <s v="2017-04-30T01:24:29Z"/>
    <s v="ck_failed"/>
    <n v="1.2056469567252846E-2"/>
    <n v="6.6621621046943969E-4"/>
    <n v="0"/>
    <n v="-0.21231422505307856"/>
    <n v="0"/>
  </r>
  <r>
    <s v="greenrobot/EventBus"/>
    <n v="24761"/>
    <s v="20.001-40.000"/>
    <n v="13.18"/>
    <n v="12"/>
    <s v="12-14 anos"/>
    <n v="7"/>
    <s v="1 - 250"/>
    <n v="97"/>
    <n v="183"/>
    <n v="576"/>
    <n v="5269"/>
    <n v="7896"/>
    <n v="5038"/>
    <x v="5"/>
    <n v="1718"/>
    <x v="1"/>
    <n v="1140"/>
    <n v="21.76"/>
    <n v="3.43"/>
    <n v="1.84"/>
    <n v="9.0500000000000007"/>
    <n v="5.09"/>
    <s v="https://github.com/greenrobot/EventBus"/>
    <s v="https://github.com/greenrobot/EventBus.git"/>
    <s v="2012-07-16T16:55:40Z"/>
    <m/>
    <n v="4.6871281487630097E-4"/>
    <n v="1.3784890396079699E-4"/>
    <n v="0.15640674874601004"/>
    <n v="0.178343949044586"/>
    <n v="1.6393953402768822E-4"/>
  </r>
  <r>
    <s v="OpenAPITools/openapi-generator"/>
    <n v="24833"/>
    <s v="20.001-40.000"/>
    <n v="7.35"/>
    <n v="6"/>
    <s v="06-08 anos"/>
    <n v="73"/>
    <s v="1 - 250"/>
    <n v="12275"/>
    <n v="4233"/>
    <n v="27553"/>
    <n v="244821"/>
    <n v="1934992"/>
    <n v="1172316"/>
    <x v="4"/>
    <n v="464914"/>
    <x v="3"/>
    <n v="297762"/>
    <n v="24.03"/>
    <n v="4.92"/>
    <n v="1.25"/>
    <n v="80.62"/>
    <n v="12.26"/>
    <s v="https://github.com/OpenAPITools/openapi-generator"/>
    <s v="https://github.com/OpenAPITools/openapi-generator.git"/>
    <s v="2018-05-12T09:57:56Z"/>
    <m/>
    <n v="0.1090669972775954"/>
    <n v="3.7303774933661216E-2"/>
    <n v="0.22435020519835841"/>
    <n v="5.3078556263269641E-2"/>
    <n v="1.4604204677693066E-3"/>
  </r>
  <r>
    <s v="bazelbuild/bazel"/>
    <n v="24562"/>
    <s v="20.001-40.000"/>
    <n v="11.27"/>
    <n v="10"/>
    <s v="10-12 anos"/>
    <n v="212"/>
    <s v="1 - 250"/>
    <n v="1267"/>
    <n v="10643"/>
    <n v="67217"/>
    <n v="587154"/>
    <n v="243404"/>
    <n v="146254"/>
    <x v="2"/>
    <n v="61240"/>
    <x v="2"/>
    <n v="35910"/>
    <n v="25.16"/>
    <n v="7.51"/>
    <n v="1.62"/>
    <n v="68.069999999999993"/>
    <n v="10.64"/>
    <s v="https://github.com/bazelbuild/bazel"/>
    <s v="https://github.com/bazelbuild/bazel.git"/>
    <s v="2014-06-12T16:00:38Z"/>
    <m/>
    <n v="1.3606813026383191E-2"/>
    <n v="4.9137758315245684E-3"/>
    <n v="0.34245326037391699"/>
    <n v="0.13163481953290873"/>
    <n v="1.2330789040071531E-3"/>
  </r>
  <r>
    <s v="apache/skywalking"/>
    <n v="24519"/>
    <s v="20.001-40.000"/>
    <n v="9.8699999999999992"/>
    <n v="8"/>
    <s v="08-10 anos"/>
    <n v="62"/>
    <s v="1 - 250"/>
    <n v="2130"/>
    <n v="2875"/>
    <n v="8443"/>
    <n v="93245"/>
    <n v="196453"/>
    <n v="129022"/>
    <x v="2"/>
    <n v="45490"/>
    <x v="2"/>
    <n v="21941"/>
    <n v="23.16"/>
    <n v="6.08"/>
    <n v="1.4"/>
    <n v="5.5"/>
    <n v="5.63"/>
    <s v="https://github.com/apache/skywalking"/>
    <s v="https://github.com/apache/skywalking.git"/>
    <s v="2015-11-07T03:30:36Z"/>
    <m/>
    <n v="1.2003625407100059E-2"/>
    <n v="3.6500271485312313E-3"/>
    <n v="0.27724578203374373"/>
    <n v="8.4925690021231404E-2"/>
    <n v="9.9631761011302229E-5"/>
  </r>
  <r>
    <s v="yuliskov/SmartTube"/>
    <n v="24482"/>
    <s v="20.001-40.000"/>
    <n v="5.14"/>
    <n v="4"/>
    <s v="04-06 anos"/>
    <n v="914"/>
    <s v="751 - 1000"/>
    <n v="1614"/>
    <n v="3210"/>
    <n v="24038"/>
    <n v="238113"/>
    <n v="391437"/>
    <n v="260326"/>
    <x v="2"/>
    <n v="87495"/>
    <x v="2"/>
    <n v="43616"/>
    <n v="22.35"/>
    <n v="6.61"/>
    <n v="1.54"/>
    <n v="65.98"/>
    <n v="16.690000000000001"/>
    <s v="https://github.com/yuliskov/SmartTube"/>
    <s v="https://github.com/yuliskov/SmartTube.git"/>
    <s v="2020-07-28T12:53:52Z"/>
    <m/>
    <n v="2.4219557809743532E-2"/>
    <n v="7.0204248265715559E-3"/>
    <n v="0.30141358869129048"/>
    <n v="0.11464968152866242"/>
    <n v="1.1952188348228585E-3"/>
  </r>
  <r>
    <s v="jenkinsci/jenkins"/>
    <n v="24436"/>
    <s v="20.001-40.000"/>
    <n v="14.83"/>
    <n v="14"/>
    <s v="14-16 anos"/>
    <n v="443"/>
    <s v="251 - 500"/>
    <n v="1825"/>
    <n v="4089"/>
    <n v="19466"/>
    <n v="183935"/>
    <n v="321974"/>
    <n v="197185"/>
    <x v="2"/>
    <n v="85454"/>
    <x v="2"/>
    <n v="39335"/>
    <n v="26.54"/>
    <n v="6.19"/>
    <n v="1.93"/>
    <n v="46.18"/>
    <n v="8.0500000000000007"/>
    <s v="https://github.com/jenkinsci/jenkins"/>
    <s v="https://github.com/jenkinsci/jenkins.git"/>
    <s v="2010-11-22T21:21:23Z"/>
    <m/>
    <n v="1.8345203731914134E-2"/>
    <n v="6.8566590448579431E-3"/>
    <n v="0.28226174190606479"/>
    <n v="0.19745222929936304"/>
    <n v="8.3654449518217038E-4"/>
  </r>
  <r>
    <s v="Netflix/Hystrix"/>
    <n v="24400"/>
    <s v="20.001-40.000"/>
    <n v="12.83"/>
    <n v="12"/>
    <s v="12-14 anos"/>
    <n v="79"/>
    <s v="1 - 250"/>
    <n v="411"/>
    <n v="2005"/>
    <n v="5833"/>
    <n v="62010"/>
    <n v="78643"/>
    <n v="50508"/>
    <x v="1"/>
    <n v="17127"/>
    <x v="2"/>
    <n v="11008"/>
    <n v="21.78"/>
    <n v="3.35"/>
    <n v="1.57"/>
    <n v="20.25"/>
    <n v="4.2"/>
    <s v="https://github.com/Netflix/Hystrix"/>
    <s v="https://github.com/Netflix/Hystrix.git"/>
    <s v="2012-11-19T20:14:46Z"/>
    <m/>
    <n v="4.699036691896032E-3"/>
    <n v="1.3742364249921828E-3"/>
    <n v="0.15275877792977657"/>
    <n v="0.12101910828025479"/>
    <n v="3.6682602917797639E-4"/>
  </r>
  <r>
    <s v="CodePhiliaX/Chat2DB"/>
    <n v="24255"/>
    <s v="20.001-40.000"/>
    <n v="2.2400000000000002"/>
    <n v="2"/>
    <s v="02-04 anos"/>
    <n v="43"/>
    <s v="1 - 250"/>
    <n v="1014"/>
    <n v="1045"/>
    <n v="3627"/>
    <n v="35180"/>
    <n v="83717"/>
    <n v="52590"/>
    <x v="1"/>
    <n v="19308"/>
    <x v="2"/>
    <n v="11819"/>
    <n v="23.06"/>
    <n v="6.11"/>
    <n v="1.26"/>
    <n v="16.489999999999998"/>
    <n v="7.31"/>
    <s v="https://github.com/CodePhiliaX/Chat2DB"/>
    <s v="https://github.com/CodePhiliaX/Chat2DB.git"/>
    <s v="2023-06-20T14:05:26Z"/>
    <m/>
    <n v="4.8927365887940985E-3"/>
    <n v="1.5492355283324029E-3"/>
    <n v="0.27861377108983132"/>
    <n v="5.5201698513800426E-2"/>
    <n v="2.9871413437752246E-4"/>
  </r>
  <r>
    <s v="google/gson"/>
    <n v="24043"/>
    <s v="20.001-40.000"/>
    <n v="10.5"/>
    <n v="10"/>
    <s v="10-12 anos"/>
    <n v="12"/>
    <s v="1 - 250"/>
    <n v="258"/>
    <n v="1076"/>
    <n v="3268"/>
    <n v="34449"/>
    <n v="53964"/>
    <n v="35893"/>
    <x v="1"/>
    <n v="11794"/>
    <x v="2"/>
    <n v="6277"/>
    <n v="21.86"/>
    <n v="3.02"/>
    <n v="1.28"/>
    <n v="20.6"/>
    <n v="4.82"/>
    <s v="https://github.com/google/gson"/>
    <s v="https://github.com/google/gson.git"/>
    <s v="2015-03-19T18:21:20Z"/>
    <m/>
    <n v="3.3393229583872706E-3"/>
    <n v="9.4632710903005805E-4"/>
    <n v="0.1377108983128135"/>
    <n v="5.9447983014862003E-2"/>
    <n v="3.7316623215142289E-4"/>
  </r>
  <r>
    <s v="libgdx/libgdx"/>
    <n v="24342"/>
    <s v="20.001-40.000"/>
    <n v="13.11"/>
    <n v="12"/>
    <s v="12-14 anos"/>
    <n v="14"/>
    <s v="1 - 250"/>
    <n v="2430"/>
    <n v="3970"/>
    <n v="47196"/>
    <n v="285626"/>
    <n v="442924"/>
    <n v="297954"/>
    <x v="2"/>
    <n v="72089"/>
    <x v="2"/>
    <n v="72881"/>
    <n v="16.28"/>
    <n v="5.23"/>
    <n v="1.82"/>
    <n v="3543.59"/>
    <n v="19.489999999999998"/>
    <s v="https://github.com/libgdx/libgdx"/>
    <s v="https://github.com/libgdx/libgdx.git"/>
    <s v="2012-08-10T19:34:38Z"/>
    <m/>
    <n v="2.7720297348879191E-2"/>
    <n v="5.784278019575026E-3"/>
    <n v="0.23848609211126312"/>
    <n v="0.17409766454352443"/>
    <n v="6.4191656727643723E-2"/>
  </r>
  <r>
    <s v="doocs/source-code-hunter"/>
    <n v="22963"/>
    <s v="20.001-40.000"/>
    <n v="5.89"/>
    <n v="4"/>
    <s v="04-06 anos"/>
    <n v="0"/>
    <s v="0"/>
    <n v="1"/>
    <n v="1"/>
    <n v="1"/>
    <n v="5"/>
    <n v="8"/>
    <n v="5"/>
    <x v="0"/>
    <n v="3"/>
    <x v="0"/>
    <n v="0"/>
    <n v="37.5"/>
    <n v="0"/>
    <n v="1"/>
    <n v="0"/>
    <n v="1"/>
    <s v="https://github.com/doocs/source-code-hunter"/>
    <s v="https://github.com/doocs/source-code-hunter.git"/>
    <s v="2019-10-28T01:35:10Z"/>
    <m/>
    <n v="4.6517746613368494E-7"/>
    <n v="2.4071403485587365E-7"/>
    <n v="0"/>
    <n v="0"/>
    <n v="0"/>
  </r>
  <r>
    <s v="iBotPeaches/Apktool"/>
    <n v="22907"/>
    <s v="20.001-40.000"/>
    <n v="13.5"/>
    <n v="12"/>
    <s v="12-14 anos"/>
    <n v="26"/>
    <s v="1 - 250"/>
    <n v="164"/>
    <n v="182"/>
    <n v="1201"/>
    <n v="12392"/>
    <n v="19833"/>
    <n v="13857"/>
    <x v="1"/>
    <n v="3338"/>
    <x v="1"/>
    <n v="2638"/>
    <n v="16.829999999999998"/>
    <n v="5.91"/>
    <n v="1.92"/>
    <n v="51"/>
    <n v="16.739999999999998"/>
    <s v="https://github.com/iBotPeaches/Apktool"/>
    <s v="https://github.com/iBotPeaches/Apktool.git"/>
    <s v="2012-03-19T17:46:53Z"/>
    <m/>
    <n v="1.2891928296428945E-3"/>
    <n v="2.6783448278296876E-4"/>
    <n v="0.26949384404924759"/>
    <n v="0.19532908704883226"/>
    <n v="9.2385814755934794E-4"/>
  </r>
  <r>
    <s v="redisson/redisson"/>
    <n v="24031"/>
    <s v="20.001-40.000"/>
    <n v="11.69"/>
    <n v="10"/>
    <s v="10-12 anos"/>
    <n v="173"/>
    <s v="1 - 250"/>
    <n v="2977"/>
    <n v="2844"/>
    <n v="24329"/>
    <n v="166169"/>
    <n v="516832"/>
    <n v="332415"/>
    <x v="2"/>
    <n v="105255"/>
    <x v="3"/>
    <n v="79162"/>
    <n v="20.37"/>
    <n v="5.82"/>
    <n v="1.34"/>
    <n v="175.56"/>
    <n v="12.46"/>
    <s v="https://github.com/redisson/redisson"/>
    <s v="https://github.com/redisson/redisson.git"/>
    <s v="2014-01-11T14:06:25Z"/>
    <m/>
    <n v="3.0926393480965774E-2"/>
    <n v="8.4454519129183274E-3"/>
    <n v="0.26538987688098498"/>
    <n v="7.2186836518046721E-2"/>
    <n v="3.1802458114807671E-3"/>
  </r>
  <r>
    <s v="alibaba/Sentinel"/>
    <n v="22903"/>
    <s v="20.001-40.000"/>
    <n v="7.46"/>
    <n v="6"/>
    <s v="06-08 anos"/>
    <n v="25"/>
    <s v="1 - 250"/>
    <n v="1209"/>
    <n v="1498"/>
    <n v="6487"/>
    <n v="54999"/>
    <n v="111268"/>
    <n v="65629"/>
    <x v="1"/>
    <n v="31145"/>
    <x v="2"/>
    <n v="14494"/>
    <n v="27.99"/>
    <n v="4.4400000000000004"/>
    <n v="1.18"/>
    <n v="12.55"/>
    <n v="7.66"/>
    <s v="https://github.com/alibaba/Sentinel"/>
    <s v="https://github.com/alibaba/Sentinel.git"/>
    <s v="2018-04-04T06:37:33Z"/>
    <m/>
    <n v="6.105826384977522E-3"/>
    <n v="2.4990128718620618E-3"/>
    <n v="0.20246238030095762"/>
    <n v="3.8216560509554125E-2"/>
    <n v="2.2734156376215327E-4"/>
  </r>
  <r>
    <s v="EnterpriseQualityCoding/FizzBuzzEnterpriseEdition"/>
    <n v="22783"/>
    <s v="20.001-40.000"/>
    <n v="12.82"/>
    <n v="12"/>
    <s v="12-14 anos"/>
    <n v="0"/>
    <s v="0"/>
    <n v="89"/>
    <n v="91"/>
    <n v="146"/>
    <n v="894"/>
    <n v="2621"/>
    <n v="1386"/>
    <x v="5"/>
    <n v="739"/>
    <x v="4"/>
    <n v="496"/>
    <n v="28.2"/>
    <n v="2.9"/>
    <n v="1"/>
    <n v="0.23"/>
    <n v="1.87"/>
    <s v="https://github.com/EnterpriseQualityCoding/FizzBuzzEnterpriseEdition"/>
    <s v="https://github.com/EnterpriseQualityCoding/FizzBuzzEnterpriseEdition.git"/>
    <s v="2012-11-24T00:14:41Z"/>
    <m/>
    <n v="1.2894719361225746E-4"/>
    <n v="5.9295890586163546E-5"/>
    <n v="0.13223894208846329"/>
    <n v="0"/>
    <n v="4.1664190968362751E-6"/>
  </r>
  <r>
    <s v="apache/rocketmq"/>
    <n v="22094"/>
    <s v="20.001-40.000"/>
    <n v="8.8000000000000007"/>
    <n v="8"/>
    <s v="08-10 anos"/>
    <n v="22"/>
    <s v="1 - 250"/>
    <n v="2107"/>
    <n v="2860"/>
    <n v="21886"/>
    <n v="215148"/>
    <n v="340930"/>
    <n v="248140"/>
    <x v="2"/>
    <n v="46636"/>
    <x v="2"/>
    <n v="46154"/>
    <n v="13.68"/>
    <n v="6.85"/>
    <n v="1.33"/>
    <n v="121.77"/>
    <n v="14.81"/>
    <s v="https://github.com/apache/rocketmq"/>
    <s v="https://github.com/apache/rocketmq.git"/>
    <s v="2016-11-30T08:00:08Z"/>
    <m/>
    <n v="2.3085827289282514E-2"/>
    <n v="3.7419799098461748E-3"/>
    <n v="0.31235750113999089"/>
    <n v="7.0063694267515936E-2"/>
    <n v="2.2058471887902312E-3"/>
  </r>
  <r>
    <s v="google/ExoPlayer"/>
    <n v="21879"/>
    <s v="20.001-40.000"/>
    <n v="11.27"/>
    <n v="10"/>
    <s v="10-12 anos"/>
    <n v="28"/>
    <s v="1 - 250"/>
    <n v="1638"/>
    <n v="3281"/>
    <n v="23720"/>
    <n v="262348"/>
    <n v="479128"/>
    <n v="328827"/>
    <x v="2"/>
    <n v="104584"/>
    <x v="3"/>
    <n v="45717"/>
    <n v="21.83"/>
    <n v="7.54"/>
    <n v="1.29"/>
    <n v="52.22"/>
    <n v="15.42"/>
    <s v="https://github.com/google/ExoPlayer"/>
    <s v="https://github.com/google/ExoPlayer.git"/>
    <s v="2014-06-13T21:19:18Z"/>
    <m/>
    <n v="3.0592582131268243E-2"/>
    <n v="8.3916122071222305E-3"/>
    <n v="0.34382124943000458"/>
    <n v="6.1571125265392788E-2"/>
    <n v="9.459582836382186E-4"/>
  </r>
  <r>
    <s v="dataease/dataease"/>
    <n v="21875"/>
    <s v="20.001-40.000"/>
    <n v="4.62"/>
    <n v="4"/>
    <s v="04-06 anos"/>
    <n v="98"/>
    <s v="1 - 250"/>
    <n v="1000"/>
    <n v="1099"/>
    <n v="3850"/>
    <n v="42741"/>
    <n v="72015"/>
    <n v="54676"/>
    <x v="1"/>
    <n v="6237"/>
    <x v="1"/>
    <n v="11102"/>
    <n v="8.66"/>
    <n v="4.96"/>
    <n v="1.21"/>
    <n v="27.77"/>
    <n v="8.6300000000000008"/>
    <s v="https://github.com/dataease/dataease"/>
    <s v="https://github.com/dataease/dataease.git"/>
    <s v="2021-02-02T04:10:21Z"/>
    <m/>
    <n v="5.0868086276650718E-3"/>
    <n v="5.0044447846536136E-4"/>
    <n v="0.22617419060647515"/>
    <n v="4.4585987261146487E-2"/>
    <n v="5.030498187788842E-4"/>
  </r>
  <r>
    <s v="elunez/eladmin"/>
    <n v="21789"/>
    <s v="20.001-40.000"/>
    <n v="6.76"/>
    <n v="6"/>
    <s v="06-08 anos"/>
    <n v="1"/>
    <s v="1 - 250"/>
    <n v="274"/>
    <n v="282"/>
    <n v="963"/>
    <n v="8063"/>
    <n v="23218"/>
    <n v="12709"/>
    <x v="1"/>
    <n v="8178"/>
    <x v="1"/>
    <n v="2331"/>
    <n v="35.22"/>
    <n v="8.01"/>
    <n v="1.1599999999999999"/>
    <n v="6.2"/>
    <n v="6.21"/>
    <s v="https://github.com/elunez/eladmin"/>
    <s v="https://github.com/elunez/eladmin.git"/>
    <s v="2018-12-14T08:54:24Z"/>
    <m/>
    <n v="1.1823880834186003E-3"/>
    <n v="6.5618645901711166E-4"/>
    <n v="0.36525307797537621"/>
    <n v="3.3970276008492555E-2"/>
    <n v="1.1231216695819524E-4"/>
  </r>
  <r>
    <s v="LSPosed/LSPosed"/>
    <n v="21568"/>
    <s v="20.001-40.000"/>
    <n v="4.76"/>
    <n v="4"/>
    <s v="04-06 anos"/>
    <n v="39"/>
    <s v="1 - 250"/>
    <n v="230"/>
    <n v="427"/>
    <n v="2049"/>
    <n v="22952"/>
    <n v="30084"/>
    <n v="21730"/>
    <x v="1"/>
    <n v="4743"/>
    <x v="1"/>
    <n v="3611"/>
    <n v="15.77"/>
    <n v="5.52"/>
    <n v="1.65"/>
    <n v="48.11"/>
    <n v="11.1"/>
    <s v="https://github.com/LSPosed/LSPosed"/>
    <s v="https://github.com/LSPosed/LSPosed.git"/>
    <s v="2020-12-12T08:39:37Z"/>
    <m/>
    <n v="2.0216612678169948E-3"/>
    <n v="3.805688891071363E-4"/>
    <n v="0.25170998632010944"/>
    <n v="0.13800424628450103"/>
    <n v="8.7150618586431827E-4"/>
  </r>
  <r>
    <s v="kestra-io/kestra"/>
    <n v="21170"/>
    <s v="20.001-40.000"/>
    <n v="6.07"/>
    <n v="6"/>
    <s v="06-08 anos"/>
    <n v="311"/>
    <s v="251 - 500"/>
    <n v="1652"/>
    <n v="1918"/>
    <n v="7550"/>
    <n v="66320"/>
    <n v="157833"/>
    <n v="124827"/>
    <x v="2"/>
    <n v="8532"/>
    <x v="1"/>
    <n v="24474"/>
    <n v="5.41"/>
    <n v="8.24"/>
    <n v="1.43"/>
    <n v="14.95"/>
    <n v="6.77"/>
    <s v="https://github.com/kestra-io/kestra"/>
    <s v="https://github.com/kestra-io/kestra.git"/>
    <s v="2019-08-24T13:56:15Z"/>
    <m/>
    <n v="1.1613341513013898E-2"/>
    <n v="6.8459071513010477E-4"/>
    <n v="0.37574099407204742"/>
    <n v="9.1295116772823773E-2"/>
    <n v="2.7081724129435789E-4"/>
  </r>
  <r>
    <s v="CarGuo/GSYVideoPlayer"/>
    <n v="21099"/>
    <s v="20.001-40.000"/>
    <n v="8.85"/>
    <n v="8"/>
    <s v="08-10 anos"/>
    <n v="53"/>
    <s v="1 - 250"/>
    <n v="278"/>
    <n v="636"/>
    <n v="3787"/>
    <n v="31928"/>
    <n v="48236"/>
    <n v="33102"/>
    <x v="1"/>
    <n v="7068"/>
    <x v="1"/>
    <n v="8066"/>
    <n v="14.65"/>
    <n v="5.49"/>
    <n v="1.58"/>
    <n v="55.36"/>
    <n v="11.31"/>
    <s v="https://github.com/CarGuo/GSYVideoPlayer"/>
    <s v="https://github.com/CarGuo/GSYVideoPlayer.git"/>
    <s v="2016-11-13T12:34:31Z"/>
    <m/>
    <n v="3.0796608967914476E-3"/>
    <n v="5.6712226612043838E-4"/>
    <n v="0.2503419972640219"/>
    <n v="0.12314225053078558"/>
    <n v="1.0028389617428529E-3"/>
  </r>
  <r>
    <s v="oracle/graal"/>
    <n v="21086"/>
    <s v="20.001-40.000"/>
    <n v="9.68"/>
    <n v="8"/>
    <s v="08-10 anos"/>
    <n v="32"/>
    <s v="1 - 250"/>
    <n v="14371"/>
    <n v="0"/>
    <n v="0"/>
    <n v="0"/>
    <n v="2864050"/>
    <n v="1831012"/>
    <x v="4"/>
    <n v="704702"/>
    <x v="3"/>
    <n v="328336"/>
    <n v="24.61"/>
    <m/>
    <m/>
    <m/>
    <m/>
    <s v="https://github.com/oracle/graal"/>
    <s v="https://github.com/oracle/graal.git"/>
    <s v="2016-01-14T17:11:35Z"/>
    <s v="ck_failed"/>
    <n v="0.17034910452407415"/>
    <n v="5.6543887263667963E-2"/>
    <n v="0"/>
    <n v="-0.21231422505307856"/>
    <n v="0"/>
  </r>
  <r>
    <s v="brettwooldridge/HikariCP"/>
    <n v="20714"/>
    <s v="20.001-40.000"/>
    <n v="11.95"/>
    <n v="10"/>
    <s v="10-12 anos"/>
    <n v="0"/>
    <s v="0"/>
    <n v="113"/>
    <n v="185"/>
    <n v="1409"/>
    <n v="11464"/>
    <n v="21451"/>
    <n v="14418"/>
    <x v="1"/>
    <n v="4042"/>
    <x v="1"/>
    <n v="2991"/>
    <n v="18.84"/>
    <n v="4.38"/>
    <n v="1.29"/>
    <n v="172.67"/>
    <n v="12.75"/>
    <s v="https://github.com/brettwooldridge/HikariCP"/>
    <s v="https://github.com/brettwooldridge/HikariCP.git"/>
    <s v="2013-10-08T05:43:03Z"/>
    <m/>
    <n v="1.341385741343094E-3"/>
    <n v="3.2432204296248046E-4"/>
    <n v="0.19972640218878249"/>
    <n v="6.1571125265392788E-2"/>
    <n v="3.1278938497857371E-3"/>
  </r>
  <r>
    <s v="kunal-kushwaha/DSA-Bootcamp-Java"/>
    <n v="20655"/>
    <s v="20.001-40.000"/>
    <n v="4.13"/>
    <n v="4"/>
    <s v="04-06 anos"/>
    <n v="0"/>
    <s v="0"/>
    <n v="256"/>
    <n v="253"/>
    <n v="721"/>
    <n v="6598"/>
    <n v="10287"/>
    <n v="7537"/>
    <x v="5"/>
    <n v="853"/>
    <x v="4"/>
    <n v="1897"/>
    <n v="8.2899999999999991"/>
    <n v="1.29"/>
    <n v="1.08"/>
    <n v="3.5"/>
    <n v="6.34"/>
    <s v="https://github.com/kunal-kushwaha/DSA-Bootcamp-Java"/>
    <s v="https://github.com/kunal-kushwaha/DSA-Bootcamp-Java.git"/>
    <s v="2021-07-30T12:23:25Z"/>
    <m/>
    <n v="7.0120851244991663E-4"/>
    <n v="6.8443023910686753E-5"/>
    <n v="5.8823529411764705E-2"/>
    <n v="1.6985138004246298E-2"/>
    <n v="6.3402029734465053E-5"/>
  </r>
  <r>
    <s v="apache/shardingsphere"/>
    <n v="20449"/>
    <s v="20.001-40.000"/>
    <n v="9.67"/>
    <n v="8"/>
    <s v="08-10 anos"/>
    <n v="58"/>
    <s v="1 - 250"/>
    <n v="7645"/>
    <n v="7843"/>
    <n v="28087"/>
    <n v="201390"/>
    <n v="550144"/>
    <n v="315658"/>
    <x v="2"/>
    <n v="164487"/>
    <x v="3"/>
    <n v="69999"/>
    <n v="29.9"/>
    <n v="6.96"/>
    <n v="1.4"/>
    <n v="28.32"/>
    <n v="5.55"/>
    <s v="https://github.com/apache/shardingsphere"/>
    <s v="https://github.com/apache/shardingsphere.git"/>
    <s v="2016-01-18T12:49:26Z"/>
    <m/>
    <n v="2.9367397720965343E-2"/>
    <n v="1.3198109817112698E-2"/>
    <n v="0.3173734610123119"/>
    <n v="8.4925690021231404E-2"/>
    <n v="5.1301299488001439E-4"/>
  </r>
  <r>
    <s v="didi/DoKit"/>
    <n v="20388"/>
    <s v="20.001-40.000"/>
    <n v="7.1"/>
    <n v="6"/>
    <s v="06-08 anos"/>
    <n v="14"/>
    <s v="1 - 250"/>
    <n v="732"/>
    <n v="1569"/>
    <n v="8866"/>
    <n v="80596"/>
    <n v="121078"/>
    <n v="77651"/>
    <x v="1"/>
    <n v="28170"/>
    <x v="2"/>
    <n v="15257"/>
    <n v="23.27"/>
    <n v="4.5"/>
    <n v="1.32"/>
    <n v="71.77"/>
    <n v="11.15"/>
    <s v="https://github.com/didi/DoKit"/>
    <s v="https://github.com/didi/DoKit.git"/>
    <s v="2018-08-14T10:32:07Z"/>
    <m/>
    <n v="7.2242990845493536E-3"/>
    <n v="2.260304787296654E-3"/>
    <n v="0.20519835841313269"/>
    <n v="6.7940552016985151E-2"/>
    <n v="1.300103906869302E-3"/>
  </r>
  <r>
    <s v="mybatis/mybatis-3"/>
    <n v="20228"/>
    <s v="20.001-40.000"/>
    <n v="12.59"/>
    <n v="12"/>
    <s v="12-14 anos"/>
    <n v="46"/>
    <s v="1 - 250"/>
    <n v="1390"/>
    <n v="1744"/>
    <n v="8728"/>
    <n v="60434"/>
    <n v="114433"/>
    <n v="70703"/>
    <x v="1"/>
    <n v="28227"/>
    <x v="2"/>
    <n v="15503"/>
    <n v="24.67"/>
    <n v="3.58"/>
    <n v="1.22"/>
    <n v="20.95"/>
    <n v="6.75"/>
    <s v="https://github.com/mybatis/mybatis-3"/>
    <s v="https://github.com/mybatis/mybatis-3.git"/>
    <s v="2013-02-14T19:03:32Z"/>
    <m/>
    <n v="6.577888477609985E-3"/>
    <n v="2.2648783539589152E-3"/>
    <n v="0.16324669402644779"/>
    <n v="4.6709129511677279E-2"/>
    <n v="3.795064351248694E-4"/>
  </r>
  <r>
    <s v="ReactiveX/RxAndroid"/>
    <n v="20076"/>
    <s v="20.001-40.000"/>
    <n v="11.08"/>
    <n v="10"/>
    <s v="10-12 anos"/>
    <n v="20"/>
    <s v="1 - 250"/>
    <n v="12"/>
    <n v="55"/>
    <n v="149"/>
    <n v="1452"/>
    <n v="1863"/>
    <n v="1334"/>
    <x v="5"/>
    <n v="240"/>
    <x v="4"/>
    <n v="289"/>
    <n v="12.88"/>
    <n v="2.27"/>
    <n v="1.1299999999999999"/>
    <n v="3.09"/>
    <n v="3.55"/>
    <s v="https://github.com/ReactiveX/RxAndroid"/>
    <s v="https://github.com/ReactiveX/RxAndroid.git"/>
    <s v="2014-08-19T03:46:38Z"/>
    <m/>
    <n v="1.2410934796446715E-4"/>
    <n v="1.9257122788469895E-5"/>
    <n v="0.10351117191062471"/>
    <n v="2.7600849256900189E-2"/>
    <n v="5.597493482271343E-5"/>
  </r>
  <r>
    <s v="linlinjava/litemall"/>
    <n v="19923"/>
    <s v="0-20.000"/>
    <n v="7.49"/>
    <n v="6"/>
    <s v="06-08 anos"/>
    <n v="8"/>
    <s v="1 - 250"/>
    <n v="333"/>
    <n v="617"/>
    <n v="11848"/>
    <n v="90884"/>
    <n v="116435"/>
    <n v="60606"/>
    <x v="1"/>
    <n v="40871"/>
    <x v="2"/>
    <n v="14958"/>
    <n v="35.1"/>
    <n v="4.62"/>
    <n v="1.1299999999999999"/>
    <n v="1532.88"/>
    <n v="23.7"/>
    <s v="https://github.com/linlinjava/litemall"/>
    <s v="https://github.com/linlinjava/litemall.git"/>
    <s v="2018-03-22T16:42:30Z"/>
    <m/>
    <n v="5.6385091024996215E-3"/>
    <n v="3.2794077728648045E-3"/>
    <n v="0.2106703146374829"/>
    <n v="2.7600849256900189E-2"/>
    <n v="2.7767915239819085E-2"/>
  </r>
  <r>
    <s v="yudaocode/SpringBoot-Labs"/>
    <n v="19859"/>
    <s v="0-20.000"/>
    <n v="7.02"/>
    <n v="6"/>
    <s v="06-08 anos"/>
    <n v="0"/>
    <s v="0"/>
    <n v="2080"/>
    <n v="1451"/>
    <n v="2946"/>
    <n v="17375"/>
    <n v="64114"/>
    <n v="42528"/>
    <x v="1"/>
    <n v="8372"/>
    <x v="1"/>
    <n v="13214"/>
    <n v="13.06"/>
    <n v="4.29"/>
    <n v="1.05"/>
    <n v="1.39"/>
    <n v="2.27"/>
    <s v="https://github.com/yudaocode/SpringBoot-Labs"/>
    <s v="https://github.com/yudaocode/SpringBoot-Labs.git"/>
    <s v="2018-09-12T14:51:46Z"/>
    <m/>
    <n v="3.9566134559466705E-3"/>
    <n v="6.7175263327112484E-4"/>
    <n v="0.19562243502051985"/>
    <n v="1.0615711252653938E-2"/>
    <n v="2.5179663237401835E-5"/>
  </r>
  <r>
    <s v="xiaojieonly/Ehviewer_CN_SXJ"/>
    <n v="19718"/>
    <s v="0-20.000"/>
    <n v="4.8499999999999996"/>
    <n v="4"/>
    <s v="04-06 anos"/>
    <n v="107"/>
    <s v="1 - 250"/>
    <n v="514"/>
    <n v="910"/>
    <n v="6647"/>
    <n v="74646"/>
    <n v="102936"/>
    <n v="74221"/>
    <x v="1"/>
    <n v="14341"/>
    <x v="2"/>
    <n v="14374"/>
    <n v="13.93"/>
    <n v="6.79"/>
    <n v="1.74"/>
    <n v="68.42"/>
    <n v="17.2"/>
    <s v="https://github.com/xiaojieonly/Ehviewer_CN_SXJ"/>
    <s v="https://github.com/xiaojieonly/Ehviewer_CN_SXJ.git"/>
    <s v="2020-11-09T06:14:31Z"/>
    <m/>
    <n v="6.9051873427816461E-3"/>
    <n v="1.1506933246226948E-3"/>
    <n v="0.30962152302781576"/>
    <n v="0.15711252653927812"/>
    <n v="1.2394191069805998E-3"/>
  </r>
  <r>
    <s v="thingsboard/thingsboard"/>
    <n v="19710"/>
    <s v="0-20.000"/>
    <n v="8.8000000000000007"/>
    <n v="8"/>
    <s v="08-10 anos"/>
    <n v="70"/>
    <s v="1 - 250"/>
    <n v="4302"/>
    <n v="0"/>
    <n v="0"/>
    <n v="0"/>
    <n v="487836"/>
    <n v="352082"/>
    <x v="2"/>
    <n v="72785"/>
    <x v="2"/>
    <n v="62969"/>
    <n v="14.92"/>
    <m/>
    <m/>
    <m/>
    <m/>
    <s v="https://github.com/thingsboard/thingsboard"/>
    <s v="https://github.com/thingsboard/thingsboard.git"/>
    <s v="2016-12-01T09:33:30Z"/>
    <s v="ck_failed"/>
    <n v="3.275612252625601E-2"/>
    <n v="5.8401236756615883E-3"/>
    <n v="0"/>
    <n v="-0.21231422505307856"/>
    <n v="0"/>
  </r>
  <r>
    <s v="dianping/cat"/>
    <n v="18935"/>
    <s v="0-20.000"/>
    <n v="12.79"/>
    <n v="12"/>
    <s v="12-14 anos"/>
    <n v="3"/>
    <s v="1 - 250"/>
    <n v="1333"/>
    <n v="1890"/>
    <n v="9702"/>
    <n v="97667"/>
    <n v="150709"/>
    <n v="100068"/>
    <x v="2"/>
    <n v="22451"/>
    <x v="2"/>
    <n v="28190"/>
    <n v="14.9"/>
    <n v="5.49"/>
    <n v="1.42"/>
    <n v="23.07"/>
    <n v="9.9"/>
    <s v="https://github.com/dianping/cat"/>
    <s v="https://github.com/dianping/cat.git"/>
    <s v="2012-12-05T02:31:48Z"/>
    <m/>
    <n v="9.309875736213117E-3"/>
    <n v="1.8014235988497399E-3"/>
    <n v="0.2503419972640219"/>
    <n v="8.9171974522292974E-2"/>
    <n v="4.1790995027831681E-4"/>
  </r>
  <r>
    <s v="openjdk/jdk"/>
    <n v="21707"/>
    <s v="20.001-40.000"/>
    <n v="7"/>
    <n v="6"/>
    <s v="06-08 anos"/>
    <n v="0"/>
    <s v="0"/>
    <n v="51282"/>
    <n v="0"/>
    <n v="0"/>
    <n v="0"/>
    <n v="9870131"/>
    <n v="5566671"/>
    <x v="4"/>
    <n v="3228747"/>
    <x v="3"/>
    <n v="1074713"/>
    <n v="32.71"/>
    <m/>
    <m/>
    <m/>
    <m/>
    <s v="https://github.com/openjdk/jdk"/>
    <s v="https://github.com/openjdk/jdk.git"/>
    <s v="2018-09-17T12:29:20Z"/>
    <s v="ck_failed"/>
    <n v="0.51789798211597315"/>
    <n v="0.25906823929959921"/>
    <n v="0"/>
    <n v="-0.21231422505307856"/>
    <n v="0"/>
  </r>
  <r>
    <s v="Baseflow/PhotoView"/>
    <n v="18871"/>
    <s v="0-20.000"/>
    <n v="13.18"/>
    <n v="12"/>
    <s v="12-14 anos"/>
    <n v="5"/>
    <s v="1 - 250"/>
    <n v="25"/>
    <n v="45"/>
    <n v="187"/>
    <n v="1792"/>
    <n v="2323"/>
    <n v="1610"/>
    <x v="5"/>
    <n v="360"/>
    <x v="4"/>
    <n v="353"/>
    <n v="15.5"/>
    <n v="4.7300000000000004"/>
    <n v="1.36"/>
    <n v="24.6"/>
    <n v="7.91"/>
    <s v="https://github.com/Baseflow/PhotoView"/>
    <s v="https://github.com/Baseflow/PhotoView.git"/>
    <s v="2012-07-17T16:39:00Z"/>
    <m/>
    <n v="1.4978714409504654E-4"/>
    <n v="2.8885684182704841E-5"/>
    <n v="0.21568627450980393"/>
    <n v="7.6433121019108305E-2"/>
    <n v="4.4562569470509727E-4"/>
  </r>
  <r>
    <s v="antlr/antlr4"/>
    <n v="18343"/>
    <s v="0-20.000"/>
    <n v="15.62"/>
    <n v="14"/>
    <s v="14-16 anos"/>
    <n v="31"/>
    <s v="1 - 250"/>
    <n v="513"/>
    <n v="662"/>
    <n v="4502"/>
    <n v="41027"/>
    <n v="74678"/>
    <n v="49140"/>
    <x v="1"/>
    <n v="16297"/>
    <x v="2"/>
    <n v="9241"/>
    <n v="21.82"/>
    <n v="5.81"/>
    <n v="1.81"/>
    <n v="48.3"/>
    <n v="14.39"/>
    <s v="https://github.com/antlr/antlr4"/>
    <s v="https://github.com/antlr/antlr4.git"/>
    <s v="2010-02-04T01:36:28Z"/>
    <m/>
    <n v="4.5717641371618555E-3"/>
    <n v="1.3076388753487244E-3"/>
    <n v="0.26493388052895578"/>
    <n v="0.17197452229299365"/>
    <n v="8.7494801033561774E-4"/>
  </r>
  <r>
    <s v="williamfiset/Algorithms"/>
    <n v="18221"/>
    <s v="0-20.000"/>
    <n v="8.5"/>
    <n v="8"/>
    <s v="08-10 anos"/>
    <n v="0"/>
    <s v="0"/>
    <n v="316"/>
    <n v="463"/>
    <n v="2882"/>
    <n v="32495"/>
    <n v="48259"/>
    <n v="30722"/>
    <x v="1"/>
    <n v="9028"/>
    <x v="1"/>
    <n v="8509"/>
    <n v="18.71"/>
    <n v="2.61"/>
    <n v="1.05"/>
    <n v="16.2"/>
    <n v="15.44"/>
    <s v="https://github.com/williamfiset/Algorithms"/>
    <s v="https://github.com/williamfiset/Algorithms.git"/>
    <s v="2017-03-18T02:50:46Z"/>
    <m/>
    <n v="2.8582364229118138E-3"/>
    <n v="7.2438876889294255E-4"/>
    <n v="0.11901504787961696"/>
    <n v="1.0615711252653938E-2"/>
    <n v="2.9346082334238109E-4"/>
  </r>
  <r>
    <s v="Tencent/APIJSON"/>
    <n v="18196"/>
    <s v="0-20.000"/>
    <n v="8.82"/>
    <n v="8"/>
    <s v="08-10 anos"/>
    <n v="110"/>
    <s v="1 - 250"/>
    <n v="68"/>
    <n v="70"/>
    <n v="1561"/>
    <n v="13844"/>
    <n v="23056"/>
    <n v="14864"/>
    <x v="1"/>
    <n v="4938"/>
    <x v="1"/>
    <n v="3254"/>
    <n v="21.42"/>
    <n v="5.89"/>
    <n v="1.24"/>
    <n v="1165.57"/>
    <n v="69.900000000000006"/>
    <s v="https://github.com/Tencent/APIJSON"/>
    <s v="https://github.com/Tencent/APIJSON.git"/>
    <s v="2016-11-21T12:03:29Z"/>
    <m/>
    <n v="1.3828795713222185E-3"/>
    <n v="3.9621530137276805E-4"/>
    <n v="0.26858185134518925"/>
    <n v="5.0955414012738849E-2"/>
    <n v="2.1114143942171551E-2"/>
  </r>
  <r>
    <s v="dromara/Sa-Token"/>
    <n v="18161"/>
    <s v="0-20.000"/>
    <n v="5.62"/>
    <n v="4"/>
    <s v="04-06 anos"/>
    <n v="38"/>
    <s v="1 - 250"/>
    <n v="949"/>
    <n v="764"/>
    <n v="4686"/>
    <n v="27994"/>
    <n v="91035"/>
    <n v="40974"/>
    <x v="1"/>
    <n v="37600"/>
    <x v="2"/>
    <n v="12461"/>
    <n v="41.3"/>
    <n v="4.74"/>
    <n v="1.27"/>
    <n v="60.19"/>
    <n v="8.9600000000000009"/>
    <s v="https://github.com/dromara/Sa-Token"/>
    <s v="https://github.com/dromara/Sa-Token.git"/>
    <s v="2020-02-03T10:34:29Z"/>
    <m/>
    <n v="3.8120362994723215E-3"/>
    <n v="3.0169492368602832E-3"/>
    <n v="0.21614227086183313"/>
    <n v="5.7324840764331211E-2"/>
    <n v="1.0903337627764147E-3"/>
  </r>
  <r>
    <s v="ashishps1/awesome-low-level-design"/>
    <n v="17991"/>
    <s v="0-20.000"/>
    <n v="1.83"/>
    <n v="0"/>
    <s v="&lt;1 ano"/>
    <n v="0"/>
    <s v="0"/>
    <n v="787"/>
    <n v="792"/>
    <n v="2399"/>
    <n v="14584"/>
    <n v="20827"/>
    <n v="16366"/>
    <x v="1"/>
    <n v="737"/>
    <x v="4"/>
    <n v="3724"/>
    <n v="3.54"/>
    <n v="2.64"/>
    <n v="1.1399999999999999"/>
    <n v="3.05"/>
    <n v="3.93"/>
    <s v="https://github.com/ashishps1/awesome-low-level-design"/>
    <s v="https://github.com/ashishps1/awesome-low-level-design.git"/>
    <s v="2023-11-17T10:15:12Z"/>
    <m/>
    <n v="1.5226188821487775E-3"/>
    <n v="5.9135414562926301E-5"/>
    <n v="0.12038303693570453"/>
    <n v="2.9723991507430977E-2"/>
    <n v="5.5250340197176685E-5"/>
  </r>
  <r>
    <s v="LMAX-Exchange/disruptor"/>
    <n v="17984"/>
    <s v="0-20.000"/>
    <n v="12.99"/>
    <n v="12"/>
    <s v="12-14 anos"/>
    <n v="14"/>
    <s v="1 - 250"/>
    <n v="240"/>
    <n v="410"/>
    <n v="1668"/>
    <n v="13167"/>
    <n v="28421"/>
    <n v="17807"/>
    <x v="1"/>
    <n v="7078"/>
    <x v="1"/>
    <n v="3536"/>
    <n v="24.9"/>
    <n v="4.4800000000000004"/>
    <n v="1.29"/>
    <n v="25.88"/>
    <n v="5.62"/>
    <s v="https://github.com/LMAX-Exchange/disruptor"/>
    <s v="https://github.com/LMAX-Exchange/disruptor.git"/>
    <s v="2012-09-21T13:42:24Z"/>
    <m/>
    <n v="1.6566830278885055E-3"/>
    <n v="5.6792464623662458E-4"/>
    <n v="0.20428636570907435"/>
    <n v="6.1571125265392788E-2"/>
    <n v="4.6881272272227302E-4"/>
  </r>
  <r>
    <s v="forezp/SpringCloudLearning"/>
    <n v="17973"/>
    <s v="0-20.000"/>
    <n v="8.4499999999999993"/>
    <n v="8"/>
    <s v="08-10 anos"/>
    <n v="0"/>
    <s v="0"/>
    <n v="349"/>
    <n v="143"/>
    <n v="209"/>
    <n v="1142"/>
    <n v="9946"/>
    <n v="6820"/>
    <x v="5"/>
    <n v="1356"/>
    <x v="1"/>
    <n v="1770"/>
    <n v="13.63"/>
    <n v="4.59"/>
    <n v="1.05"/>
    <n v="0.59"/>
    <n v="1.66"/>
    <s v="https://github.com/forezp/SpringCloudLearning"/>
    <s v="https://github.com/forezp/SpringCloudLearning.git"/>
    <s v="2017-04-08T10:06:56Z"/>
    <m/>
    <n v="6.3450206380634628E-4"/>
    <n v="1.088027437548549E-4"/>
    <n v="0.20930232558139533"/>
    <n v="1.0615711252653938E-2"/>
    <n v="1.0687770726666966E-5"/>
  </r>
  <r>
    <s v="YunaiV/yudao-cloud"/>
    <n v="17857"/>
    <s v="0-20.000"/>
    <n v="6.38"/>
    <n v="6"/>
    <s v="06-08 anos"/>
    <n v="32"/>
    <s v="1 - 250"/>
    <n v="3738"/>
    <n v="3792"/>
    <n v="11767"/>
    <n v="91701"/>
    <n v="266575"/>
    <n v="167178"/>
    <x v="2"/>
    <n v="58826"/>
    <x v="2"/>
    <n v="40571"/>
    <n v="22.07"/>
    <n v="7.85"/>
    <n v="1.21"/>
    <n v="16.079999999999998"/>
    <n v="4.75"/>
    <s v="https://github.com/YunaiV/yudao-cloud"/>
    <s v="https://github.com/YunaiV/yudao-cloud.git"/>
    <s v="2019-05-02T16:06:49Z"/>
    <m/>
    <n v="1.5553487686659435E-2"/>
    <n v="4.720081271477208E-3"/>
    <n v="0.35795713634290927"/>
    <n v="4.4585987261146487E-2"/>
    <n v="2.9128703946577087E-4"/>
  </r>
  <r>
    <s v="Tencent/tinker"/>
    <n v="17549"/>
    <s v="0-20.000"/>
    <n v="9.0299999999999994"/>
    <n v="8"/>
    <s v="08-10 anos"/>
    <n v="60"/>
    <s v="1 - 250"/>
    <n v="240"/>
    <n v="520"/>
    <n v="2843"/>
    <n v="40448"/>
    <n v="43799"/>
    <n v="30406"/>
    <x v="1"/>
    <n v="8415"/>
    <x v="1"/>
    <n v="4978"/>
    <n v="19.21"/>
    <n v="4.79"/>
    <n v="1.6"/>
    <n v="28.47"/>
    <n v="17.170000000000002"/>
    <s v="https://github.com/Tencent/tinker"/>
    <s v="https://github.com/Tencent/tinker.git"/>
    <s v="2016-09-06T06:57:52Z"/>
    <m/>
    <n v="2.8288372070521648E-3"/>
    <n v="6.7520286777072568E-4"/>
    <n v="0.21842225262197904"/>
    <n v="0.12738853503184716"/>
    <n v="5.157302247257771E-4"/>
  </r>
  <r>
    <s v="openzipkin/zipkin"/>
    <n v="17307"/>
    <s v="0-20.000"/>
    <n v="13.29"/>
    <n v="12"/>
    <s v="12-14 anos"/>
    <n v="97"/>
    <s v="1 - 250"/>
    <n v="439"/>
    <n v="0"/>
    <n v="0"/>
    <n v="0"/>
    <n v="59619"/>
    <n v="44185"/>
    <x v="1"/>
    <n v="6475"/>
    <x v="1"/>
    <n v="8959"/>
    <n v="10.86"/>
    <m/>
    <m/>
    <m/>
    <m/>
    <s v="https://github.com/openzipkin/zipkin"/>
    <s v="https://github.com/openzipkin/zipkin.git"/>
    <s v="2012-06-06T18:26:16Z"/>
    <s v="ck_failed"/>
    <n v="4.1107732682233739E-3"/>
    <n v="5.1954112523059401E-4"/>
    <n v="0"/>
    <n v="-0.21231422505307856"/>
    <n v="0"/>
  </r>
  <r>
    <s v="infinilabs/analysis-ik"/>
    <n v="17216"/>
    <s v="0-20.000"/>
    <n v="13.76"/>
    <n v="12"/>
    <s v="12-14 anos"/>
    <n v="1"/>
    <s v="1 - 250"/>
    <n v="33"/>
    <n v="38"/>
    <n v="266"/>
    <n v="2571"/>
    <n v="4779"/>
    <n v="2701"/>
    <x v="5"/>
    <n v="1424"/>
    <x v="1"/>
    <n v="654"/>
    <n v="29.8"/>
    <n v="4.82"/>
    <n v="1.37"/>
    <n v="15.42"/>
    <n v="18.32"/>
    <s v="https://github.com/infinilabs/analysis-ik"/>
    <s v="https://github.com/infinilabs/analysis-ik.git"/>
    <s v="2011-12-16T09:01:45Z"/>
    <m/>
    <n v="2.5128886720541659E-4"/>
    <n v="1.1425892854492138E-4"/>
    <n v="0.2197902416780666"/>
    <n v="7.855626326963909E-2"/>
    <n v="2.7933122814441461E-4"/>
  </r>
  <r>
    <s v="justauth/JustAuth"/>
    <n v="17190"/>
    <s v="0-20.000"/>
    <n v="6.63"/>
    <n v="6"/>
    <s v="06-08 anos"/>
    <n v="46"/>
    <s v="1 - 250"/>
    <n v="147"/>
    <n v="198"/>
    <n v="900"/>
    <n v="6054"/>
    <n v="14631"/>
    <n v="9649"/>
    <x v="5"/>
    <n v="3335"/>
    <x v="1"/>
    <n v="1647"/>
    <n v="22.79"/>
    <n v="5.51"/>
    <n v="1.34"/>
    <n v="12.98"/>
    <n v="6.15"/>
    <s v="https://github.com/justauth/JustAuth"/>
    <s v="https://github.com/justauth/JustAuth.git"/>
    <s v="2019-01-31T09:42:20Z"/>
    <m/>
    <n v="8.9769947414478513E-4"/>
    <n v="2.6759376874811291E-4"/>
    <n v="0.25125398996808024"/>
    <n v="7.2186836518046721E-2"/>
    <n v="2.3513095598667327E-4"/>
  </r>
  <r>
    <s v="facebook/fresco"/>
    <n v="17136"/>
    <s v="0-20.000"/>
    <n v="10.55"/>
    <n v="10"/>
    <s v="10-12 anos"/>
    <n v="55"/>
    <s v="1 - 250"/>
    <n v="616"/>
    <n v="1055"/>
    <n v="6182"/>
    <n v="50422"/>
    <n v="87500"/>
    <n v="61061"/>
    <x v="1"/>
    <n v="15329"/>
    <x v="2"/>
    <n v="11110"/>
    <n v="17.52"/>
    <n v="6.62"/>
    <n v="1.42"/>
    <n v="28.76"/>
    <n v="9.16"/>
    <s v="https://github.com/facebook/fresco"/>
    <s v="https://github.com/facebook/fresco.git"/>
    <s v="2015-03-02T09:58:04Z"/>
    <m/>
    <n v="5.6808402519177873E-3"/>
    <n v="1.2299684801018959E-3"/>
    <n v="0.30186958504331968"/>
    <n v="8.9171974522292974E-2"/>
    <n v="5.2098353576091863E-4"/>
  </r>
  <r>
    <s v="baomidou/mybatis-plus"/>
    <n v="17106"/>
    <s v="0-20.000"/>
    <n v="9.08"/>
    <n v="8"/>
    <s v="08-10 anos"/>
    <n v="38"/>
    <s v="1 - 250"/>
    <n v="923"/>
    <n v="1043"/>
    <n v="4693"/>
    <n v="39106"/>
    <n v="94454"/>
    <n v="56237"/>
    <x v="1"/>
    <n v="27204"/>
    <x v="2"/>
    <n v="11013"/>
    <n v="28.8"/>
    <n v="5.75"/>
    <n v="1.33"/>
    <n v="25.05"/>
    <n v="7.47"/>
    <s v="https://github.com/baomidou/mybatis-plus"/>
    <s v="https://github.com/baomidou/mybatis-plus.git"/>
    <s v="2016-08-18T10:06:53Z"/>
    <m/>
    <n v="5.2320370325920082E-3"/>
    <n v="2.1827948680730623E-3"/>
    <n v="0.26219790241678065"/>
    <n v="7.0063694267515936E-2"/>
    <n v="4.5377738424238562E-4"/>
  </r>
  <r>
    <s v="ben-manes/caffeine"/>
    <n v="17036"/>
    <s v="0-20.000"/>
    <n v="10.77"/>
    <n v="10"/>
    <s v="10-12 anos"/>
    <n v="71"/>
    <s v="1 - 250"/>
    <n v="629"/>
    <n v="1336"/>
    <n v="8836"/>
    <n v="85095"/>
    <n v="127986"/>
    <n v="92276"/>
    <x v="1"/>
    <n v="20536"/>
    <x v="2"/>
    <n v="15174"/>
    <n v="16.05"/>
    <n v="4.8899999999999997"/>
    <n v="1.58"/>
    <n v="163.16999999999999"/>
    <n v="11.09"/>
    <s v="https://github.com/ben-manes/caffeine"/>
    <s v="https://github.com/ben-manes/caffeine.git"/>
    <s v="2014-12-13T08:45:11Z"/>
    <m/>
    <n v="8.5849431729903818E-3"/>
    <n v="1.6477678066000739E-3"/>
    <n v="0.22298221614227084"/>
    <n v="0.12314225053078558"/>
    <n v="2.9558026262207606E-3"/>
  </r>
  <r>
    <s v="material-components/material-components-android"/>
    <n v="16953"/>
    <s v="0-20.000"/>
    <n v="8.7899999999999991"/>
    <n v="8"/>
    <s v="08-10 anos"/>
    <n v="112"/>
    <s v="1 - 250"/>
    <n v="939"/>
    <n v="2058"/>
    <n v="13651"/>
    <n v="113407"/>
    <n v="207791"/>
    <n v="137512"/>
    <x v="2"/>
    <n v="44557"/>
    <x v="2"/>
    <n v="25722"/>
    <n v="21.44"/>
    <n v="7.12"/>
    <n v="1.53"/>
    <n v="91.61"/>
    <n v="11.65"/>
    <s v="https://github.com/material-components/material-components-android"/>
    <s v="https://github.com/material-components/material-components-android.git"/>
    <s v="2016-12-05T16:11:29Z"/>
    <m/>
    <n v="1.2793496744595057E-2"/>
    <n v="3.5751650836910545E-3"/>
    <n v="0.32466940264477884"/>
    <n v="0.11252653927813164"/>
    <n v="1.6595028411355267E-3"/>
  </r>
  <r>
    <s v="nostra13/Android-Universal-Image-Loader"/>
    <n v="16929"/>
    <s v="0-20.000"/>
    <n v="13.81"/>
    <n v="12"/>
    <s v="12-14 anos"/>
    <n v="0"/>
    <s v="0"/>
    <n v="88"/>
    <n v="140"/>
    <n v="817"/>
    <n v="7434"/>
    <n v="13900"/>
    <n v="7237"/>
    <x v="5"/>
    <n v="5246"/>
    <x v="1"/>
    <n v="1417"/>
    <n v="37.74"/>
    <n v="4.8600000000000003"/>
    <n v="1.59"/>
    <n v="28.84"/>
    <n v="10.97"/>
    <s v="https://github.com/nostra13/Android-Universal-Image-Loader"/>
    <s v="https://github.com/nostra13/Android-Universal-Image-Loader.git"/>
    <s v="2011-11-27T18:48:23Z"/>
    <m/>
    <n v="6.7329786448189557E-4"/>
    <n v="4.2092860895130441E-4"/>
    <n v="0.22161422708618334"/>
    <n v="0.12526539278131638"/>
    <n v="5.2243272501199204E-4"/>
  </r>
  <r>
    <s v="alibaba/DataX"/>
    <n v="16806"/>
    <s v="0-20.000"/>
    <n v="7.67"/>
    <n v="6"/>
    <s v="06-08 anos"/>
    <n v="7"/>
    <s v="1 - 250"/>
    <n v="864"/>
    <n v="1222"/>
    <n v="5828"/>
    <n v="81194"/>
    <n v="102183"/>
    <n v="77496"/>
    <x v="1"/>
    <n v="9581"/>
    <x v="1"/>
    <n v="15106"/>
    <n v="9.3800000000000008"/>
    <n v="4.46"/>
    <n v="1.7"/>
    <n v="22.65"/>
    <n v="12.67"/>
    <s v="https://github.com/alibaba/DataX"/>
    <s v="https://github.com/alibaba/DataX.git"/>
    <s v="2018-01-18T10:09:47Z"/>
    <m/>
    <n v="7.2098785830992098E-3"/>
    <n v="7.6876038931804184E-4"/>
    <n v="0.20337437300501596"/>
    <n v="0.14861995753715498"/>
    <n v="4.1030170671018095E-4"/>
  </r>
  <r>
    <s v="winterbe/java8-tutorial"/>
    <n v="16778"/>
    <s v="0-20.000"/>
    <n v="11.51"/>
    <n v="10"/>
    <s v="10-12 anos"/>
    <n v="0"/>
    <s v="0"/>
    <n v="68"/>
    <n v="88"/>
    <n v="216"/>
    <n v="2081"/>
    <n v="3673"/>
    <n v="2533"/>
    <x v="5"/>
    <n v="335"/>
    <x v="4"/>
    <n v="805"/>
    <n v="9.1199999999999992"/>
    <n v="1.03"/>
    <n v="1"/>
    <n v="3.91"/>
    <n v="3.1"/>
    <s v="https://github.com/winterbe/java8-tutorial"/>
    <s v="https://github.com/winterbe/java8-tutorial.git"/>
    <s v="2014-03-16T17:25:43Z"/>
    <m/>
    <n v="2.3565890434332478E-4"/>
    <n v="2.6879733892239228E-5"/>
    <n v="4.6967624259005927E-2"/>
    <n v="0"/>
    <n v="7.0829124646216684E-5"/>
  </r>
  <r>
    <s v="shuzheng/zheng"/>
    <n v="16729"/>
    <s v="0-20.000"/>
    <n v="8.9600000000000009"/>
    <n v="8"/>
    <s v="08-10 anos"/>
    <n v="0"/>
    <s v="0"/>
    <n v="379"/>
    <n v="509"/>
    <n v="5630"/>
    <n v="41742"/>
    <n v="41624"/>
    <n v="30361"/>
    <x v="1"/>
    <n v="3447"/>
    <x v="1"/>
    <n v="7816"/>
    <n v="8.2799999999999994"/>
    <n v="4.53"/>
    <n v="1.41"/>
    <n v="340.86"/>
    <n v="13.68"/>
    <s v="https://github.com/shuzheng/zheng"/>
    <s v="https://github.com/shuzheng/zheng.git"/>
    <s v="2016-10-04T10:07:06Z"/>
    <m/>
    <n v="2.8246506098569615E-3"/>
    <n v="2.7658042604939884E-4"/>
    <n v="0.20656634746922026"/>
    <n v="8.7048832271762189E-2"/>
    <n v="6.1746331015113598E-3"/>
  </r>
  <r>
    <s v="Grasscutters/Grasscutter"/>
    <n v="16664"/>
    <s v="0-20.000"/>
    <n v="3.42"/>
    <n v="2"/>
    <s v="02-04 anos"/>
    <n v="20"/>
    <s v="1 - 250"/>
    <n v="5386"/>
    <n v="0"/>
    <n v="0"/>
    <n v="0"/>
    <n v="3259892"/>
    <n v="2536227"/>
    <x v="4"/>
    <n v="474791"/>
    <x v="3"/>
    <n v="248874"/>
    <n v="14.56"/>
    <m/>
    <m/>
    <m/>
    <m/>
    <s v="https://github.com/Grasscutters/Grasscutter"/>
    <s v="https://github.com/Grasscutters/Grasscutter.git"/>
    <s v="2022-04-17T12:43:46Z"/>
    <s v="ck_failed"/>
    <n v="0.23595912987996748"/>
    <n v="3.809628577441837E-2"/>
    <n v="0"/>
    <n v="-0.21231422505307856"/>
    <n v="0"/>
  </r>
  <r>
    <s v="heibaiying/BigData-Notes"/>
    <n v="16648"/>
    <s v="0-20.000"/>
    <n v="6.53"/>
    <n v="6"/>
    <s v="06-08 anos"/>
    <n v="0"/>
    <s v="0"/>
    <n v="69"/>
    <n v="77"/>
    <n v="221"/>
    <n v="2124"/>
    <n v="4296"/>
    <n v="2863"/>
    <x v="5"/>
    <n v="675"/>
    <x v="4"/>
    <n v="758"/>
    <n v="15.71"/>
    <n v="5.71"/>
    <n v="1.22"/>
    <n v="0.82"/>
    <n v="4.9400000000000004"/>
    <s v="https://github.com/heibaiying/BigData-Notes"/>
    <s v="https://github.com/heibaiying/BigData-Notes.git"/>
    <s v="2019-03-10T01:40:01Z"/>
    <m/>
    <n v="2.6636061710814799E-4"/>
    <n v="5.4160657842571578E-5"/>
    <n v="0.26037391700866391"/>
    <n v="4.6709129511677279E-2"/>
    <n v="1.485418982350324E-5"/>
  </r>
  <r>
    <s v="JeffLi1993/springboot-learning-example"/>
    <n v="16557"/>
    <s v="0-20.000"/>
    <n v="8.61"/>
    <n v="8"/>
    <s v="08-10 anos"/>
    <n v="0"/>
    <s v="0"/>
    <n v="201"/>
    <n v="114"/>
    <n v="359"/>
    <n v="1631"/>
    <n v="8125"/>
    <n v="4741"/>
    <x v="5"/>
    <n v="1800"/>
    <x v="1"/>
    <n v="1584"/>
    <n v="22.15"/>
    <n v="4.71"/>
    <n v="1.04"/>
    <n v="2.4900000000000002"/>
    <n v="3.26"/>
    <s v="https://github.com/JeffLi1993/springboot-learning-example"/>
    <s v="https://github.com/JeffLi1993/springboot-learning-example.git"/>
    <s v="2017-02-06T07:02:25Z"/>
    <m/>
    <n v="4.4108127338796007E-4"/>
    <n v="1.4442842091352422E-4"/>
    <n v="0.21477428180574556"/>
    <n v="8.492569002123149E-3"/>
    <n v="4.5106015439662283E-5"/>
  </r>
  <r>
    <s v="gyoogle/tech-interview-for-developer"/>
    <n v="16535"/>
    <s v="0-20.000"/>
    <n v="6.28"/>
    <n v="6"/>
    <s v="06-08 anos"/>
    <n v="0"/>
    <s v="0"/>
    <n v="10"/>
    <n v="13"/>
    <n v="36"/>
    <n v="609"/>
    <n v="748"/>
    <n v="547"/>
    <x v="3"/>
    <n v="52"/>
    <x v="0"/>
    <n v="149"/>
    <n v="6.95"/>
    <n v="1.31"/>
    <n v="1"/>
    <n v="0.92"/>
    <n v="8.6199999999999992"/>
    <s v="https://github.com/gyoogle/tech-interview-for-developer"/>
    <s v="https://github.com/gyoogle/tech-interview-for-developer.git"/>
    <s v="2019-06-09T04:42:57Z"/>
    <m/>
    <n v="5.0890414795025133E-5"/>
    <n v="4.1723766041684769E-6"/>
    <n v="5.973552211582308E-2"/>
    <n v="0"/>
    <n v="1.66656763873451E-5"/>
  </r>
  <r>
    <s v="prestodb/presto"/>
    <n v="16501"/>
    <s v="0-20.000"/>
    <n v="13.11"/>
    <n v="12"/>
    <s v="12-14 anos"/>
    <n v="12"/>
    <s v="1 - 250"/>
    <n v="9166"/>
    <n v="12491"/>
    <n v="88704"/>
    <n v="758205"/>
    <n v="1512331"/>
    <n v="1170361"/>
    <x v="4"/>
    <n v="164545"/>
    <x v="3"/>
    <n v="177425"/>
    <n v="10.88"/>
    <n v="8.73"/>
    <n v="1.38"/>
    <n v="77.19"/>
    <n v="11.95"/>
    <s v="https://github.com/prestodb/presto"/>
    <s v="https://github.com/prestodb/presto.git"/>
    <s v="2012-08-09T01:03:37Z"/>
    <m/>
    <n v="0.10888511288833713"/>
    <n v="1.3202763621786578E-2"/>
    <n v="0.39808481532147744"/>
    <n v="8.0679405520169833E-2"/>
    <n v="1.3982864786295306E-3"/>
  </r>
  <r>
    <s v="questdb/questdb"/>
    <n v="16125"/>
    <s v="0-20.000"/>
    <n v="11.39"/>
    <n v="10"/>
    <s v="10-12 anos"/>
    <n v="93"/>
    <s v="1 - 250"/>
    <n v="4225"/>
    <n v="0"/>
    <n v="0"/>
    <n v="0"/>
    <n v="1084533"/>
    <n v="818651"/>
    <x v="2"/>
    <n v="145879"/>
    <x v="3"/>
    <n v="120003"/>
    <n v="13.45"/>
    <m/>
    <m/>
    <m/>
    <m/>
    <s v="https://github.com/questdb/questdb"/>
    <s v="https://github.com/questdb/questdb.git"/>
    <s v="2014-04-28T23:29:15Z"/>
    <s v="ck_failed"/>
    <n v="7.6163599565561457E-2"/>
    <n v="1.1705040896913332E-2"/>
    <n v="0"/>
    <n v="-0.21231422505307856"/>
    <n v="0"/>
  </r>
  <r>
    <s v="android-hacker/VirtualXposed"/>
    <n v="15829"/>
    <s v="0-20.000"/>
    <n v="7.8"/>
    <n v="6"/>
    <s v="06-08 anos"/>
    <n v="50"/>
    <s v="1 - 250"/>
    <n v="548"/>
    <n v="1453"/>
    <n v="3846"/>
    <n v="47736"/>
    <n v="58054"/>
    <n v="44613"/>
    <x v="1"/>
    <n v="5156"/>
    <x v="1"/>
    <n v="8285"/>
    <n v="8.8800000000000008"/>
    <n v="3.86"/>
    <n v="2.79"/>
    <n v="14.7"/>
    <n v="6.06"/>
    <s v="https://github.com/android-hacker/VirtualXposed"/>
    <s v="https://github.com/android-hacker/VirtualXposed.git"/>
    <s v="2017-12-01T09:00:58Z"/>
    <m/>
    <n v="4.1505924593244169E-3"/>
    <n v="4.1370718790562821E-4"/>
    <n v="0.17601459188326493"/>
    <n v="0.38004246284501064"/>
    <n v="2.6628852488475322E-4"/>
  </r>
  <r>
    <s v="dyc87112/SpringBoot-Learning"/>
    <n v="15787"/>
    <s v="0-20.000"/>
    <n v="9.08"/>
    <n v="8"/>
    <s v="08-10 anos"/>
    <n v="0"/>
    <s v="0"/>
    <n v="372"/>
    <n v="269"/>
    <n v="494"/>
    <n v="2813"/>
    <n v="11191"/>
    <n v="7598"/>
    <x v="5"/>
    <n v="1055"/>
    <x v="1"/>
    <n v="2538"/>
    <n v="9.43"/>
    <n v="4.47"/>
    <n v="1.03"/>
    <n v="1.43"/>
    <n v="1.89"/>
    <s v="https://github.com/dyc87112/SpringBoot-Learning"/>
    <s v="https://github.com/dyc87112/SpringBoot-Learning.git"/>
    <s v="2016-08-21T03:39:06Z"/>
    <m/>
    <n v="7.0688367753674757E-4"/>
    <n v="8.4651102257648909E-5"/>
    <n v="0.20383036935704513"/>
    <n v="6.3694267515923622E-3"/>
    <n v="2.5904257862938577E-5"/>
  </r>
  <r>
    <s v="android10/Android-CleanArchitecture"/>
    <n v="15564"/>
    <s v="0-20.000"/>
    <n v="11.08"/>
    <n v="10"/>
    <s v="10-12 anos"/>
    <n v="0"/>
    <s v="0"/>
    <n v="81"/>
    <n v="105"/>
    <n v="388"/>
    <n v="2260"/>
    <n v="5207"/>
    <n v="2777"/>
    <x v="5"/>
    <n v="1714"/>
    <x v="1"/>
    <n v="716"/>
    <n v="32.92"/>
    <n v="5.14"/>
    <n v="1.43"/>
    <n v="6.72"/>
    <n v="4.4000000000000004"/>
    <s v="https://github.com/android10/Android-CleanArchitecture"/>
    <s v="https://github.com/android10/Android-CleanArchitecture.git"/>
    <s v="2014-08-19T14:09:26Z"/>
    <m/>
    <n v="2.5835956469064862E-4"/>
    <n v="1.3752795191432249E-4"/>
    <n v="0.23438212494300045"/>
    <n v="9.1295116772823773E-2"/>
    <n v="1.217318970901729E-4"/>
  </r>
  <r>
    <s v="mockito/mockito"/>
    <n v="15276"/>
    <s v="0-20.000"/>
    <n v="12.93"/>
    <n v="12"/>
    <s v="12-14 anos"/>
    <n v="222"/>
    <s v="1 - 250"/>
    <n v="989"/>
    <n v="2100"/>
    <n v="6897"/>
    <n v="52190"/>
    <n v="98291"/>
    <n v="62976"/>
    <x v="1"/>
    <n v="21003"/>
    <x v="2"/>
    <n v="14312"/>
    <n v="21.37"/>
    <n v="3.34"/>
    <n v="1.4"/>
    <n v="18.329999999999998"/>
    <n v="4.46"/>
    <s v="https://github.com/mockito/mockito"/>
    <s v="https://github.com/mockito/mockito.git"/>
    <s v="2012-10-13T20:27:12Z"/>
    <m/>
    <n v="5.8590032214469881E-3"/>
    <n v="1.6852389580259716E-3"/>
    <n v="0.15230278157774738"/>
    <n v="8.4925690021231404E-2"/>
    <n v="3.3204548715221266E-4"/>
  </r>
  <r>
    <s v="JetBrains/intellij-community"/>
    <n v="18782"/>
    <s v="0-20.000"/>
    <n v="13.97"/>
    <n v="12"/>
    <s v="12-14 anos"/>
    <n v="4"/>
    <s v="1 - 250"/>
    <n v="87552"/>
    <n v="0"/>
    <n v="0"/>
    <n v="0"/>
    <n v="6245743"/>
    <n v="4868402"/>
    <x v="4"/>
    <n v="483899"/>
    <x v="3"/>
    <n v="893442"/>
    <n v="7.75"/>
    <m/>
    <m/>
    <m/>
    <m/>
    <s v="https://github.com/JetBrains/intellij-community"/>
    <s v="https://github.com/JetBrains/intellij-community.git"/>
    <s v="2011-09-30T13:33:05Z"/>
    <s v="ck_failed"/>
    <n v="0.4529341812960328"/>
    <n v="3.8827093584240809E-2"/>
    <n v="0"/>
    <n v="-0.21231422505307856"/>
    <n v="0"/>
  </r>
  <r>
    <s v="apache/hadoop"/>
    <n v="15262"/>
    <s v="0-20.000"/>
    <n v="11.06"/>
    <n v="10"/>
    <s v="10-12 anos"/>
    <n v="0"/>
    <s v="0"/>
    <n v="12502"/>
    <n v="22138"/>
    <n v="155402"/>
    <n v="1682974"/>
    <n v="2973495"/>
    <n v="1984887"/>
    <x v="4"/>
    <n v="649123"/>
    <x v="3"/>
    <n v="339485"/>
    <n v="21.83"/>
    <n v="7.42"/>
    <n v="1.62"/>
    <n v="69.760000000000005"/>
    <n v="12.93"/>
    <s v="https://github.com/apache/hadoop"/>
    <s v="https://github.com/apache/hadoop.git"/>
    <s v="2014-08-28T07:00:08Z"/>
    <m/>
    <n v="0.18466494104433831"/>
    <n v="5.2084338815916432E-2"/>
    <n v="0.33834929320565438"/>
    <n v="0.13163481953290873"/>
    <n v="1.2636930269360807E-3"/>
  </r>
  <r>
    <s v="Konloch/bytecode-viewer"/>
    <n v="15213"/>
    <s v="0-20.000"/>
    <n v="10.93"/>
    <n v="10"/>
    <s v="10-12 anos"/>
    <n v="61"/>
    <s v="1 - 250"/>
    <n v="306"/>
    <n v="414"/>
    <n v="1747"/>
    <n v="21761"/>
    <n v="44802"/>
    <n v="29878"/>
    <x v="1"/>
    <n v="9080"/>
    <x v="1"/>
    <n v="5844"/>
    <n v="20.27"/>
    <n v="4.7300000000000004"/>
    <n v="2.0499999999999998"/>
    <n v="13.69"/>
    <n v="12.14"/>
    <s v="https://github.com/Konloch/bytecode-viewer"/>
    <s v="https://github.com/Konloch/bytecode-viewer.git"/>
    <s v="2014-10-14T10:26:46Z"/>
    <m/>
    <n v="2.7797144666284477E-3"/>
    <n v="7.2856114549711096E-4"/>
    <n v="0.21568627450980393"/>
    <n v="0.22292993630573243"/>
    <n v="2.4799251058995047E-4"/>
  </r>
  <r>
    <s v="neo4j/neo4j"/>
    <n v="15072"/>
    <s v="0-20.000"/>
    <n v="12.85"/>
    <n v="12"/>
    <s v="12-14 anos"/>
    <n v="72"/>
    <s v="1 - 250"/>
    <n v="7964"/>
    <n v="0"/>
    <n v="0"/>
    <n v="0"/>
    <n v="1384669"/>
    <n v="987587"/>
    <x v="2"/>
    <n v="243806"/>
    <x v="3"/>
    <n v="153276"/>
    <n v="17.61"/>
    <m/>
    <m/>
    <m/>
    <m/>
    <s v="https://github.com/neo4j/neo4j"/>
    <s v="https://github.com/neo4j/neo4j.git"/>
    <s v="2012-11-12T08:46:15Z"/>
    <s v="ck_failed"/>
    <n v="9.1880643649313504E-2"/>
    <n v="1.956250866069038E-2"/>
    <n v="0"/>
    <n v="-0.21231422505307856"/>
    <n v="0"/>
  </r>
  <r>
    <s v="zhisheng17/flink-learning"/>
    <n v="14928"/>
    <s v="0-20.000"/>
    <n v="6.71"/>
    <n v="6"/>
    <s v="06-08 anos"/>
    <n v="0"/>
    <s v="0"/>
    <n v="391"/>
    <n v="592"/>
    <n v="1366"/>
    <n v="14454"/>
    <n v="28750"/>
    <n v="18747"/>
    <x v="1"/>
    <n v="5794"/>
    <x v="1"/>
    <n v="4209"/>
    <n v="20.149999999999999"/>
    <n v="4.28"/>
    <n v="1.1299999999999999"/>
    <n v="3.3"/>
    <n v="4.07"/>
    <s v="https://github.com/zhisheng17/flink-learning"/>
    <s v="https://github.com/zhisheng17/flink-learning.git"/>
    <s v="2019-01-01T07:38:28Z"/>
    <m/>
    <n v="1.7441363915216383E-3"/>
    <n v="4.6489903931831071E-4"/>
    <n v="0.19516643866849068"/>
    <n v="2.7600849256900189E-2"/>
    <n v="5.9779056606781333E-5"/>
  </r>
  <r>
    <s v="apache/pulsar"/>
    <n v="14850"/>
    <s v="0-20.000"/>
    <n v="9.2200000000000006"/>
    <n v="8"/>
    <s v="08-10 anos"/>
    <n v="112"/>
    <s v="1 - 250"/>
    <n v="4403"/>
    <n v="7401"/>
    <n v="42979"/>
    <n v="520931"/>
    <n v="920870"/>
    <n v="652957"/>
    <x v="2"/>
    <n v="160447"/>
    <x v="3"/>
    <n v="107466"/>
    <n v="17.420000000000002"/>
    <n v="6.9"/>
    <n v="1.68"/>
    <n v="84.95"/>
    <n v="11.62"/>
    <s v="https://github.com/apache/pulsar"/>
    <s v="https://github.com/apache/pulsar.git"/>
    <s v="2016-06-28T07:00:03Z"/>
    <m/>
    <n v="6.0748176550850505E-2"/>
    <n v="1.2873948250173455E-2"/>
    <n v="0.31463748290013682"/>
    <n v="0.14437367303609341"/>
    <n v="1.5388578359836591E-3"/>
  </r>
  <r>
    <s v="java-decompiler/jd-gui"/>
    <n v="14742"/>
    <s v="0-20.000"/>
    <n v="10.49"/>
    <n v="10"/>
    <s v="10-12 anos"/>
    <n v="18"/>
    <s v="1 - 250"/>
    <n v="222"/>
    <n v="407"/>
    <n v="1605"/>
    <n v="19309"/>
    <n v="22444"/>
    <n v="15869"/>
    <x v="1"/>
    <n v="2640"/>
    <x v="1"/>
    <n v="3935"/>
    <n v="11.76"/>
    <n v="4.54"/>
    <n v="2.42"/>
    <n v="11.12"/>
    <n v="8.9"/>
    <s v="https://github.com/java-decompiler/jd-gui"/>
    <s v="https://github.com/java-decompiler/jd-gui.git"/>
    <s v="2015-03-25T05:28:41Z"/>
    <m/>
    <n v="1.4763802420150892E-3"/>
    <n v="2.1182835067316884E-4"/>
    <n v="0.20702234382124943"/>
    <n v="0.30148619957537154"/>
    <n v="2.0143730589921468E-4"/>
  </r>
  <r>
    <s v="elastic/logstash"/>
    <n v="14634"/>
    <s v="0-20.000"/>
    <n v="14.84"/>
    <n v="14"/>
    <s v="14-16 anos"/>
    <n v="208"/>
    <s v="1 - 250"/>
    <n v="570"/>
    <n v="854"/>
    <n v="4828"/>
    <n v="40167"/>
    <n v="71126"/>
    <n v="45171"/>
    <x v="1"/>
    <n v="15114"/>
    <x v="2"/>
    <n v="10841"/>
    <n v="21.25"/>
    <n v="5.4"/>
    <n v="1.64"/>
    <n v="21.13"/>
    <n v="8.57"/>
    <s v="https://github.com/elastic/logstash"/>
    <s v="https://github.com/elastic/logstash.git"/>
    <s v="2010-11-18T01:31:50Z"/>
    <m/>
    <n v="4.2025062645449363E-3"/>
    <n v="1.2127173076038917E-3"/>
    <n v="0.24623803009575926"/>
    <n v="0.13588110403397025"/>
    <n v="3.8276711093978471E-4"/>
  </r>
  <r>
    <s v="eclipse-vertx/vert.x"/>
    <n v="14566"/>
    <s v="0-20.000"/>
    <n v="14.26"/>
    <n v="14"/>
    <s v="14-16 anos"/>
    <n v="0"/>
    <s v="0"/>
    <n v="1023"/>
    <n v="1763"/>
    <n v="15715"/>
    <n v="150553"/>
    <n v="210091"/>
    <n v="152890"/>
    <x v="2"/>
    <n v="34635"/>
    <x v="2"/>
    <n v="22566"/>
    <n v="16.489999999999998"/>
    <n v="6.4"/>
    <n v="1.56"/>
    <n v="177.4"/>
    <n v="14.3"/>
    <s v="https://github.com/eclipse-vertx/vert.x"/>
    <s v="https://github.com/eclipse-vertx/vert.x.git"/>
    <s v="2011-06-17T14:54:55Z"/>
    <m/>
    <n v="1.4224196559435819E-2"/>
    <n v="2.7790435324110616E-3"/>
    <n v="0.29183766529867761"/>
    <n v="0.11889596602972401"/>
    <n v="3.2135771642554573E-3"/>
  </r>
  <r>
    <s v="hdodenhof/CircleImageView"/>
    <n v="14533"/>
    <s v="0-20.000"/>
    <n v="11.67"/>
    <n v="10"/>
    <s v="10-12 anos"/>
    <n v="0"/>
    <s v="0"/>
    <n v="2"/>
    <n v="3"/>
    <n v="39"/>
    <n v="360"/>
    <n v="526"/>
    <n v="397"/>
    <x v="3"/>
    <n v="22"/>
    <x v="0"/>
    <n v="107"/>
    <n v="4.18"/>
    <n v="11"/>
    <n v="2.33"/>
    <n v="178.67"/>
    <n v="25"/>
    <s v="https://github.com/hdodenhof/CircleImageView"/>
    <s v="https://github.com/hdodenhof/CircleImageView.git"/>
    <s v="2014-01-17T16:44:46Z"/>
    <m/>
    <n v="3.6935090811014583E-5"/>
    <n v="1.7652362556097402E-6"/>
    <n v="0.50159598723210219"/>
    <n v="0.28237791932059447"/>
    <n v="3.2365830436162485E-3"/>
  </r>
  <r>
    <s v="supertokens/supertokens-core"/>
    <n v="14517"/>
    <s v="0-20.000"/>
    <n v="5.7"/>
    <n v="4"/>
    <s v="04-06 anos"/>
    <n v="91"/>
    <s v="1 - 250"/>
    <n v="730"/>
    <n v="974"/>
    <n v="6245"/>
    <n v="107469"/>
    <n v="188064"/>
    <n v="141692"/>
    <x v="2"/>
    <n v="15441"/>
    <x v="2"/>
    <n v="30931"/>
    <n v="8.2100000000000009"/>
    <n v="11.04"/>
    <n v="1.6"/>
    <n v="71.14"/>
    <n v="17.309999999999999"/>
    <s v="https://github.com/supertokens/supertokens-core"/>
    <s v="https://github.com/supertokens/supertokens-core.git"/>
    <s v="2020-01-05T13:30:52Z"/>
    <m/>
    <n v="1.3182385106282817E-2"/>
    <n v="1.2389551374031818E-3"/>
    <n v="0.50341997264021887"/>
    <n v="0.12738853503184716"/>
    <n v="1.2886915415170983E-3"/>
  </r>
  <r>
    <s v="quarkusio/quarkus"/>
    <n v="14968"/>
    <s v="0-20.000"/>
    <n v="7.2"/>
    <n v="6"/>
    <s v="06-08 anos"/>
    <n v="415"/>
    <s v="251 - 500"/>
    <n v="20023"/>
    <n v="31198"/>
    <n v="107639"/>
    <n v="900670"/>
    <n v="1580205"/>
    <n v="1174960"/>
    <x v="4"/>
    <n v="149701"/>
    <x v="3"/>
    <n v="255544"/>
    <n v="9.4700000000000006"/>
    <n v="5.13"/>
    <n v="1.22"/>
    <n v="55.45"/>
    <n v="5.56"/>
    <s v="https://github.com/quarkusio/quarkus"/>
    <s v="https://github.com/quarkusio/quarkus.git"/>
    <s v="2018-07-06T00:44:20Z"/>
    <m/>
    <n v="0.10931298312168689"/>
    <n v="1.2011710577319715E-2"/>
    <n v="0.23392612859097128"/>
    <n v="4.6709129511677279E-2"/>
    <n v="1.0044692996503107E-3"/>
  </r>
  <r>
    <s v="Tencent/QMUI_Android"/>
    <n v="14514"/>
    <s v="0-20.000"/>
    <n v="8.41"/>
    <n v="8"/>
    <s v="08-10 anos"/>
    <n v="35"/>
    <s v="1 - 250"/>
    <n v="376"/>
    <n v="1066"/>
    <n v="5415"/>
    <n v="58309"/>
    <n v="76685"/>
    <n v="56871"/>
    <x v="1"/>
    <n v="10302"/>
    <x v="2"/>
    <n v="9512"/>
    <n v="13.43"/>
    <n v="5.47"/>
    <n v="1.63"/>
    <n v="35.340000000000003"/>
    <n v="10.6"/>
    <s v="https://github.com/Tencent/QMUI_Android"/>
    <s v="https://github.com/Tencent/QMUI_Android.git"/>
    <s v="2017-04-21T10:03:18Z"/>
    <m/>
    <n v="5.2910215352977592E-3"/>
    <n v="8.2661199569507022E-4"/>
    <n v="0.2494300045599635"/>
    <n v="0.13375796178343946"/>
    <n v="6.4017935166171293E-4"/>
  </r>
  <r>
    <s v="alibaba/ARouter"/>
    <n v="14491"/>
    <s v="0-20.000"/>
    <n v="8.76"/>
    <n v="8"/>
    <s v="08-10 anos"/>
    <n v="16"/>
    <s v="1 - 250"/>
    <n v="81"/>
    <n v="98"/>
    <n v="373"/>
    <n v="3165"/>
    <n v="6226"/>
    <n v="3884"/>
    <x v="5"/>
    <n v="1468"/>
    <x v="1"/>
    <n v="874"/>
    <n v="23.58"/>
    <n v="3.7"/>
    <n v="1.41"/>
    <n v="17.45"/>
    <n v="7.66"/>
    <s v="https://github.com/alibaba/ARouter"/>
    <s v="https://github.com/alibaba/ARouter.git"/>
    <s v="2016-12-14T01:27:49Z"/>
    <m/>
    <n v="3.6134985569264647E-4"/>
    <n v="1.1778940105614085E-4"/>
    <n v="0.16871865025079799"/>
    <n v="8.7048832271762189E-2"/>
    <n v="3.1610440539040435E-4"/>
  </r>
  <r>
    <s v="arduino/Arduino"/>
    <n v="14426"/>
    <s v="0-20.000"/>
    <n v="15.01"/>
    <n v="14"/>
    <s v="14-16 anos"/>
    <n v="37"/>
    <s v="1 - 250"/>
    <n v="276"/>
    <n v="450"/>
    <n v="2365"/>
    <n v="25793"/>
    <n v="44087"/>
    <n v="26959"/>
    <x v="1"/>
    <n v="10395"/>
    <x v="2"/>
    <n v="6733"/>
    <n v="23.58"/>
    <n v="4.13"/>
    <n v="1.77"/>
    <n v="32.72"/>
    <n v="12.22"/>
    <s v="https://github.com/arduino/Arduino"/>
    <s v="https://github.com/arduino/Arduino.git"/>
    <s v="2010-09-17T19:10:36Z"/>
    <m/>
    <n v="2.5081438618996025E-3"/>
    <n v="8.3407413077560223E-4"/>
    <n v="0.18832649338805291"/>
    <n v="0.16348195329087048"/>
    <n v="5.9271840368905614E-4"/>
  </r>
  <r>
    <s v="theonedev/onedev"/>
    <n v="14259"/>
    <s v="0-20.000"/>
    <n v="6.87"/>
    <n v="6"/>
    <s v="06-08 anos"/>
    <n v="430"/>
    <s v="251 - 500"/>
    <n v="3457"/>
    <n v="8210"/>
    <n v="28279"/>
    <n v="329841"/>
    <n v="408054"/>
    <n v="327181"/>
    <x v="2"/>
    <n v="13483"/>
    <x v="2"/>
    <n v="67390"/>
    <n v="3.3"/>
    <n v="5.83"/>
    <n v="1.4"/>
    <n v="26.03"/>
    <n v="6.72"/>
    <s v="https://github.com/theonedev/onedev"/>
    <s v="https://github.com/theonedev/onedev.git"/>
    <s v="2018-11-06T02:57:01Z"/>
    <m/>
    <n v="3.0439445709417035E-2"/>
    <n v="1.081849110653915E-3"/>
    <n v="0.26584587323301412"/>
    <n v="8.4925690021231404E-2"/>
    <n v="4.7152995256803583E-4"/>
  </r>
  <r>
    <s v="apache/doris"/>
    <n v="14273"/>
    <s v="0-20.000"/>
    <n v="8.11"/>
    <n v="8"/>
    <s v="08-10 anos"/>
    <n v="74"/>
    <s v="1 - 250"/>
    <n v="5986"/>
    <n v="8332"/>
    <n v="58926"/>
    <n v="603999"/>
    <n v="1055701"/>
    <n v="758896"/>
    <x v="2"/>
    <n v="174850"/>
    <x v="3"/>
    <n v="121955"/>
    <n v="16.559999999999999"/>
    <n v="8.4600000000000009"/>
    <n v="1.72"/>
    <n v="118.78"/>
    <n v="15.95"/>
    <s v="https://github.com/apache/doris"/>
    <s v="https://github.com/apache/doris.git"/>
    <s v="2017-08-10T12:13:30Z"/>
    <m/>
    <n v="7.060426366779779E-2"/>
    <n v="1.4029616331516503E-2"/>
    <n v="0.38577291381668949"/>
    <n v="0.15286624203821655"/>
    <n v="2.1516837405313599E-3"/>
  </r>
  <r>
    <s v="zaproxy/zaproxy"/>
    <n v="14104"/>
    <s v="0-20.000"/>
    <n v="10.3"/>
    <n v="10"/>
    <s v="10-12 anos"/>
    <n v="16"/>
    <s v="1 - 250"/>
    <n v="1402"/>
    <n v="2523"/>
    <n v="19882"/>
    <n v="183106"/>
    <n v="330560"/>
    <n v="210894"/>
    <x v="2"/>
    <n v="81975"/>
    <x v="2"/>
    <n v="37691"/>
    <n v="24.8"/>
    <n v="4.63"/>
    <n v="1.87"/>
    <n v="69.650000000000006"/>
    <n v="14.87"/>
    <s v="https://github.com/zaproxy/zaproxy"/>
    <s v="https://github.com/zaproxy/zaproxy.git"/>
    <s v="2015-06-03T16:55:01Z"/>
    <m/>
    <n v="1.9620627308559471E-2"/>
    <n v="6.5775110024367481E-3"/>
    <n v="0.21112631098951209"/>
    <n v="0.18471337579617836"/>
    <n v="1.2617003917158548E-3"/>
  </r>
  <r>
    <s v="GoogleContainerTools/jib"/>
    <n v="14021"/>
    <s v="0-20.000"/>
    <n v="7.65"/>
    <n v="6"/>
    <s v="06-08 anos"/>
    <n v="168"/>
    <s v="1 - 250"/>
    <n v="600"/>
    <n v="703"/>
    <n v="4249"/>
    <n v="35256"/>
    <n v="85936"/>
    <n v="56420"/>
    <x v="1"/>
    <n v="18969"/>
    <x v="2"/>
    <n v="10547"/>
    <n v="22.07"/>
    <n v="6.88"/>
    <n v="1.22"/>
    <n v="17.100000000000001"/>
    <n v="8.81"/>
    <s v="https://github.com/GoogleContainerTools/jib"/>
    <s v="https://github.com/GoogleContainerTools/jib.git"/>
    <s v="2018-01-22T18:30:43Z"/>
    <m/>
    <n v="5.2490625278525009E-3"/>
    <n v="1.5220348423936893E-3"/>
    <n v="0.31372549019607843"/>
    <n v="4.6709129511677279E-2"/>
    <n v="3.0976420241695784E-4"/>
  </r>
  <r>
    <s v="Netflix/zuul"/>
    <n v="13891"/>
    <s v="0-20.000"/>
    <n v="12.52"/>
    <n v="12"/>
    <s v="12-14 anos"/>
    <n v="28"/>
    <s v="1 - 250"/>
    <n v="366"/>
    <n v="501"/>
    <n v="2603"/>
    <n v="21592"/>
    <n v="42965"/>
    <n v="28079"/>
    <x v="1"/>
    <n v="9156"/>
    <x v="1"/>
    <n v="5730"/>
    <n v="21.31"/>
    <n v="6.51"/>
    <n v="1.61"/>
    <n v="24.89"/>
    <n v="8.2799999999999994"/>
    <s v="https://github.com/Netflix/zuul"/>
    <s v="https://github.com/Netflix/zuul.git"/>
    <s v="2013-03-13T18:53:57Z"/>
    <m/>
    <n v="2.612343614313548E-3"/>
    <n v="7.3465923438012645E-4"/>
    <n v="0.29685362517099861"/>
    <n v="0.12951167728237795"/>
    <n v="4.5087900574023864E-4"/>
  </r>
  <r>
    <s v="orhanobut/logger"/>
    <n v="13887"/>
    <s v="0-20.000"/>
    <n v="10.5"/>
    <n v="10"/>
    <s v="10-12 anos"/>
    <n v="16"/>
    <s v="1 - 250"/>
    <n v="14"/>
    <n v="18"/>
    <n v="104"/>
    <n v="827"/>
    <n v="1315"/>
    <n v="814"/>
    <x v="3"/>
    <n v="271"/>
    <x v="4"/>
    <n v="230"/>
    <n v="20.61"/>
    <n v="5.83"/>
    <n v="1.17"/>
    <n v="14.94"/>
    <n v="10.06"/>
    <s v="https://github.com/orhanobut/logger"/>
    <s v="https://github.com/orhanobut/logger.git"/>
    <s v="2015-03-20T22:30:12Z"/>
    <m/>
    <n v="7.5730891486563913E-5"/>
    <n v="2.1744501148647256E-5"/>
    <n v="0.26584587323301412"/>
    <n v="3.609341825902334E-2"/>
    <n v="2.7063609263797367E-4"/>
  </r>
  <r>
    <s v="apache/dolphinscheduler"/>
    <n v="13831"/>
    <s v="0-20.000"/>
    <n v="6.55"/>
    <n v="6"/>
    <s v="06-08 anos"/>
    <n v="53"/>
    <s v="1 - 250"/>
    <n v="2537"/>
    <n v="2767"/>
    <n v="11481"/>
    <n v="97397"/>
    <n v="251634"/>
    <n v="150330"/>
    <x v="2"/>
    <n v="63802"/>
    <x v="2"/>
    <n v="37502"/>
    <n v="25.36"/>
    <n v="6.53"/>
    <n v="1.38"/>
    <n v="11.46"/>
    <n v="6.51"/>
    <s v="https://github.com/apache/dolphinscheduler"/>
    <s v="https://github.com/apache/dolphinscheduler.git"/>
    <s v="2019-03-01T16:39:25Z"/>
    <m/>
    <n v="1.3986025696775371E-2"/>
    <n v="5.1193456172914844E-3"/>
    <n v="0.29776561787505701"/>
    <n v="8.0679405520169833E-2"/>
    <n v="2.0759636021627702E-4"/>
  </r>
  <r>
    <s v="deeplearning4j/deeplearning4j"/>
    <n v="14099"/>
    <s v="0-20.000"/>
    <n v="11.81"/>
    <n v="10"/>
    <s v="10-12 anos"/>
    <n v="0"/>
    <s v="0"/>
    <n v="4244"/>
    <n v="5627"/>
    <n v="98122"/>
    <n v="554023"/>
    <n v="1068363"/>
    <n v="703285"/>
    <x v="2"/>
    <n v="203643"/>
    <x v="3"/>
    <n v="161435"/>
    <n v="19.059999999999999"/>
    <n v="8.5399999999999991"/>
    <n v="2.23"/>
    <n v="55203.28"/>
    <n v="25.77"/>
    <s v="https://github.com/deeplearning4j/deeplearning4j"/>
    <s v="https://github.com/deeplearning4j/deeplearning4j.git"/>
    <s v="2013-11-27T02:03:28Z"/>
    <m/>
    <n v="6.5430466853965724E-2"/>
    <n v="1.6339909400051561E-2"/>
    <n v="0.3894208846329229"/>
    <n v="0.26114649681528662"/>
    <n v="1"/>
  </r>
  <r>
    <s v="seaswalker/spring-analysis"/>
    <n v="13726"/>
    <s v="0-20.000"/>
    <n v="9.02"/>
    <n v="8"/>
    <s v="08-10 anos"/>
    <n v="0"/>
    <s v="0"/>
    <n v="32"/>
    <n v="33"/>
    <n v="79"/>
    <n v="378"/>
    <n v="856"/>
    <n v="550"/>
    <x v="3"/>
    <n v="130"/>
    <x v="4"/>
    <n v="176"/>
    <n v="15.19"/>
    <n v="2.42"/>
    <n v="1.24"/>
    <n v="1.79"/>
    <n v="2.67"/>
    <s v="https://github.com/seaswalker/spring-analysis"/>
    <s v="https://github.com/seaswalker/spring-analysis.git"/>
    <s v="2016-09-09T07:46:32Z"/>
    <m/>
    <n v="5.1169521274705344E-5"/>
    <n v="1.0430941510421193E-5"/>
    <n v="0.11035111719106247"/>
    <n v="5.0955414012738849E-2"/>
    <n v="3.2425609492769272E-5"/>
  </r>
  <r>
    <s v="apache/druid"/>
    <n v="13826"/>
    <s v="0-20.000"/>
    <n v="12.91"/>
    <n v="12"/>
    <s v="12-14 anos"/>
    <n v="68"/>
    <s v="1 - 250"/>
    <n v="8895"/>
    <n v="14887"/>
    <n v="83217"/>
    <n v="764163"/>
    <n v="1748596"/>
    <n v="1297465"/>
    <x v="4"/>
    <n v="260873"/>
    <x v="3"/>
    <n v="190258"/>
    <n v="14.92"/>
    <n v="7.85"/>
    <n v="1.37"/>
    <n v="62.11"/>
    <n v="9.16"/>
    <s v="https://github.com/apache/druid"/>
    <s v="https://github.com/apache/druid.git"/>
    <s v="2012-10-23T19:08:07Z"/>
    <m/>
    <n v="0.1207102962194283"/>
    <n v="2.0931930804985444E-2"/>
    <n v="0.35795713634290927"/>
    <n v="7.855626326963909E-2"/>
    <n v="1.1251143048021785E-3"/>
  </r>
  <r>
    <s v="DuGuQiuBai/Java"/>
    <n v="13707"/>
    <s v="0-20.000"/>
    <n v="9.82"/>
    <n v="8"/>
    <s v="08-10 anos"/>
    <n v="0"/>
    <s v="0"/>
    <n v="596"/>
    <n v="621"/>
    <n v="1039"/>
    <n v="10966"/>
    <n v="27928"/>
    <n v="14630"/>
    <x v="1"/>
    <n v="9439"/>
    <x v="1"/>
    <n v="3859"/>
    <n v="33.799999999999997"/>
    <n v="0.76"/>
    <n v="1.17"/>
    <n v="1.1000000000000001"/>
    <n v="3.05"/>
    <s v="https://github.com/DuGuQiuBai/Java"/>
    <s v="https://github.com/DuGuQiuBai/Java.git"/>
    <s v="2015-11-25T07:30:08Z"/>
    <m/>
    <n v="1.3611092659071621E-3"/>
    <n v="7.5736659166819717E-4"/>
    <n v="3.4655722754217966E-2"/>
    <n v="3.609341825902334E-2"/>
    <n v="1.9926352202260448E-5"/>
  </r>
  <r>
    <s v="sqshq/piggymetrics"/>
    <n v="13698"/>
    <s v="0-20.000"/>
    <n v="10.48"/>
    <n v="10"/>
    <s v="10-12 anos"/>
    <n v="2"/>
    <s v="1 - 250"/>
    <n v="97"/>
    <n v="99"/>
    <n v="304"/>
    <n v="1881"/>
    <n v="4483"/>
    <n v="3291"/>
    <x v="5"/>
    <n v="178"/>
    <x v="4"/>
    <n v="1014"/>
    <n v="3.97"/>
    <n v="6.04"/>
    <n v="1.06"/>
    <n v="3.83"/>
    <n v="3.42"/>
    <s v="https://github.com/sqshq/piggymetrics"/>
    <s v="https://github.com/sqshq/piggymetrics.git"/>
    <s v="2015-03-29T17:56:31Z"/>
    <m/>
    <n v="3.0617980820919142E-4"/>
    <n v="1.4282366068115172E-5"/>
    <n v="0.27542179662562699"/>
    <n v="1.2738853503184724E-2"/>
    <n v="6.9379935395143193E-5"/>
  </r>
  <r>
    <s v="JessYanCoding/AndroidAutoSize"/>
    <n v="13694"/>
    <s v="0-20.000"/>
    <n v="7.09"/>
    <n v="6"/>
    <s v="06-08 anos"/>
    <n v="14"/>
    <s v="1 - 250"/>
    <n v="45"/>
    <n v="49"/>
    <n v="258"/>
    <n v="1720"/>
    <n v="4586"/>
    <n v="2071"/>
    <x v="5"/>
    <n v="2058"/>
    <x v="1"/>
    <n v="457"/>
    <n v="44.88"/>
    <n v="5.41"/>
    <n v="1.41"/>
    <n v="31.29"/>
    <n v="8.84"/>
    <s v="https://github.com/JessYanCoding/AndroidAutoSize"/>
    <s v="https://github.com/JessYanCoding/AndroidAutoSize.git"/>
    <s v="2018-08-17T09:04:19Z"/>
    <m/>
    <n v="1.9267650647257229E-4"/>
    <n v="1.6512982791112935E-4"/>
    <n v="0.24669402644778843"/>
    <n v="8.7048832271762189E-2"/>
    <n v="5.6681414582611758E-4"/>
  </r>
  <r>
    <s v="Curzibn/Luban"/>
    <n v="13676"/>
    <s v="0-20.000"/>
    <n v="9.15"/>
    <n v="8"/>
    <s v="08-10 anos"/>
    <n v="6"/>
    <s v="1 - 250"/>
    <n v="16"/>
    <n v="29"/>
    <n v="109"/>
    <n v="1088"/>
    <n v="1475"/>
    <n v="1017"/>
    <x v="5"/>
    <n v="231"/>
    <x v="4"/>
    <n v="227"/>
    <n v="15.66"/>
    <n v="2.97"/>
    <n v="1.17"/>
    <n v="10.86"/>
    <n v="7.79"/>
    <s v="https://github.com/Curzibn/Luban"/>
    <s v="https://github.com/Curzibn/Luban.git"/>
    <s v="2016-07-24T07:43:21Z"/>
    <m/>
    <n v="9.4617096611591522E-5"/>
    <n v="1.8534980683902272E-5"/>
    <n v="0.13543091655266759"/>
    <n v="3.609341825902334E-2"/>
    <n v="1.9672744083322586E-4"/>
  </r>
  <r>
    <s v="lgvalle/Material-Animations"/>
    <n v="13657"/>
    <s v="0-20.000"/>
    <n v="10.53"/>
    <n v="10"/>
    <s v="10-12 anos"/>
    <n v="0"/>
    <s v="0"/>
    <n v="15"/>
    <n v="45"/>
    <n v="122"/>
    <n v="1010"/>
    <n v="1241"/>
    <n v="992"/>
    <x v="3"/>
    <n v="54"/>
    <x v="0"/>
    <n v="195"/>
    <n v="4.3499999999999996"/>
    <n v="4.4000000000000004"/>
    <n v="1.47"/>
    <n v="4.76"/>
    <n v="3.11"/>
    <s v="https://github.com/lgvalle/Material-Animations"/>
    <s v="https://github.com/lgvalle/Material-Animations.git"/>
    <s v="2015-03-08T20:54:00Z"/>
    <m/>
    <n v="9.2291209280923091E-5"/>
    <n v="4.3328526274057261E-6"/>
    <n v="0.20063839489284088"/>
    <n v="9.9787685774946913E-2"/>
    <n v="8.6226760438872473E-5"/>
  </r>
  <r>
    <s v="cryptomator/cryptomator"/>
    <n v="13634"/>
    <s v="0-20.000"/>
    <n v="11.63"/>
    <n v="10"/>
    <s v="10-12 anos"/>
    <n v="193"/>
    <s v="1 - 250"/>
    <n v="387"/>
    <n v="443"/>
    <n v="2364"/>
    <n v="17289"/>
    <n v="29681"/>
    <n v="23377"/>
    <x v="1"/>
    <n v="1451"/>
    <x v="1"/>
    <n v="4853"/>
    <n v="4.8899999999999997"/>
    <n v="8.32"/>
    <n v="1.43"/>
    <n v="18.510000000000002"/>
    <n v="7.48"/>
    <s v="https://github.com/cryptomator/cryptomator"/>
    <s v="https://github.com/cryptomator/cryptomator.git"/>
    <s v="2014-02-02T00:43:47Z"/>
    <m/>
    <n v="2.1748907251614305E-3"/>
    <n v="1.1642535485862424E-4"/>
    <n v="0.37938896488828089"/>
    <n v="9.1295116772823773E-2"/>
    <n v="3.3530616296712808E-4"/>
  </r>
  <r>
    <s v="janishar/mit-deep-learning-book-pdf"/>
    <n v="13591"/>
    <s v="0-20.000"/>
    <n v="8.4499999999999993"/>
    <n v="8"/>
    <s v="08-10 anos"/>
    <n v="3"/>
    <s v="1 - 250"/>
    <n v="1"/>
    <n v="1"/>
    <n v="0"/>
    <n v="2"/>
    <n v="3"/>
    <n v="2"/>
    <x v="0"/>
    <n v="0"/>
    <x v="0"/>
    <n v="1"/>
    <n v="0"/>
    <n v="0"/>
    <n v="1"/>
    <n v="0"/>
    <n v="0"/>
    <s v="https://github.com/janishar/mit-deep-learning-book-pdf"/>
    <s v="https://github.com/janishar/mit-deep-learning-book-pdf.git"/>
    <s v="2017-04-07T10:46:50Z"/>
    <m/>
    <n v="1.8607098645347397E-7"/>
    <n v="0"/>
    <n v="0"/>
    <n v="0"/>
    <n v="0"/>
  </r>
  <r>
    <s v="pinpoint-apm/pinpoint"/>
    <n v="13713"/>
    <s v="0-20.000"/>
    <n v="10.92"/>
    <n v="10"/>
    <s v="10-12 anos"/>
    <n v="61"/>
    <s v="1 - 250"/>
    <n v="7239"/>
    <n v="9024"/>
    <n v="36113"/>
    <n v="284173"/>
    <n v="548453"/>
    <n v="340414"/>
    <x v="2"/>
    <n v="117949"/>
    <x v="3"/>
    <n v="90090"/>
    <n v="21.51"/>
    <n v="5.19"/>
    <n v="1.1399999999999999"/>
    <n v="11.43"/>
    <n v="6.11"/>
    <s v="https://github.com/pinpoint-apm/pinpoint"/>
    <s v="https://github.com/pinpoint-apm/pinpoint.git"/>
    <s v="2014-10-20T09:27:22Z"/>
    <m/>
    <n v="3.1670584391286442E-2"/>
    <n v="9.4639932324051476E-3"/>
    <n v="0.23666210670314639"/>
    <n v="2.9723991507430977E-2"/>
    <n v="2.0705291424712445E-4"/>
  </r>
  <r>
    <s v="languagetool-org/languagetool"/>
    <n v="13575"/>
    <s v="0-20.000"/>
    <n v="12.12"/>
    <n v="12"/>
    <s v="12-14 anos"/>
    <n v="0"/>
    <s v="0"/>
    <n v="2032"/>
    <n v="2607"/>
    <n v="15971"/>
    <n v="213198"/>
    <n v="311904"/>
    <n v="213458"/>
    <x v="2"/>
    <n v="66276"/>
    <x v="2"/>
    <n v="32170"/>
    <n v="21.25"/>
    <n v="5.34"/>
    <n v="1.59"/>
    <n v="55.21"/>
    <n v="16.309999999999999"/>
    <s v="https://github.com/languagetool-org/languagetool"/>
    <s v="https://github.com/languagetool-org/languagetool.git"/>
    <s v="2013-08-08T16:37:22Z"/>
    <m/>
    <n v="1.9859170313192825E-2"/>
    <n v="5.3178544580359611E-3"/>
    <n v="0.24350205198358413"/>
    <n v="0.12526539278131638"/>
    <n v="1.0001217318970901E-3"/>
  </r>
  <r>
    <s v="tink-crypto/tink"/>
    <n v="13554"/>
    <s v="0-20.000"/>
    <n v="11.29"/>
    <n v="10"/>
    <s v="10-12 anos"/>
    <n v="21"/>
    <s v="1 - 250"/>
    <n v="962"/>
    <n v="1465"/>
    <n v="9021"/>
    <n v="82161"/>
    <n v="195869"/>
    <n v="145020"/>
    <x v="2"/>
    <n v="31353"/>
    <x v="2"/>
    <n v="19496"/>
    <n v="16.010000000000002"/>
    <n v="7.44"/>
    <n v="1.29"/>
    <n v="30.08"/>
    <n v="9.42"/>
    <s v="https://github.com/tink-crypto/tink"/>
    <s v="https://github.com/tink-crypto/tink.git"/>
    <s v="2014-06-06T16:21:09Z"/>
    <m/>
    <n v="1.3492007227741397E-2"/>
    <n v="2.5157023782787359E-3"/>
    <n v="0.33926128590971272"/>
    <n v="6.1571125265392788E-2"/>
    <n v="5.4489515840363103E-4"/>
  </r>
  <r>
    <s v="LuckSiege/PictureSelector"/>
    <n v="13542"/>
    <s v="0-20.000"/>
    <n v="8.6999999999999993"/>
    <n v="8"/>
    <s v="08-10 anos"/>
    <n v="116"/>
    <s v="1 - 250"/>
    <n v="338"/>
    <n v="737"/>
    <n v="3948"/>
    <n v="39103"/>
    <n v="54595"/>
    <n v="37051"/>
    <x v="1"/>
    <n v="10930"/>
    <x v="2"/>
    <n v="6614"/>
    <n v="20.02"/>
    <n v="5.16"/>
    <n v="1.24"/>
    <n v="49.45"/>
    <n v="11.44"/>
    <s v="https://github.com/LuckSiege/PictureSelector"/>
    <s v="https://github.com/LuckSiege/PictureSelector.git"/>
    <s v="2017-01-04T07:47:39Z"/>
    <m/>
    <n v="3.4470580595438319E-3"/>
    <n v="8.7700146699156638E-4"/>
    <n v="0.23529411764705882"/>
    <n v="5.0955414012738849E-2"/>
    <n v="8.957801058197992E-4"/>
  </r>
  <r>
    <s v="Bigkoo/Android-PickerView"/>
    <n v="13479"/>
    <s v="0-20.000"/>
    <n v="10.73"/>
    <n v="10"/>
    <s v="10-12 anos"/>
    <n v="0"/>
    <s v="0"/>
    <n v="40"/>
    <n v="91"/>
    <n v="393"/>
    <n v="4421"/>
    <n v="6144"/>
    <n v="4287"/>
    <x v="5"/>
    <n v="978"/>
    <x v="4"/>
    <n v="879"/>
    <n v="15.92"/>
    <n v="3.73"/>
    <n v="1.1499999999999999"/>
    <n v="15.49"/>
    <n v="9.9600000000000009"/>
    <s v="https://github.com/Bigkoo/Android-PickerView"/>
    <s v="https://github.com/Bigkoo/Android-PickerView.git"/>
    <s v="2014-12-28T01:46:38Z"/>
    <m/>
    <n v="3.9884315946302147E-4"/>
    <n v="7.8472775363014818E-5"/>
    <n v="0.17008663930688556"/>
    <n v="3.1847133757961762E-2"/>
    <n v="2.8059926873910392E-4"/>
  </r>
  <r>
    <s v="projectlombok/lombok"/>
    <n v="13274"/>
    <s v="0-20.000"/>
    <n v="16.28"/>
    <n v="16"/>
    <s v="16-18 anos"/>
    <n v="0"/>
    <s v="0"/>
    <n v="1873"/>
    <n v="0"/>
    <n v="0"/>
    <n v="0"/>
    <n v="128409"/>
    <n v="98894"/>
    <x v="1"/>
    <n v="18591"/>
    <x v="2"/>
    <n v="10924"/>
    <n v="14.48"/>
    <m/>
    <m/>
    <m/>
    <m/>
    <s v="https://github.com/projectlombok/lombok"/>
    <s v="https://github.com/projectlombok/lombok.git"/>
    <s v="2009-06-08T19:46:41Z"/>
    <s v="ck_failed"/>
    <n v="9.2006520671649283E-3"/>
    <n v="1.4917048740018491E-3"/>
    <n v="0"/>
    <n v="-0.21231422505307856"/>
    <n v="0"/>
  </r>
  <r>
    <s v="kekingcn/kkFileView"/>
    <n v="13319"/>
    <s v="0-20.000"/>
    <n v="7.77"/>
    <n v="6"/>
    <s v="06-08 anos"/>
    <n v="16"/>
    <s v="1 - 250"/>
    <n v="77"/>
    <n v="82"/>
    <n v="629"/>
    <n v="9418"/>
    <n v="12603"/>
    <n v="10221"/>
    <x v="1"/>
    <n v="1295"/>
    <x v="1"/>
    <n v="1087"/>
    <n v="10.28"/>
    <n v="6.94"/>
    <n v="1.05"/>
    <n v="167.28"/>
    <n v="17.66"/>
    <s v="https://github.com/kekingcn/kkFileView"/>
    <s v="https://github.com/kekingcn/kkFileView.git"/>
    <s v="2017-12-12T11:41:08Z"/>
    <m/>
    <n v="9.5091577627047876E-4"/>
    <n v="1.0390822504611881E-4"/>
    <n v="0.31646146830825356"/>
    <n v="1.0615711252653938E-2"/>
    <n v="3.0302547239946611E-3"/>
  </r>
  <r>
    <s v="macrozheng/mall-learning"/>
    <n v="13254"/>
    <s v="0-20.000"/>
    <n v="6.44"/>
    <n v="6"/>
    <s v="06-08 anos"/>
    <n v="0"/>
    <s v="0"/>
    <n v="623"/>
    <n v="245"/>
    <n v="2183"/>
    <n v="14269"/>
    <n v="52993"/>
    <n v="37455"/>
    <x v="1"/>
    <n v="6476"/>
    <x v="1"/>
    <n v="9062"/>
    <n v="12.22"/>
    <n v="4.8499999999999996"/>
    <n v="1.1100000000000001"/>
    <n v="233.02"/>
    <n v="9.69"/>
    <s v="https://github.com/macrozheng/mall-learning"/>
    <s v="https://github.com/macrozheng/mall-learning.git"/>
    <s v="2019-04-12T13:20:31Z"/>
    <m/>
    <n v="3.484644398807434E-3"/>
    <n v="5.1962136324221263E-4"/>
    <n v="0.22115823073415411"/>
    <n v="2.3354564755838664E-2"/>
    <n v="4.2211259910642993E-3"/>
  </r>
  <r>
    <s v="ashishps1/awesome-leetcode-resources"/>
    <n v="13148"/>
    <s v="0-20.000"/>
    <n v="1.9"/>
    <n v="0"/>
    <s v="&lt;1 ano"/>
    <n v="0"/>
    <s v="0"/>
    <n v="8"/>
    <n v="11"/>
    <n v="28"/>
    <n v="360"/>
    <n v="536"/>
    <n v="371"/>
    <x v="3"/>
    <n v="69"/>
    <x v="0"/>
    <n v="96"/>
    <n v="12.87"/>
    <n v="1.18"/>
    <n v="1"/>
    <n v="4.7300000000000004"/>
    <n v="8"/>
    <s v="https://github.com/ashishps1/awesome-leetcode-resources"/>
    <s v="https://github.com/ashishps1/awesome-leetcode-resources.git"/>
    <s v="2023-10-25T01:48:19Z"/>
    <m/>
    <n v="3.451616798711942E-5"/>
    <n v="5.5364228016850947E-6"/>
    <n v="5.3807569539443684E-2"/>
    <n v="0"/>
    <n v="8.568331446971993E-5"/>
  </r>
  <r>
    <s v="youth5201314/banner"/>
    <n v="13033"/>
    <s v="0-20.000"/>
    <n v="9.41"/>
    <n v="8"/>
    <s v="08-10 anos"/>
    <n v="0"/>
    <s v="0"/>
    <n v="56"/>
    <n v="73"/>
    <n v="327"/>
    <n v="2724"/>
    <n v="4441"/>
    <n v="3186"/>
    <x v="5"/>
    <n v="564"/>
    <x v="4"/>
    <n v="691"/>
    <n v="12.7"/>
    <n v="6.08"/>
    <n v="1.84"/>
    <n v="47.68"/>
    <n v="7.74"/>
    <s v="https://github.com/youth5201314/banner"/>
    <s v="https://github.com/youth5201314/banner.git"/>
    <s v="2016-04-22T05:50:25Z"/>
    <m/>
    <n v="2.9641108142038406E-4"/>
    <n v="4.5254238552904248E-5"/>
    <n v="0.27724578203374373"/>
    <n v="0.178343949044586"/>
    <n v="8.6371679363979824E-4"/>
  </r>
  <r>
    <s v="pxb1988/dex2jar"/>
    <n v="12906"/>
    <s v="0-20.000"/>
    <n v="10.51"/>
    <n v="10"/>
    <s v="10-12 anos"/>
    <n v="8"/>
    <s v="1 - 250"/>
    <n v="318"/>
    <n v="571"/>
    <n v="2483"/>
    <n v="41715"/>
    <n v="47865"/>
    <n v="36698"/>
    <x v="1"/>
    <n v="6301"/>
    <x v="1"/>
    <n v="4866"/>
    <n v="13.16"/>
    <n v="5.43"/>
    <n v="1.57"/>
    <n v="21.13"/>
    <n v="15.78"/>
    <s v="https://github.com/pxb1988/dex2jar"/>
    <s v="https://github.com/pxb1988/dex2jar.git"/>
    <s v="2015-03-16T09:13:07Z"/>
    <m/>
    <n v="3.414216530434794E-3"/>
    <n v="5.0557971120895331E-4"/>
    <n v="0.24760601915184677"/>
    <n v="0.12101910828025479"/>
    <n v="3.8276711093978471E-4"/>
  </r>
  <r>
    <s v="facebook/stetho"/>
    <n v="12708"/>
    <s v="0-20.000"/>
    <n v="10.66"/>
    <n v="10"/>
    <s v="10-12 anos"/>
    <n v="13"/>
    <s v="1 - 250"/>
    <n v="258"/>
    <n v="588"/>
    <n v="1868"/>
    <n v="19241"/>
    <n v="26423"/>
    <n v="18456"/>
    <x v="1"/>
    <n v="3889"/>
    <x v="1"/>
    <n v="4078"/>
    <n v="14.72"/>
    <n v="4.38"/>
    <n v="1.42"/>
    <n v="7.5"/>
    <n v="5.62"/>
    <s v="https://github.com/facebook/stetho"/>
    <s v="https://github.com/facebook/stetho.git"/>
    <s v="2015-01-22T22:34:10Z"/>
    <m/>
    <n v="1.7170630629926578E-3"/>
    <n v="3.1204562718483092E-4"/>
    <n v="0.19972640218878249"/>
    <n v="8.9171974522292974E-2"/>
    <n v="1.358614922881394E-4"/>
  </r>
  <r>
    <s v="Netflix/conductor"/>
    <n v="12777"/>
    <s v="0-20.000"/>
    <n v="8.7799999999999994"/>
    <n v="8"/>
    <s v="08-10 anos"/>
    <n v="319"/>
    <s v="251 - 500"/>
    <n v="516"/>
    <n v="664"/>
    <n v="5838"/>
    <n v="47052"/>
    <n v="90958"/>
    <n v="64446"/>
    <x v="1"/>
    <n v="13547"/>
    <x v="2"/>
    <n v="12965"/>
    <n v="14.89"/>
    <n v="7.46"/>
    <n v="1.25"/>
    <n v="78.67"/>
    <n v="13.09"/>
    <s v="https://github.com/Netflix/conductor"/>
    <s v="https://github.com/Netflix/conductor.git"/>
    <s v="2016-12-07T22:48:42Z"/>
    <m/>
    <n v="5.9957653964902921E-3"/>
    <n v="1.0869843433975069E-3"/>
    <n v="0.34017327861377111"/>
    <n v="5.3078556263269641E-2"/>
    <n v="1.4250964797743902E-3"/>
  </r>
  <r>
    <s v="codecentric/spring-boot-admin"/>
    <n v="12688"/>
    <s v="0-20.000"/>
    <n v="11.15"/>
    <n v="10"/>
    <s v="10-12 anos"/>
    <n v="138"/>
    <s v="1 - 250"/>
    <n v="361"/>
    <n v="464"/>
    <n v="1797"/>
    <n v="13740"/>
    <n v="34435"/>
    <n v="21333"/>
    <x v="1"/>
    <n v="7065"/>
    <x v="1"/>
    <n v="6037"/>
    <n v="20.52"/>
    <n v="7.76"/>
    <n v="1.26"/>
    <n v="7.21"/>
    <n v="4.8099999999999996"/>
    <s v="https://github.com/codecentric/spring-boot-admin"/>
    <s v="https://github.com/codecentric/spring-boot-admin.git"/>
    <s v="2014-07-25T11:39:13Z"/>
    <m/>
    <n v="1.9847261770059802E-3"/>
    <n v="5.6688155208558253E-4"/>
    <n v="0.3538531691746466"/>
    <n v="5.5201698513800426E-2"/>
    <n v="1.3060818125299801E-4"/>
  </r>
  <r>
    <s v="google/guice"/>
    <n v="12677"/>
    <s v="0-20.000"/>
    <n v="11.31"/>
    <n v="10"/>
    <s v="10-12 anos"/>
    <n v="19"/>
    <s v="1 - 250"/>
    <n v="631"/>
    <n v="3880"/>
    <n v="8418"/>
    <n v="84679"/>
    <n v="114561"/>
    <n v="78588"/>
    <x v="1"/>
    <n v="21471"/>
    <x v="2"/>
    <n v="14502"/>
    <n v="18.739999999999998"/>
    <n v="3.81"/>
    <n v="1.3"/>
    <n v="8.4499999999999993"/>
    <n v="3.08"/>
    <s v="https://github.com/google/guice"/>
    <s v="https://github.com/google/guice.git"/>
    <s v="2014-05-28T23:18:53Z"/>
    <m/>
    <n v="7.3114733417028064E-3"/>
    <n v="1.722790347463488E-3"/>
    <n v="0.17373461012311903"/>
    <n v="6.369426751592358E-2"/>
    <n v="1.5307061464463705E-4"/>
  </r>
  <r>
    <s v="alibaba/COLA"/>
    <n v="12655"/>
    <s v="0-20.000"/>
    <n v="7.61"/>
    <n v="6"/>
    <s v="06-08 anos"/>
    <n v="11"/>
    <s v="1 - 250"/>
    <n v="546"/>
    <n v="559"/>
    <n v="1560"/>
    <n v="9619"/>
    <n v="20766"/>
    <n v="14030"/>
    <x v="1"/>
    <n v="2980"/>
    <x v="1"/>
    <n v="3756"/>
    <n v="14.35"/>
    <n v="4.33"/>
    <n v="1.35"/>
    <n v="4.97"/>
    <n v="3.6"/>
    <s v="https://github.com/alibaba/COLA"/>
    <s v="https://github.com/alibaba/COLA.git"/>
    <s v="2018-02-06T13:46:27Z"/>
    <m/>
    <n v="1.3052879699711199E-3"/>
    <n v="2.3910927462350118E-4"/>
    <n v="0.19744642042863658"/>
    <n v="7.430997876857752E-2"/>
    <n v="9.0030882222940376E-5"/>
  </r>
  <r>
    <s v="greenrobot/greenDAO"/>
    <n v="12625"/>
    <s v="0-20.000"/>
    <n v="13.91"/>
    <n v="12"/>
    <s v="12-14 anos"/>
    <n v="8"/>
    <s v="1 - 250"/>
    <n v="241"/>
    <n v="364"/>
    <n v="2511"/>
    <n v="18545"/>
    <n v="27870"/>
    <n v="18915"/>
    <x v="1"/>
    <n v="4604"/>
    <x v="1"/>
    <n v="4351"/>
    <n v="16.52"/>
    <n v="5.0199999999999996"/>
    <n v="2.1"/>
    <n v="47.45"/>
    <n v="10.82"/>
    <s v="https://github.com/greenrobot/greenDAO"/>
    <s v="https://github.com/greenrobot/greenDAO.git"/>
    <s v="2011-10-22T16:15:14Z"/>
    <m/>
    <n v="1.7597663543837301E-3"/>
    <n v="3.6941580549214748E-4"/>
    <n v="0.22891016871865025"/>
    <n v="0.23354564755838644"/>
    <n v="8.5955037454296202E-4"/>
  </r>
  <r>
    <s v="Netflix/eureka"/>
    <n v="12623"/>
    <s v="0-20.000"/>
    <n v="13.15"/>
    <n v="12"/>
    <s v="12-14 anos"/>
    <n v="151"/>
    <s v="1 - 250"/>
    <n v="408"/>
    <n v="742"/>
    <n v="3547"/>
    <n v="32879"/>
    <n v="53818"/>
    <n v="35805"/>
    <x v="1"/>
    <n v="10540"/>
    <x v="2"/>
    <n v="7473"/>
    <n v="19.579999999999998"/>
    <n v="5.92"/>
    <n v="1.27"/>
    <n v="18.57"/>
    <n v="8.42"/>
    <s v="https://github.com/Netflix/eureka"/>
    <s v="https://github.com/Netflix/eureka.git"/>
    <s v="2012-07-26T22:23:07Z"/>
    <m/>
    <n v="3.331135834983318E-3"/>
    <n v="8.4570864246030287E-4"/>
    <n v="0.26994984040127679"/>
    <n v="5.7324840764331211E-2"/>
    <n v="3.3639305490543316E-4"/>
  </r>
  <r>
    <s v="macrozheng/mall-swarm"/>
    <n v="12608"/>
    <s v="0-20.000"/>
    <n v="5.81"/>
    <n v="4"/>
    <s v="04-06 anos"/>
    <n v="3"/>
    <s v="1 - 250"/>
    <n v="533"/>
    <n v="763"/>
    <n v="14486"/>
    <n v="101601"/>
    <n v="87889"/>
    <n v="66247"/>
    <x v="1"/>
    <n v="4352"/>
    <x v="1"/>
    <n v="17290"/>
    <n v="4.95"/>
    <n v="3.79"/>
    <n v="1.23"/>
    <n v="1107.68"/>
    <n v="20.34"/>
    <s v="https://github.com/macrozheng/mall-swarm"/>
    <s v="https://github.com/macrozheng/mall-swarm.git"/>
    <s v="2019-11-25T06:55:31Z"/>
    <m/>
    <n v="6.1633223197916451E-3"/>
    <n v="3.4919582656425406E-4"/>
    <n v="0.17282261741906066"/>
    <n v="4.8832271762208064E-2"/>
    <n v="2.00654743703635E-2"/>
  </r>
  <r>
    <s v="zhihu/Matisse"/>
    <n v="12565"/>
    <s v="0-20.000"/>
    <n v="8.43"/>
    <n v="8"/>
    <s v="08-10 anos"/>
    <n v="15"/>
    <s v="1 - 250"/>
    <n v="48"/>
    <n v="76"/>
    <n v="386"/>
    <n v="3418"/>
    <n v="6078"/>
    <n v="4163"/>
    <x v="5"/>
    <n v="1130"/>
    <x v="1"/>
    <n v="785"/>
    <n v="18.59"/>
    <n v="6.66"/>
    <n v="1.39"/>
    <n v="8.08"/>
    <n v="9.91"/>
    <s v="https://github.com/zhihu/Matisse"/>
    <s v="https://github.com/zhihu/Matisse.git"/>
    <s v="2017-04-13T01:31:05Z"/>
    <m/>
    <n v="3.8730675830290606E-4"/>
    <n v="9.0668953129045748E-5"/>
    <n v="0.30369357045143641"/>
    <n v="8.2802547770700619E-2"/>
    <n v="1.4636811435842219E-4"/>
  </r>
  <r>
    <s v="daimajia/AndroidViewAnimations"/>
    <n v="12471"/>
    <s v="0-20.000"/>
    <n v="11.24"/>
    <n v="10"/>
    <s v="10-12 anos"/>
    <n v="9"/>
    <s v="1 - 250"/>
    <n v="69"/>
    <n v="82"/>
    <n v="138"/>
    <n v="965"/>
    <n v="3377"/>
    <n v="1521"/>
    <x v="5"/>
    <n v="1464"/>
    <x v="1"/>
    <n v="392"/>
    <n v="43.35"/>
    <n v="3.38"/>
    <n v="1.8"/>
    <n v="2.29"/>
    <n v="1.85"/>
    <s v="https://github.com/daimajia/AndroidViewAnimations"/>
    <s v="https://github.com/daimajia/AndroidViewAnimations.git"/>
    <s v="2014-06-23T03:53:13Z"/>
    <m/>
    <n v="1.4150698519786696E-4"/>
    <n v="1.1746844900966636E-4"/>
    <n v="0.15412676698586411"/>
    <n v="0.16985138004246286"/>
    <n v="4.1483042311978563E-5"/>
  </r>
  <r>
    <s v="apache/zookeeper"/>
    <n v="12598"/>
    <s v="0-20.000"/>
    <n v="16.48"/>
    <n v="16"/>
    <s v="16-18 anos"/>
    <n v="0"/>
    <s v="0"/>
    <n v="958"/>
    <n v="1753"/>
    <n v="10135"/>
    <n v="122448"/>
    <n v="191704"/>
    <n v="125311"/>
    <x v="2"/>
    <n v="42161"/>
    <x v="2"/>
    <n v="24232"/>
    <n v="21.99"/>
    <n v="5.8"/>
    <n v="1.98"/>
    <n v="36.86"/>
    <n v="11.97"/>
    <s v="https://github.com/apache/zookeeper"/>
    <s v="https://github.com/apache/zookeeper.git"/>
    <s v="2009-03-27T15:41:56Z"/>
    <m/>
    <n v="1.1658370691735639E-2"/>
    <n v="3.3829148078528301E-3"/>
    <n v="0.26447788417692658"/>
    <n v="0.20806794055201699"/>
    <n v="6.6771394743210912E-4"/>
  </r>
  <r>
    <s v="daimajia/AndroidSwipeLayout"/>
    <n v="12407"/>
    <s v="0-20.000"/>
    <n v="11.07"/>
    <n v="10"/>
    <s v="10-12 anos"/>
    <n v="18"/>
    <s v="1 - 250"/>
    <n v="22"/>
    <n v="74"/>
    <n v="318"/>
    <n v="2770"/>
    <n v="3384"/>
    <n v="2667"/>
    <x v="5"/>
    <n v="209"/>
    <x v="4"/>
    <n v="508"/>
    <n v="6.18"/>
    <n v="3.72"/>
    <n v="1.32"/>
    <n v="58.91"/>
    <n v="9.76"/>
    <s v="https://github.com/daimajia/AndroidSwipeLayout"/>
    <s v="https://github.com/daimajia/AndroidSwipeLayout.git"/>
    <s v="2014-08-25T04:09:33Z"/>
    <m/>
    <n v="2.4812566043570756E-4"/>
    <n v="1.6769744428292533E-5"/>
    <n v="0.16963064295485636"/>
    <n v="6.7940552016985151E-2"/>
    <n v="1.0671467347592388E-3"/>
  </r>
  <r>
    <s v="pagehelper/Mybatis-PageHelper"/>
    <n v="12338"/>
    <s v="0-20.000"/>
    <n v="11.28"/>
    <n v="10"/>
    <s v="10-12 anos"/>
    <n v="15"/>
    <s v="1 - 250"/>
    <n v="161"/>
    <n v="181"/>
    <n v="734"/>
    <n v="7390"/>
    <n v="16188"/>
    <n v="8590"/>
    <x v="5"/>
    <n v="5907"/>
    <x v="1"/>
    <n v="1691"/>
    <n v="36.49"/>
    <n v="5.81"/>
    <n v="1.44"/>
    <n v="29.64"/>
    <n v="6.97"/>
    <s v="https://github.com/pagehelper/Mybatis-PageHelper"/>
    <s v="https://github.com/pagehelper/Mybatis-PageHelper.git"/>
    <s v="2014-06-09T15:32:30Z"/>
    <m/>
    <n v="7.9917488681767066E-4"/>
    <n v="4.7396593463121527E-4"/>
    <n v="0.26493388052895578"/>
    <n v="9.3418259023354558E-2"/>
    <n v="5.3692461752272689E-4"/>
  </r>
  <r>
    <s v="redis/jedis"/>
    <n v="12154"/>
    <s v="0-20.000"/>
    <n v="15.28"/>
    <n v="14"/>
    <s v="14-16 anos"/>
    <n v="114"/>
    <s v="1 - 250"/>
    <n v="844"/>
    <n v="1221"/>
    <n v="15142"/>
    <n v="109769"/>
    <n v="187506"/>
    <n v="127779"/>
    <x v="2"/>
    <n v="21940"/>
    <x v="2"/>
    <n v="37787"/>
    <n v="11.7"/>
    <n v="5.57"/>
    <n v="1.42"/>
    <n v="530.37"/>
    <n v="15.3"/>
    <s v="https://github.com/redis/jedis"/>
    <s v="https://github.com/redis/jedis.git"/>
    <s v="2010-06-11T13:04:43Z"/>
    <m/>
    <n v="1.1887982289019225E-2"/>
    <n v="1.7604219749126227E-3"/>
    <n v="0.25398996808025537"/>
    <n v="8.9171974522292974E-2"/>
    <n v="9.607581288648066E-3"/>
  </r>
  <r>
    <s v="amitshekhariitbhu/android-interview-questions"/>
    <n v="12078"/>
    <s v="0-20.000"/>
    <n v="8.19"/>
    <n v="8"/>
    <s v="08-10 anos"/>
    <n v="0"/>
    <s v="0"/>
    <n v="1"/>
    <n v="1"/>
    <n v="1"/>
    <n v="5"/>
    <n v="6"/>
    <n v="5"/>
    <x v="0"/>
    <n v="0"/>
    <x v="0"/>
    <n v="1"/>
    <n v="0"/>
    <n v="0"/>
    <n v="1"/>
    <n v="0"/>
    <n v="1"/>
    <s v="https://github.com/amitshekhariitbhu/android-interview-questions"/>
    <s v="https://github.com/amitshekhariitbhu/android-interview-questions.git"/>
    <s v="2017-07-09T18:47:24Z"/>
    <m/>
    <n v="4.6517746613368494E-7"/>
    <n v="0"/>
    <n v="0"/>
    <n v="0"/>
    <n v="0"/>
  </r>
  <r>
    <s v="metersphere/metersphere"/>
    <n v="12469"/>
    <s v="0-20.000"/>
    <n v="5.62"/>
    <n v="4"/>
    <s v="04-06 anos"/>
    <n v="212"/>
    <s v="1 - 250"/>
    <n v="2706"/>
    <n v="3704"/>
    <n v="34803"/>
    <n v="322032"/>
    <n v="372898"/>
    <n v="287504"/>
    <x v="2"/>
    <n v="26977"/>
    <x v="2"/>
    <n v="58417"/>
    <n v="7.23"/>
    <n v="6.69"/>
    <n v="1.3"/>
    <n v="445.99"/>
    <n v="12.69"/>
    <s v="https://github.com/metersphere/metersphere"/>
    <s v="https://github.com/metersphere/metersphere.git"/>
    <s v="2020-02-03T02:06:12Z"/>
    <m/>
    <n v="2.6748076444659791E-2"/>
    <n v="2.1645808394356349E-3"/>
    <n v="0.30506155950752395"/>
    <n v="6.369426751592358E-2"/>
    <n v="8.0790489260783062E-3"/>
  </r>
  <r>
    <s v="Yalantis/uCrop"/>
    <n v="12042"/>
    <s v="0-20.000"/>
    <n v="9.6999999999999993"/>
    <n v="8"/>
    <s v="08-10 anos"/>
    <n v="20"/>
    <s v="1 - 250"/>
    <n v="35"/>
    <n v="77"/>
    <n v="485"/>
    <n v="4707"/>
    <n v="7003"/>
    <n v="4849"/>
    <x v="5"/>
    <n v="992"/>
    <x v="4"/>
    <n v="1162"/>
    <n v="14.17"/>
    <n v="6.34"/>
    <n v="1.36"/>
    <n v="28.91"/>
    <n v="12.7"/>
    <s v="https://github.com/Yalantis/uCrop"/>
    <s v="https://github.com/Yalantis/uCrop.git"/>
    <s v="2016-01-05T13:41:06Z"/>
    <m/>
    <n v="4.5112910665644765E-4"/>
    <n v="7.9596107525675567E-5"/>
    <n v="0.28910168718650253"/>
    <n v="7.6433121019108305E-2"/>
    <n v="5.2370076560668134E-4"/>
  </r>
  <r>
    <s v="plantuml/plantuml"/>
    <n v="12076"/>
    <s v="0-20.000"/>
    <n v="14.88"/>
    <n v="14"/>
    <s v="14-16 anos"/>
    <n v="60"/>
    <s v="1 - 250"/>
    <n v="3439"/>
    <n v="3936"/>
    <n v="22213"/>
    <n v="186968"/>
    <n v="452986"/>
    <n v="234003"/>
    <x v="2"/>
    <n v="160057"/>
    <x v="3"/>
    <n v="58926"/>
    <n v="35.33"/>
    <n v="7.11"/>
    <n v="1.54"/>
    <n v="36.5"/>
    <n v="12.05"/>
    <s v="https://github.com/plantuml/plantuml"/>
    <s v="https://github.com/plantuml/plantuml.git"/>
    <s v="2010-11-04T15:55:50Z"/>
    <m/>
    <n v="2.1770584521536136E-2"/>
    <n v="1.2842655425642191E-2"/>
    <n v="0.3242134062927497"/>
    <n v="0.11464968152866242"/>
    <n v="6.611925958022784E-4"/>
  </r>
  <r>
    <s v="Tencent/matrix"/>
    <n v="11902"/>
    <s v="0-20.000"/>
    <n v="6.77"/>
    <n v="6"/>
    <s v="06-08 anos"/>
    <n v="16"/>
    <s v="1 - 250"/>
    <n v="493"/>
    <n v="1393"/>
    <n v="5572"/>
    <n v="79032"/>
    <n v="89453"/>
    <n v="66587"/>
    <x v="1"/>
    <n v="10692"/>
    <x v="2"/>
    <n v="12174"/>
    <n v="11.95"/>
    <n v="5.82"/>
    <n v="1.35"/>
    <n v="12.89"/>
    <n v="9.44"/>
    <s v="https://github.com/Tencent/matrix"/>
    <s v="https://github.com/Tencent/matrix.git"/>
    <s v="2018-12-11T07:08:02Z"/>
    <m/>
    <n v="6.1949543874887355E-3"/>
    <n v="8.5790482022633373E-4"/>
    <n v="0.26538987688098498"/>
    <n v="7.430997876857752E-2"/>
    <n v="2.3350061807921559E-4"/>
  </r>
  <r>
    <s v="Tencent/VasSonic"/>
    <n v="11871"/>
    <s v="0-20.000"/>
    <n v="8.1300000000000008"/>
    <n v="8"/>
    <s v="08-10 anos"/>
    <n v="10"/>
    <s v="1 - 250"/>
    <n v="47"/>
    <n v="111"/>
    <n v="565"/>
    <n v="7421"/>
    <n v="11784"/>
    <n v="7048"/>
    <x v="5"/>
    <n v="3078"/>
    <x v="1"/>
    <n v="1658"/>
    <n v="26.12"/>
    <n v="4.2"/>
    <n v="1.28"/>
    <n v="21.61"/>
    <n v="13.68"/>
    <s v="https://github.com/Tencent/VasSonic"/>
    <s v="https://github.com/Tencent/VasSonic.git"/>
    <s v="2017-08-01T08:35:13Z"/>
    <m/>
    <n v="6.5571415626204232E-4"/>
    <n v="2.4697259976212639E-4"/>
    <n v="0.19151846785225718"/>
    <n v="5.9447983014862003E-2"/>
    <n v="3.9146224644622565E-4"/>
  </r>
  <r>
    <s v="Team-xManager/xManager"/>
    <n v="11857"/>
    <s v="0-20.000"/>
    <n v="4.6100000000000003"/>
    <n v="4"/>
    <s v="04-06 anos"/>
    <n v="51"/>
    <s v="1 - 250"/>
    <n v="8"/>
    <n v="524"/>
    <n v="696"/>
    <n v="21822"/>
    <n v="11649"/>
    <n v="11024"/>
    <x v="1"/>
    <n v="1"/>
    <x v="0"/>
    <n v="624"/>
    <n v="0.01"/>
    <n v="2.02"/>
    <n v="1.02"/>
    <n v="4.7300000000000004"/>
    <n v="2.34"/>
    <s v="https://github.com/Team-xManager/xManager"/>
    <s v="https://github.com/Team-xManager/xManager.git"/>
    <s v="2021-02-08T11:31:10Z"/>
    <m/>
    <n v="1.0256232773315486E-3"/>
    <n v="8.0238011618624564E-8"/>
    <n v="9.211126310989512E-2"/>
    <n v="4.2462845010615745E-3"/>
    <n v="8.568331446971993E-5"/>
  </r>
  <r>
    <s v="debezium/debezium"/>
    <n v="11841"/>
    <s v="0-20.000"/>
    <n v="9.66"/>
    <n v="8"/>
    <s v="08-10 anos"/>
    <n v="0"/>
    <s v="0"/>
    <n v="2591"/>
    <n v="3377"/>
    <n v="22692"/>
    <n v="210095"/>
    <n v="391921"/>
    <n v="271553"/>
    <x v="2"/>
    <n v="63386"/>
    <x v="2"/>
    <n v="56982"/>
    <n v="16.170000000000002"/>
    <n v="6.75"/>
    <n v="1.58"/>
    <n v="55.7"/>
    <n v="11.38"/>
    <s v="https://github.com/debezium/debezium"/>
    <s v="https://github.com/debezium/debezium.git"/>
    <s v="2016-01-22T20:17:05Z"/>
    <m/>
    <n v="2.5264067292200109E-2"/>
    <n v="5.0859666044581362E-3"/>
    <n v="0.30779753761969902"/>
    <n v="0.12314225053078558"/>
    <n v="1.0089980160599154E-3"/>
  </r>
  <r>
    <s v="grpc/grpc-java"/>
    <n v="11841"/>
    <s v="0-20.000"/>
    <n v="10.78"/>
    <n v="10"/>
    <s v="10-12 anos"/>
    <n v="180"/>
    <s v="1 - 250"/>
    <n v="1562"/>
    <n v="5494"/>
    <n v="23223"/>
    <n v="257821"/>
    <n v="388206"/>
    <n v="281210"/>
    <x v="2"/>
    <n v="63760"/>
    <x v="2"/>
    <n v="43236"/>
    <n v="16.420000000000002"/>
    <n v="5.7"/>
    <n v="1.41"/>
    <n v="13.48"/>
    <n v="6.57"/>
    <s v="https://github.com/grpc/grpc-java"/>
    <s v="https://github.com/grpc/grpc-java.git"/>
    <s v="2014-12-08T19:00:00Z"/>
    <m/>
    <n v="2.6162511050290709E-2"/>
    <n v="5.1159756208035015E-3"/>
    <n v="0.25991792065663477"/>
    <n v="8.7048832271762189E-2"/>
    <n v="2.4418838880588256E-4"/>
  </r>
  <r>
    <s v="frank-lam/fullstack-tutorial"/>
    <n v="11682"/>
    <s v="0-20.000"/>
    <n v="7.43"/>
    <n v="6"/>
    <s v="06-08 anos"/>
    <n v="0"/>
    <s v="0"/>
    <n v="0"/>
    <n v="0"/>
    <n v="0"/>
    <n v="0"/>
    <n v="0"/>
    <n v="0"/>
    <x v="0"/>
    <n v="0"/>
    <x v="0"/>
    <n v="0"/>
    <m/>
    <m/>
    <m/>
    <m/>
    <m/>
    <s v="https://github.com/frank-lam/fullstack-tutorial"/>
    <s v="https://github.com/frank-lam/fullstack-tutorial.git"/>
    <s v="2018-04-13T01:50:10Z"/>
    <s v="no_java_files"/>
    <n v="0"/>
    <n v="0"/>
    <n v="0"/>
    <n v="-0.21231422505307856"/>
    <n v="0"/>
  </r>
  <r>
    <s v="trinodb/trino"/>
    <n v="11876"/>
    <s v="0-20.000"/>
    <n v="6.66"/>
    <n v="6"/>
    <s v="06-08 anos"/>
    <n v="0"/>
    <s v="0"/>
    <n v="10665"/>
    <n v="0"/>
    <n v="0"/>
    <n v="0"/>
    <n v="1875245"/>
    <n v="1458024"/>
    <x v="4"/>
    <n v="193756"/>
    <x v="3"/>
    <n v="223465"/>
    <n v="10.33"/>
    <m/>
    <m/>
    <m/>
    <m/>
    <s v="https://github.com/trinodb/trino"/>
    <s v="https://github.com/trinodb/trino.git"/>
    <s v="2019-01-19T06:38:14Z"/>
    <s v="ck_failed"/>
    <n v="0.13564798197641997"/>
    <n v="1.554659617917822E-2"/>
    <n v="0"/>
    <n v="-0.21231422505307856"/>
    <n v="0"/>
  </r>
  <r>
    <s v="xpipe-io/xpipe"/>
    <n v="11628"/>
    <s v="0-20.000"/>
    <n v="2.64"/>
    <n v="2"/>
    <s v="02-04 anos"/>
    <n v="121"/>
    <s v="1 - 250"/>
    <n v="928"/>
    <n v="1481"/>
    <n v="6153"/>
    <n v="61523"/>
    <n v="90286"/>
    <n v="74779"/>
    <x v="1"/>
    <n v="1395"/>
    <x v="1"/>
    <n v="14112"/>
    <n v="1.55"/>
    <n v="6.88"/>
    <n v="1.58"/>
    <n v="18.84"/>
    <n v="8.36"/>
    <s v="https://github.com/xpipe-io/xpipe"/>
    <s v="https://github.com/xpipe-io/xpipe.git"/>
    <s v="2023-01-27T02:25:38Z"/>
    <m/>
    <n v="6.9571011480021655E-3"/>
    <n v="1.1193202620798126E-4"/>
    <n v="0.31372549019607843"/>
    <n v="0.12314225053078558"/>
    <n v="3.412840686278062E-4"/>
  </r>
  <r>
    <s v="code4craft/webmagic"/>
    <n v="11626"/>
    <s v="0-20.000"/>
    <n v="12.41"/>
    <n v="12"/>
    <s v="12-14 anos"/>
    <n v="33"/>
    <s v="1 - 250"/>
    <n v="255"/>
    <n v="344"/>
    <n v="1212"/>
    <n v="8794"/>
    <n v="18898"/>
    <n v="13690"/>
    <x v="1"/>
    <n v="2593"/>
    <x v="1"/>
    <n v="2615"/>
    <n v="13.72"/>
    <n v="4.53"/>
    <n v="1.18"/>
    <n v="11.47"/>
    <n v="5.53"/>
    <s v="https://github.com/code4craft/webmagic"/>
    <s v="https://github.com/code4craft/webmagic.git"/>
    <s v="2013-04-23T12:57:36Z"/>
    <m/>
    <n v="1.2736559022740294E-3"/>
    <n v="2.0805716412709347E-4"/>
    <n v="0.20656634746922026"/>
    <n v="3.8216560509554125E-2"/>
    <n v="2.0777750887266121E-4"/>
  </r>
  <r>
    <s v="OpenRefine/OpenRefine"/>
    <n v="11513"/>
    <s v="0-20.000"/>
    <n v="12.93"/>
    <n v="12"/>
    <s v="12-14 anos"/>
    <n v="72"/>
    <s v="1 - 250"/>
    <n v="1075"/>
    <n v="1396"/>
    <n v="7241"/>
    <n v="72956"/>
    <n v="152674"/>
    <n v="97403"/>
    <x v="1"/>
    <n v="32084"/>
    <x v="2"/>
    <n v="23187"/>
    <n v="21.01"/>
    <n v="6.48"/>
    <n v="1.71"/>
    <n v="12.79"/>
    <n v="11.63"/>
    <s v="https://github.com/OpenRefine/OpenRefine"/>
    <s v="https://github.com/OpenRefine/OpenRefine.git"/>
    <s v="2012-10-15T02:22:48Z"/>
    <m/>
    <n v="9.0619361467638628E-3"/>
    <n v="2.5743563647719504E-3"/>
    <n v="0.29548563611491108"/>
    <n v="0.15074309978768577"/>
    <n v="2.3168913151537372E-4"/>
  </r>
  <r>
    <s v="realm/realm-java"/>
    <n v="11483"/>
    <s v="0-20.000"/>
    <n v="13.42"/>
    <n v="12"/>
    <s v="12-14 anos"/>
    <n v="0"/>
    <s v="0"/>
    <n v="668"/>
    <n v="1912"/>
    <n v="10909"/>
    <n v="110167"/>
    <n v="159862"/>
    <n v="108490"/>
    <x v="2"/>
    <n v="31649"/>
    <x v="2"/>
    <n v="19723"/>
    <n v="19.8"/>
    <n v="4.33"/>
    <n v="1.21"/>
    <n v="51.75"/>
    <n v="11.13"/>
    <s v="https://github.com/realm/realm-java"/>
    <s v="https://github.com/realm/realm-java.git"/>
    <s v="2012-04-20T09:18:42Z"/>
    <m/>
    <n v="1.0093420660168696E-2"/>
    <n v="2.5394528297178484E-3"/>
    <n v="0.19744642042863658"/>
    <n v="4.4585987261146487E-2"/>
    <n v="9.3744429678816192E-4"/>
  </r>
  <r>
    <s v="careercup/CtCI-6th-Edition"/>
    <n v="11460"/>
    <s v="0-20.000"/>
    <n v="10.220000000000001"/>
    <n v="10"/>
    <s v="10-12 anos"/>
    <n v="0"/>
    <s v="0"/>
    <n v="584"/>
    <n v="609"/>
    <n v="2126"/>
    <n v="21093"/>
    <n v="28536"/>
    <n v="22916"/>
    <x v="1"/>
    <n v="1277"/>
    <x v="1"/>
    <n v="4343"/>
    <n v="4.4800000000000004"/>
    <n v="2.17"/>
    <n v="1.07"/>
    <n v="4.4800000000000004"/>
    <n v="9.02"/>
    <s v="https://github.com/careercup/CtCI-6th-Edition"/>
    <s v="https://github.com/careercup/CtCI-6th-Edition.git"/>
    <s v="2015-07-02T06:28:46Z"/>
    <m/>
    <n v="2.1320013627839046E-3"/>
    <n v="1.0246394083698355E-4"/>
    <n v="9.8951208390332876E-2"/>
    <n v="1.4861995753715513E-2"/>
    <n v="8.1154598060115282E-5"/>
  </r>
  <r>
    <s v="gyf-dev/ImmersionBar"/>
    <n v="11447"/>
    <s v="0-20.000"/>
    <n v="8.42"/>
    <n v="8"/>
    <s v="08-10 anos"/>
    <n v="0"/>
    <s v="0"/>
    <n v="119"/>
    <n v="142"/>
    <n v="876"/>
    <n v="7237"/>
    <n v="12925"/>
    <n v="8666"/>
    <x v="5"/>
    <n v="2802"/>
    <x v="1"/>
    <n v="1457"/>
    <n v="21.68"/>
    <n v="6.35"/>
    <n v="2.11"/>
    <n v="159.25"/>
    <n v="12.29"/>
    <s v="https://github.com/gyf-dev/ImmersionBar"/>
    <s v="https://github.com/gyf-dev/ImmersionBar.git"/>
    <s v="2017-04-19T05:10:09Z"/>
    <m/>
    <n v="8.0624558430290275E-4"/>
    <n v="2.24826908555386E-4"/>
    <n v="0.28955768353853167"/>
    <n v="0.23566878980891717"/>
    <n v="2.8847923529181601E-3"/>
  </r>
  <r>
    <s v="PaperMC/Paper"/>
    <n v="11410"/>
    <s v="0-20.000"/>
    <n v="9.66"/>
    <n v="8"/>
    <s v="08-10 anos"/>
    <n v="0"/>
    <s v="0"/>
    <n v="3463"/>
    <n v="4165"/>
    <n v="27520"/>
    <n v="160629"/>
    <n v="385030"/>
    <n v="212440"/>
    <x v="2"/>
    <n v="115850"/>
    <x v="3"/>
    <n v="56740"/>
    <n v="30.09"/>
    <n v="6.88"/>
    <n v="1.66"/>
    <n v="111.82"/>
    <n v="9.98"/>
    <s v="https://github.com/PaperMC/Paper"/>
    <s v="https://github.com/PaperMC/Paper.git"/>
    <s v="2016-01-22T05:40:19Z"/>
    <m/>
    <n v="1.9764460181088007E-2"/>
    <n v="9.2955736460176557E-3"/>
    <n v="0.31372549019607843"/>
    <n v="0.14012738853503184"/>
    <n v="2.0256042756879662E-3"/>
  </r>
  <r>
    <s v="newbee-ltd/newbee-mall"/>
    <n v="11393"/>
    <s v="0-20.000"/>
    <n v="5.99"/>
    <n v="4"/>
    <s v="04-06 anos"/>
    <n v="0"/>
    <s v="0"/>
    <n v="88"/>
    <n v="89"/>
    <n v="727"/>
    <n v="3935"/>
    <n v="7609"/>
    <n v="4937"/>
    <x v="5"/>
    <n v="1457"/>
    <x v="1"/>
    <n v="1215"/>
    <n v="19.149999999999999"/>
    <n v="5.03"/>
    <n v="1.07"/>
    <n v="34.909999999999997"/>
    <n v="13.02"/>
    <s v="https://github.com/newbee-ltd/newbee-mall"/>
    <s v="https://github.com/newbee-ltd/newbee-mall.git"/>
    <s v="2019-09-21T03:56:04Z"/>
    <m/>
    <n v="4.593162300604005E-4"/>
    <n v="1.1690678292833598E-4"/>
    <n v="0.22936616507067945"/>
    <n v="1.4861995753715513E-2"/>
    <n v="6.323899594371928E-4"/>
  </r>
  <r>
    <s v="provectus/kafka-ui"/>
    <n v="11290"/>
    <s v="0-20.000"/>
    <n v="5.81"/>
    <n v="4"/>
    <s v="04-06 anos"/>
    <n v="25"/>
    <s v="1 - 250"/>
    <n v="416"/>
    <n v="0"/>
    <n v="0"/>
    <n v="0"/>
    <n v="39478"/>
    <n v="33492"/>
    <x v="1"/>
    <n v="694"/>
    <x v="4"/>
    <n v="5292"/>
    <n v="1.76"/>
    <m/>
    <m/>
    <m/>
    <m/>
    <s v="https://github.com/provectus/kafka-ui"/>
    <s v="https://github.com/provectus/kafka-ui.git"/>
    <s v="2019-11-26T15:55:55Z"/>
    <s v="ck_failed"/>
    <n v="3.1159447391498753E-3"/>
    <n v="5.5685180063325442E-5"/>
    <n v="0"/>
    <n v="-0.21231422505307856"/>
    <n v="0"/>
  </r>
  <r>
    <s v="jhy/jsoup"/>
    <n v="11243"/>
    <s v="0-20.000"/>
    <n v="15.75"/>
    <n v="14"/>
    <s v="14-16 anos"/>
    <n v="20"/>
    <s v="1 - 250"/>
    <n v="179"/>
    <n v="408"/>
    <n v="3798"/>
    <n v="38014"/>
    <n v="50627"/>
    <n v="35740"/>
    <x v="1"/>
    <n v="7941"/>
    <x v="1"/>
    <n v="6946"/>
    <n v="15.69"/>
    <n v="6.31"/>
    <n v="1.81"/>
    <n v="240.08"/>
    <n v="17.43"/>
    <s v="https://github.com/jhy/jsoup"/>
    <s v="https://github.com/jhy/jsoup.git"/>
    <s v="2009-12-19T01:29:58Z"/>
    <m/>
    <n v="3.3250885279235798E-3"/>
    <n v="6.3717005026349763E-4"/>
    <n v="0.28773369813041494"/>
    <n v="0.17197452229299365"/>
    <n v="4.3490169424715347E-3"/>
  </r>
  <r>
    <s v="permissions-dispatcher/PermissionsDispatcher"/>
    <n v="11228"/>
    <s v="0-20.000"/>
    <n v="10.1"/>
    <n v="10"/>
    <s v="10-12 anos"/>
    <n v="40"/>
    <s v="1 - 250"/>
    <n v="30"/>
    <n v="119"/>
    <n v="455"/>
    <n v="3184"/>
    <n v="7732"/>
    <n v="6890"/>
    <x v="5"/>
    <n v="132"/>
    <x v="4"/>
    <n v="710"/>
    <n v="1.71"/>
    <n v="1.62"/>
    <n v="1.23"/>
    <n v="34.380000000000003"/>
    <n v="4.5"/>
    <s v="https://github.com/permissions-dispatcher/PermissionsDispatcher"/>
    <s v="https://github.com/permissions-dispatcher/PermissionsDispatcher.git"/>
    <s v="2015-08-15T21:41:05Z"/>
    <m/>
    <n v="6.4101454833221782E-4"/>
    <n v="1.0591417533658441E-5"/>
    <n v="7.3871409028727769E-2"/>
    <n v="4.8832271762208064E-2"/>
    <n v="6.2278908064883104E-4"/>
  </r>
  <r>
    <s v="mission-peace/interview"/>
    <n v="11212"/>
    <s v="0-20.000"/>
    <n v="11.17"/>
    <n v="10"/>
    <s v="10-12 anos"/>
    <n v="0"/>
    <s v="0"/>
    <n v="534"/>
    <n v="667"/>
    <n v="1850"/>
    <n v="27259"/>
    <n v="36792"/>
    <n v="27297"/>
    <x v="1"/>
    <n v="5478"/>
    <x v="1"/>
    <n v="4017"/>
    <n v="14.89"/>
    <n v="2.0099999999999998"/>
    <n v="1.04"/>
    <n v="3.41"/>
    <n v="9.32"/>
    <s v="https://github.com/mission-peace/interview"/>
    <s v="https://github.com/mission-peace/interview.git"/>
    <s v="2014-07-20T21:27:31Z"/>
    <m/>
    <n v="2.5395898586102394E-3"/>
    <n v="4.3954382764682534E-4"/>
    <n v="9.1655266757865922E-2"/>
    <n v="8.492569002123149E-3"/>
    <n v="6.1771691827007386E-5"/>
  </r>
  <r>
    <s v="opensearch-project/OpenSearch"/>
    <n v="11550"/>
    <s v="0-20.000"/>
    <n v="4.63"/>
    <n v="4"/>
    <s v="04-06 anos"/>
    <n v="59"/>
    <s v="1 - 250"/>
    <n v="10913"/>
    <n v="18848"/>
    <n v="115100"/>
    <n v="1268748"/>
    <n v="2283201"/>
    <n v="1580299"/>
    <x v="4"/>
    <n v="435575"/>
    <x v="3"/>
    <n v="267327"/>
    <n v="19.079999999999998"/>
    <n v="7.45"/>
    <n v="1.73"/>
    <n v="38.44"/>
    <n v="11.11"/>
    <s v="https://github.com/opensearch-project/OpenSearch"/>
    <s v="https://github.com/opensearch-project/OpenSearch.git"/>
    <s v="2021-01-29T22:10:00Z"/>
    <m/>
    <n v="0.14702389691071924"/>
    <n v="3.4949671910782389E-2"/>
    <n v="0.33971728226174192"/>
    <n v="0.15498938428874734"/>
    <n v="6.9633543514081039E-4"/>
  </r>
  <r>
    <s v="beemdevelopment/Aegis"/>
    <n v="11123"/>
    <s v="0-20.000"/>
    <n v="9.09"/>
    <n v="8"/>
    <s v="08-10 anos"/>
    <n v="72"/>
    <s v="1 - 250"/>
    <n v="259"/>
    <n v="455"/>
    <n v="2267"/>
    <n v="24033"/>
    <n v="30567"/>
    <n v="24641"/>
    <x v="1"/>
    <n v="860"/>
    <x v="4"/>
    <n v="5066"/>
    <n v="2.81"/>
    <n v="7.44"/>
    <n v="1.71"/>
    <n v="22.82"/>
    <n v="9.81"/>
    <s v="https://github.com/beemdevelopment/Aegis"/>
    <s v="https://github.com/beemdevelopment/Aegis.git"/>
    <s v="2016-08-15T19:10:31Z"/>
    <m/>
    <n v="2.2924875886000261E-3"/>
    <n v="6.9004689992017114E-5"/>
    <n v="0.33926128590971272"/>
    <n v="0.15074309978768577"/>
    <n v="4.1338123386871215E-4"/>
  </r>
  <r>
    <s v="apereo/cas"/>
    <n v="11195"/>
    <s v="0-20.000"/>
    <n v="14.03"/>
    <n v="14"/>
    <s v="14-16 anos"/>
    <n v="303"/>
    <s v="251 - 500"/>
    <n v="6967"/>
    <n v="8987"/>
    <n v="23014"/>
    <n v="228308"/>
    <n v="565341"/>
    <n v="404599"/>
    <x v="2"/>
    <n v="94410"/>
    <x v="2"/>
    <n v="66332"/>
    <n v="16.7"/>
    <n v="9.1999999999999993"/>
    <n v="1.49"/>
    <n v="7.81"/>
    <n v="3.62"/>
    <s v="https://github.com/apereo/cas"/>
    <s v="https://github.com/apereo/cas.git"/>
    <s v="2011-09-09T01:36:42Z"/>
    <m/>
    <n v="3.7642067524044559E-2"/>
    <n v="7.5752706769143443E-3"/>
    <n v="0.41951664386684906"/>
    <n v="0.1040339702760085"/>
    <n v="1.4147710063604915E-4"/>
  </r>
  <r>
    <s v="H07000223/FlycoTabLayout"/>
    <n v="11120"/>
    <s v="0-20.000"/>
    <n v="9.86"/>
    <n v="8"/>
    <s v="08-10 anos"/>
    <n v="4"/>
    <s v="1 - 250"/>
    <n v="16"/>
    <n v="33"/>
    <n v="326"/>
    <n v="2730"/>
    <n v="3602"/>
    <n v="2778"/>
    <x v="5"/>
    <n v="207"/>
    <x v="4"/>
    <n v="617"/>
    <n v="5.75"/>
    <n v="6.45"/>
    <n v="1.55"/>
    <n v="223.09"/>
    <n v="17.64"/>
    <s v="https://github.com/H07000223/FlycoTabLayout"/>
    <s v="https://github.com/H07000223/FlycoTabLayout.git"/>
    <s v="2015-11-09T01:53:19Z"/>
    <m/>
    <n v="2.5845260018387536E-4"/>
    <n v="1.6609268405055285E-5"/>
    <n v="0.29411764705882354"/>
    <n v="0.11677282377919322"/>
    <n v="4.0412453752748023E-3"/>
  </r>
  <r>
    <s v="daniulive/SmarterStreaming"/>
    <n v="11113"/>
    <s v="0-20.000"/>
    <n v="9.48"/>
    <n v="8"/>
    <s v="08-10 anos"/>
    <n v="0"/>
    <s v="0"/>
    <n v="39"/>
    <n v="167"/>
    <n v="692"/>
    <n v="10243"/>
    <n v="21811"/>
    <n v="10156"/>
    <x v="1"/>
    <n v="7868"/>
    <x v="1"/>
    <n v="3787"/>
    <n v="36.07"/>
    <n v="3.83"/>
    <n v="1.05"/>
    <n v="73.760000000000005"/>
    <n v="12.01"/>
    <s v="https://github.com/daniulive/SmarterStreaming"/>
    <s v="https://github.com/daniulive/SmarterStreaming.git"/>
    <s v="2016-03-26T14:46:02Z"/>
    <m/>
    <n v="9.4486846921074087E-4"/>
    <n v="6.31312675415338E-4"/>
    <n v="0.17464660282717739"/>
    <n v="1.0615711252653938E-2"/>
    <n v="1.3361524894897551E-3"/>
  </r>
  <r>
    <s v="lingochamp/FileDownloader"/>
    <n v="11111"/>
    <s v="0-20.000"/>
    <n v="9.74"/>
    <n v="8"/>
    <s v="08-10 anos"/>
    <n v="65"/>
    <s v="1 - 250"/>
    <n v="117"/>
    <n v="269"/>
    <n v="1713"/>
    <n v="14387"/>
    <n v="23882"/>
    <n v="14928"/>
    <x v="1"/>
    <n v="5340"/>
    <x v="1"/>
    <n v="3614"/>
    <n v="22.36"/>
    <n v="4.53"/>
    <n v="1.69"/>
    <n v="42.01"/>
    <n v="11.77"/>
    <s v="https://github.com/lingochamp/FileDownloader"/>
    <s v="https://github.com/lingochamp/FileDownloader.git"/>
    <s v="2015-12-22T11:17:16Z"/>
    <m/>
    <n v="1.3888338428887296E-3"/>
    <n v="4.2847098204345515E-4"/>
    <n v="0.20656634746922026"/>
    <n v="0.1464968152866242"/>
    <n v="7.6100550546996486E-4"/>
  </r>
  <r>
    <s v="jfeinstein10/SlidingMenu"/>
    <n v="11045"/>
    <s v="0-20.000"/>
    <n v="13.22"/>
    <n v="12"/>
    <s v="12-14 anos"/>
    <n v="0"/>
    <s v="0"/>
    <n v="33"/>
    <n v="74"/>
    <n v="428"/>
    <n v="3085"/>
    <n v="4932"/>
    <n v="3212"/>
    <x v="5"/>
    <n v="1026"/>
    <x v="1"/>
    <n v="694"/>
    <n v="20.8"/>
    <n v="5.08"/>
    <n v="1.95"/>
    <n v="47.45"/>
    <n v="10.42"/>
    <s v="https://github.com/jfeinstein10/SlidingMenu"/>
    <s v="https://github.com/jfeinstein10/SlidingMenu.git"/>
    <s v="2012-06-30T05:14:23Z"/>
    <m/>
    <n v="2.9883000424427923E-4"/>
    <n v="8.2324199920708792E-5"/>
    <n v="0.23164614683082535"/>
    <n v="0.20169851380042461"/>
    <n v="8.5955037454296202E-4"/>
  </r>
  <r>
    <s v="androidannotations/androidannotations"/>
    <n v="11037"/>
    <s v="0-20.000"/>
    <n v="13.7"/>
    <n v="12"/>
    <s v="12-14 anos"/>
    <n v="0"/>
    <s v="0"/>
    <n v="935"/>
    <n v="962"/>
    <n v="4156"/>
    <n v="28796"/>
    <n v="71709"/>
    <n v="38265"/>
    <x v="1"/>
    <n v="22436"/>
    <x v="2"/>
    <n v="11008"/>
    <n v="31.29"/>
    <n v="5.99"/>
    <n v="1.72"/>
    <n v="26.12"/>
    <n v="6.46"/>
    <s v="https://github.com/androidannotations/androidannotations"/>
    <s v="https://github.com/androidannotations/androidannotations.git"/>
    <s v="2012-01-06T08:48:03Z"/>
    <m/>
    <n v="3.5600031483210906E-3"/>
    <n v="1.8002200286754606E-3"/>
    <n v="0.27314181486548111"/>
    <n v="0.15286624203821655"/>
    <n v="4.7316029047549352E-4"/>
  </r>
  <r>
    <s v="datahub-project/datahub"/>
    <n v="11030"/>
    <s v="0-20.000"/>
    <n v="9.84"/>
    <n v="8"/>
    <s v="08-10 anos"/>
    <n v="104"/>
    <s v="1 - 250"/>
    <n v="2830"/>
    <n v="3288"/>
    <n v="16990"/>
    <n v="186627"/>
    <n v="447761"/>
    <n v="363023"/>
    <x v="2"/>
    <n v="29382"/>
    <x v="2"/>
    <n v="55356"/>
    <n v="6.56"/>
    <n v="11.44"/>
    <n v="1.21"/>
    <n v="17.23"/>
    <n v="9.43"/>
    <s v="https://github.com/datahub-project/datahub"/>
    <s v="https://github.com/datahub-project/datahub.git"/>
    <s v="2015-11-18T05:47:40Z"/>
    <m/>
    <n v="3.3774023857649743E-2"/>
    <n v="2.3575532573784268E-3"/>
    <n v="0.52165982672138622"/>
    <n v="4.4585987261146487E-2"/>
    <n v="3.1211913494995228E-4"/>
  </r>
  <r>
    <s v="doocs/jvm"/>
    <n v="10969"/>
    <s v="0-20.000"/>
    <n v="7.24"/>
    <n v="6"/>
    <s v="06-08 anos"/>
    <n v="0"/>
    <s v="0"/>
    <n v="1"/>
    <n v="1"/>
    <n v="1"/>
    <n v="5"/>
    <n v="8"/>
    <n v="5"/>
    <x v="0"/>
    <n v="3"/>
    <x v="0"/>
    <n v="0"/>
    <n v="37.5"/>
    <n v="0"/>
    <n v="1"/>
    <n v="0"/>
    <n v="1"/>
    <s v="https://github.com/doocs/jvm"/>
    <s v="https://github.com/doocs/jvm.git"/>
    <s v="2018-06-23T01:12:59Z"/>
    <m/>
    <n v="4.6517746613368494E-7"/>
    <n v="2.4071403485587365E-7"/>
    <n v="0"/>
    <n v="0"/>
    <n v="0"/>
  </r>
  <r>
    <s v="LawnchairLauncher/lawnchair"/>
    <n v="11122"/>
    <s v="0-20.000"/>
    <n v="8.5500000000000007"/>
    <n v="8"/>
    <s v="08-10 anos"/>
    <n v="32"/>
    <s v="1 - 250"/>
    <n v="1615"/>
    <n v="3253"/>
    <n v="25469"/>
    <n v="248759"/>
    <n v="415870"/>
    <n v="288152"/>
    <x v="2"/>
    <n v="74363"/>
    <x v="2"/>
    <n v="53355"/>
    <n v="17.88"/>
    <n v="10.39"/>
    <n v="1.59"/>
    <n v="97.17"/>
    <n v="16.61"/>
    <s v="https://github.com/LawnchairLauncher/lawnchair"/>
    <s v="https://github.com/LawnchairLauncher/lawnchair.git"/>
    <s v="2017-03-03T13:12:58Z"/>
    <m/>
    <n v="2.6808363444270716E-2"/>
    <n v="5.9667392579957779E-3"/>
    <n v="0.47378020975832197"/>
    <n v="0.12526539278131638"/>
    <n v="1.7602214940851341E-3"/>
  </r>
  <r>
    <s v="ssssssss-team/spider-flow"/>
    <n v="10912"/>
    <s v="0-20.000"/>
    <n v="5.48"/>
    <n v="4"/>
    <s v="04-06 anos"/>
    <n v="2"/>
    <s v="1 - 250"/>
    <n v="130"/>
    <n v="161"/>
    <n v="968"/>
    <n v="8748"/>
    <n v="11742"/>
    <n v="9003"/>
    <x v="5"/>
    <n v="942"/>
    <x v="4"/>
    <n v="1797"/>
    <n v="8.02"/>
    <n v="5.39"/>
    <n v="1.73"/>
    <n v="20.329999999999998"/>
    <n v="13.07"/>
    <s v="https://github.com/ssssssss-team/spider-flow"/>
    <s v="https://github.com/ssssssss-team/spider-flow.git"/>
    <s v="2020-03-27T11:07:15Z"/>
    <m/>
    <n v="8.3759854552031311E-4"/>
    <n v="7.5584206944744341E-5"/>
    <n v="0.24578203374373003"/>
    <n v="0.15498938428874734"/>
    <n v="3.6827521842904985E-4"/>
  </r>
  <r>
    <s v="square/javapoet"/>
    <n v="10869"/>
    <s v="0-20.000"/>
    <n v="12.63"/>
    <n v="12"/>
    <s v="12-14 anos"/>
    <n v="0"/>
    <s v="0"/>
    <n v="39"/>
    <n v="99"/>
    <n v="857"/>
    <n v="7543"/>
    <n v="12212"/>
    <n v="9685"/>
    <x v="5"/>
    <n v="1206"/>
    <x v="1"/>
    <n v="1321"/>
    <n v="9.8800000000000008"/>
    <n v="4.5199999999999996"/>
    <n v="1.1499999999999999"/>
    <n v="129.29"/>
    <n v="14.82"/>
    <s v="https://github.com/square/javapoet"/>
    <s v="https://github.com/square/javapoet.git"/>
    <s v="2013-02-01T16:56:30Z"/>
    <m/>
    <n v="9.0104875190094775E-4"/>
    <n v="9.6767042012061219E-5"/>
    <n v="0.20611035111719103"/>
    <n v="3.1847133757961762E-2"/>
    <n v="2.3420709783911389E-3"/>
  </r>
  <r>
    <s v="microg/GmsCore"/>
    <n v="10922"/>
    <s v="0-20.000"/>
    <n v="11.41"/>
    <n v="10"/>
    <s v="10-12 anos"/>
    <n v="41"/>
    <s v="1 - 250"/>
    <n v="1333"/>
    <n v="1809"/>
    <n v="7386"/>
    <n v="54635"/>
    <n v="108290"/>
    <n v="63986"/>
    <x v="1"/>
    <n v="29758"/>
    <x v="2"/>
    <n v="14546"/>
    <n v="27.48"/>
    <n v="5.75"/>
    <n v="1.72"/>
    <n v="14.22"/>
    <n v="6.31"/>
    <s v="https://github.com/microg/GmsCore"/>
    <s v="https://github.com/microg/GmsCore.git"/>
    <s v="2014-04-23T19:28:47Z"/>
    <m/>
    <n v="5.9529690696059926E-3"/>
    <n v="2.3877227497470298E-3"/>
    <n v="0.26219790241678065"/>
    <n v="0.15286624203821655"/>
    <n v="2.5759338937831233E-4"/>
  </r>
  <r>
    <s v="apple/pkl"/>
    <n v="10850"/>
    <s v="0-20.000"/>
    <n v="1.66"/>
    <n v="0"/>
    <s v="&lt;1 ano"/>
    <n v="16"/>
    <s v="1 - 250"/>
    <n v="706"/>
    <n v="1622"/>
    <n v="7174"/>
    <n v="61367"/>
    <n v="92156"/>
    <n v="64757"/>
    <x v="1"/>
    <n v="16033"/>
    <x v="2"/>
    <n v="11366"/>
    <n v="17.399999999999999"/>
    <n v="6.17"/>
    <n v="5.71"/>
    <n v="28.38"/>
    <n v="7.74"/>
    <s v="https://github.com/apple/pkl"/>
    <s v="https://github.com/apple/pkl.git"/>
    <s v="2024-01-19T17:28:45Z"/>
    <m/>
    <n v="6.0246994348838075E-3"/>
    <n v="1.2864560402814076E-3"/>
    <n v="0.28134974920200639"/>
    <n v="1"/>
    <n v="5.1409988681831947E-4"/>
  </r>
  <r>
    <s v="jwtk/jjwt"/>
    <n v="10846"/>
    <s v="0-20.000"/>
    <n v="11.02"/>
    <n v="10"/>
    <s v="10-12 anos"/>
    <n v="9"/>
    <s v="1 - 250"/>
    <n v="408"/>
    <n v="555"/>
    <n v="2401"/>
    <n v="16052"/>
    <n v="44177"/>
    <n v="18956"/>
    <x v="1"/>
    <n v="20485"/>
    <x v="2"/>
    <n v="4736"/>
    <n v="46.37"/>
    <n v="5.64"/>
    <n v="2"/>
    <n v="25.83"/>
    <n v="7.2"/>
    <s v="https://github.com/jwtk/jjwt"/>
    <s v="https://github.com/jwtk/jjwt.git"/>
    <s v="2014-09-13T01:06:24Z"/>
    <m/>
    <n v="1.7635808096060264E-3"/>
    <n v="1.6436756680075241E-3"/>
    <n v="0.25718194254445964"/>
    <n v="0.21231422505307856"/>
    <n v="4.6790697944035209E-4"/>
  </r>
  <r>
    <s v="alibaba/vlayout"/>
    <n v="10771"/>
    <s v="0-20.000"/>
    <n v="8.56"/>
    <n v="8"/>
    <s v="08-10 anos"/>
    <n v="34"/>
    <s v="1 - 250"/>
    <n v="50"/>
    <n v="159"/>
    <n v="1145"/>
    <n v="14042"/>
    <n v="19495"/>
    <n v="12659"/>
    <x v="1"/>
    <n v="3735"/>
    <x v="1"/>
    <n v="3101"/>
    <n v="19.16"/>
    <n v="5.31"/>
    <n v="1.86"/>
    <n v="72.540000000000006"/>
    <n v="20.48"/>
    <s v="https://github.com/alibaba/vlayout"/>
    <s v="https://github.com/alibaba/vlayout.git"/>
    <s v="2017-02-27T08:11:47Z"/>
    <m/>
    <n v="1.1777363087572634E-3"/>
    <n v="2.9968897339556272E-4"/>
    <n v="0.24213406292749656"/>
    <n v="0.18259023354564757"/>
    <n v="1.3140523534108843E-3"/>
  </r>
  <r>
    <s v="asLody/VirtualApp"/>
    <n v="10753"/>
    <s v="0-20.000"/>
    <n v="9.1999999999999993"/>
    <n v="8"/>
    <s v="08-10 anos"/>
    <n v="0"/>
    <s v="0"/>
    <n v="553"/>
    <n v="1420"/>
    <n v="4164"/>
    <n v="46624"/>
    <n v="56597"/>
    <n v="43464"/>
    <x v="1"/>
    <n v="4773"/>
    <x v="1"/>
    <n v="8360"/>
    <n v="8.43"/>
    <n v="3.83"/>
    <n v="2.59"/>
    <n v="15.61"/>
    <n v="6.24"/>
    <s v="https://github.com/asLody/VirtualApp"/>
    <s v="https://github.com/asLody/VirtualApp.git"/>
    <s v="2016-07-06T13:25:23Z"/>
    <m/>
    <n v="4.0436946776068964E-3"/>
    <n v="3.8297602945569503E-4"/>
    <n v="0.17464660282717739"/>
    <n v="0.33757961783439489"/>
    <n v="2.8277305261571414E-4"/>
  </r>
  <r>
    <s v="TooTallNate/Java-WebSocket"/>
    <n v="10735"/>
    <s v="0-20.000"/>
    <n v="15.67"/>
    <n v="14"/>
    <s v="14-16 anos"/>
    <n v="19"/>
    <s v="1 - 250"/>
    <n v="168"/>
    <n v="261"/>
    <n v="1421"/>
    <n v="12805"/>
    <n v="23851"/>
    <n v="13759"/>
    <x v="1"/>
    <n v="7369"/>
    <x v="1"/>
    <n v="2723"/>
    <n v="30.9"/>
    <n v="3.56"/>
    <n v="1.82"/>
    <n v="36.619999999999997"/>
    <n v="10.18"/>
    <s v="https://github.com/TooTallNate/Java-WebSocket"/>
    <s v="https://github.com/TooTallNate/Java-WebSocket.git"/>
    <s v="2010-01-20T23:33:04Z"/>
    <m/>
    <n v="1.2800753513066742E-3"/>
    <n v="5.9127390761764436E-4"/>
    <n v="0.16233470132238942"/>
    <n v="0.17409766454352443"/>
    <n v="6.6336637967888857E-4"/>
  </r>
  <r>
    <s v="clojure/clojure"/>
    <n v="10717"/>
    <s v="0-20.000"/>
    <n v="15.23"/>
    <n v="14"/>
    <s v="14-16 anos"/>
    <n v="0"/>
    <s v="0"/>
    <n v="185"/>
    <n v="917"/>
    <n v="4636"/>
    <n v="46876"/>
    <n v="62303"/>
    <n v="43247"/>
    <x v="1"/>
    <n v="12222"/>
    <x v="2"/>
    <n v="6834"/>
    <n v="19.62"/>
    <n v="3.6"/>
    <n v="1.5"/>
    <n v="130.38999999999999"/>
    <n v="12.62"/>
    <s v="https://github.com/clojure/clojure"/>
    <s v="https://github.com/clojure/clojure.git"/>
    <s v="2010-06-29T20:03:33Z"/>
    <m/>
    <n v="4.0235059755766942E-3"/>
    <n v="9.8066897800282941E-4"/>
    <n v="0.16415868673050615"/>
    <n v="0.10615711252653928"/>
    <n v="2.3619973305933992E-3"/>
  </r>
  <r>
    <s v="StarRocks/starrocks"/>
    <n v="10666"/>
    <s v="0-20.000"/>
    <n v="4.04"/>
    <n v="4"/>
    <s v="04-06 anos"/>
    <n v="154"/>
    <s v="1 - 250"/>
    <n v="5205"/>
    <n v="9497"/>
    <n v="64156"/>
    <n v="733793"/>
    <n v="1159261"/>
    <n v="874674"/>
    <x v="2"/>
    <n v="141313"/>
    <x v="3"/>
    <n v="143274"/>
    <n v="12.19"/>
    <n v="7.3"/>
    <n v="1.48"/>
    <n v="135.57"/>
    <n v="13.98"/>
    <s v="https://github.com/StarRocks/starrocks"/>
    <s v="https://github.com/StarRocks/starrocks.git"/>
    <s v="2021-09-04T02:29:35Z"/>
    <m/>
    <n v="8.1375727002602941E-2"/>
    <n v="1.1338674135862693E-2"/>
    <n v="0.33287733698130417"/>
    <n v="0.1019108280254777"/>
    <n v="2.4558323346004075E-3"/>
  </r>
  <r>
    <s v="android-async-http/android-async-http"/>
    <n v="10632"/>
    <s v="0-20.000"/>
    <n v="14.58"/>
    <n v="14"/>
    <s v="14-16 anos"/>
    <n v="3"/>
    <s v="1 - 250"/>
    <n v="84"/>
    <n v="154"/>
    <n v="890"/>
    <n v="7620"/>
    <n v="12683"/>
    <n v="7402"/>
    <x v="5"/>
    <n v="3451"/>
    <x v="1"/>
    <n v="1830"/>
    <n v="27.21"/>
    <n v="5.66"/>
    <n v="1.79"/>
    <n v="45.88"/>
    <n v="10.75"/>
    <s v="https://github.com/android-async-http/android-async-http"/>
    <s v="https://github.com/android-async-http/android-async-http.git"/>
    <s v="2011-02-20T03:25:07Z"/>
    <m/>
    <n v="6.886487208643072E-4"/>
    <n v="2.7690137809587337E-4"/>
    <n v="0.25809393524851804"/>
    <n v="0.16772823779193208"/>
    <n v="8.3111003549064485E-4"/>
  </r>
  <r>
    <s v="jeasonlzy/okhttp-OkGo"/>
    <n v="10603"/>
    <s v="0-20.000"/>
    <n v="9.68"/>
    <n v="8"/>
    <s v="08-10 anos"/>
    <n v="14"/>
    <s v="1 - 250"/>
    <n v="192"/>
    <n v="361"/>
    <n v="1613"/>
    <n v="13418"/>
    <n v="22573"/>
    <n v="14073"/>
    <x v="1"/>
    <n v="5848"/>
    <x v="1"/>
    <n v="2652"/>
    <n v="25.91"/>
    <n v="5.66"/>
    <n v="1.62"/>
    <n v="19.45"/>
    <n v="7.78"/>
    <s v="https://github.com/jeasonlzy/okhttp-OkGo"/>
    <s v="https://github.com/jeasonlzy/okhttp-OkGo.git"/>
    <s v="2016-01-15T10:35:24Z"/>
    <m/>
    <n v="1.3092884961798696E-3"/>
    <n v="4.6923189194571642E-4"/>
    <n v="0.25809393524851804"/>
    <n v="0.13163481953290873"/>
    <n v="3.5233413666724148E-4"/>
  </r>
  <r>
    <s v="google/auto"/>
    <n v="10521"/>
    <s v="0-20.000"/>
    <n v="12.33"/>
    <n v="12"/>
    <s v="12-14 anos"/>
    <n v="66"/>
    <s v="1 - 250"/>
    <n v="320"/>
    <n v="1139"/>
    <n v="4149"/>
    <n v="31941"/>
    <n v="58026"/>
    <n v="40831"/>
    <x v="1"/>
    <n v="10846"/>
    <x v="2"/>
    <n v="6349"/>
    <n v="18.690000000000001"/>
    <n v="4.1100000000000003"/>
    <n v="1.71"/>
    <n v="25.59"/>
    <n v="4.9400000000000004"/>
    <s v="https://github.com/google/auto"/>
    <s v="https://github.com/google/auto.git"/>
    <s v="2013-05-22T21:41:56Z"/>
    <m/>
    <n v="3.7987322239408979E-3"/>
    <n v="8.7026147401560194E-4"/>
    <n v="0.18741450068399454"/>
    <n v="0.15074309978768577"/>
    <n v="4.6355941168713165E-4"/>
  </r>
  <r>
    <s v="lipangit/JiaoZiVideoPlayer"/>
    <n v="10492"/>
    <s v="0-20.000"/>
    <n v="9.6199999999999992"/>
    <n v="8"/>
    <s v="08-10 anos"/>
    <n v="78"/>
    <s v="1 - 250"/>
    <n v="46"/>
    <n v="69"/>
    <n v="515"/>
    <n v="4511"/>
    <n v="6191"/>
    <n v="5026"/>
    <x v="5"/>
    <n v="250"/>
    <x v="4"/>
    <n v="915"/>
    <n v="4.04"/>
    <n v="7.28"/>
    <n v="2.12"/>
    <n v="56.64"/>
    <n v="14.86"/>
    <s v="https://github.com/lipangit/JiaoZiVideoPlayer"/>
    <s v="https://github.com/lipangit/JiaoZiVideoPlayer.git"/>
    <s v="2016-02-06T11:04:24Z"/>
    <m/>
    <n v="4.6759638895758009E-4"/>
    <n v="2.005950290465614E-5"/>
    <n v="0.33196534427724578"/>
    <n v="0.23779193205944801"/>
    <n v="1.0260259897600288E-3"/>
  </r>
  <r>
    <s v="tbruyelle/RxPermissions"/>
    <n v="10481"/>
    <s v="0-20.000"/>
    <n v="9.9700000000000006"/>
    <n v="8"/>
    <s v="08-10 anos"/>
    <n v="11"/>
    <s v="1 - 250"/>
    <n v="6"/>
    <n v="20"/>
    <n v="101"/>
    <n v="876"/>
    <n v="1326"/>
    <n v="983"/>
    <x v="3"/>
    <n v="113"/>
    <x v="4"/>
    <n v="230"/>
    <n v="8.52"/>
    <n v="4.6500000000000004"/>
    <n v="1.1000000000000001"/>
    <n v="10.1"/>
    <n v="7.1"/>
    <s v="https://github.com/tbruyelle/RxPermissions"/>
    <s v="https://github.com/tbruyelle/RxPermissions.git"/>
    <s v="2015-09-29T13:55:09Z"/>
    <m/>
    <n v="9.1453889841882464E-5"/>
    <n v="9.0668953129045748E-6"/>
    <n v="0.21203830369357046"/>
    <n v="2.1231422505307875E-2"/>
    <n v="1.8296014294802773E-4"/>
  </r>
  <r>
    <s v="Activiti/Activiti"/>
    <n v="10425"/>
    <s v="0-20.000"/>
    <n v="13.02"/>
    <n v="12"/>
    <s v="12-14 anos"/>
    <n v="1952"/>
    <s v="1751 - 2000"/>
    <n v="3048"/>
    <n v="3407"/>
    <n v="21275"/>
    <n v="155586"/>
    <n v="342718"/>
    <n v="220359"/>
    <x v="2"/>
    <n v="71110"/>
    <x v="2"/>
    <n v="51249"/>
    <n v="20.75"/>
    <n v="5.7"/>
    <n v="1.57"/>
    <n v="89.4"/>
    <n v="9.93"/>
    <s v="https://github.com/Activiti/Activiti"/>
    <s v="https://github.com/Activiti/Activiti.git"/>
    <s v="2012-09-13T11:34:43Z"/>
    <m/>
    <n v="2.0501208251950537E-2"/>
    <n v="5.7057250062003927E-3"/>
    <n v="0.25991792065663477"/>
    <n v="0.12101910828025479"/>
    <n v="1.6194689880746219E-3"/>
  </r>
  <r>
    <s v="zfile-dev/zfile"/>
    <n v="10388"/>
    <s v="0-20.000"/>
    <n v="6.08"/>
    <n v="6"/>
    <s v="06-08 anos"/>
    <n v="67"/>
    <s v="1 - 250"/>
    <n v="395"/>
    <n v="414"/>
    <n v="1137"/>
    <n v="12385"/>
    <n v="30521"/>
    <n v="18839"/>
    <x v="1"/>
    <n v="6238"/>
    <x v="1"/>
    <n v="5444"/>
    <n v="20.440000000000001"/>
    <n v="7.01"/>
    <n v="1.5"/>
    <n v="9.4499999999999993"/>
    <n v="5.89"/>
    <s v="https://github.com/zfile-dev/zfile"/>
    <s v="https://github.com/zfile-dev/zfile.git"/>
    <s v="2019-08-19T13:57:56Z"/>
    <m/>
    <n v="1.7526956568984981E-3"/>
    <n v="5.0052471647697998E-4"/>
    <n v="0.31965344277245783"/>
    <n v="0.10615711252653928"/>
    <n v="1.7118548028305564E-4"/>
  </r>
  <r>
    <s v="resilience4j/resilience4j"/>
    <n v="10362"/>
    <s v="0-20.000"/>
    <n v="10.3"/>
    <n v="10"/>
    <s v="10-12 anos"/>
    <n v="35"/>
    <s v="1 - 250"/>
    <n v="1328"/>
    <n v="1592"/>
    <n v="8278"/>
    <n v="61785"/>
    <n v="133757"/>
    <n v="84188"/>
    <x v="1"/>
    <n v="29943"/>
    <x v="2"/>
    <n v="19626"/>
    <n v="22.39"/>
    <n v="7.04"/>
    <n v="1.49"/>
    <n v="18.989999999999998"/>
    <n v="6.41"/>
    <s v="https://github.com/resilience4j/resilience4j"/>
    <s v="https://github.com/resilience4j/resilience4j.git"/>
    <s v="2015-06-03T09:21:01Z"/>
    <m/>
    <n v="7.832472103772534E-3"/>
    <n v="2.4025667818964752E-3"/>
    <n v="0.32102143182854537"/>
    <n v="0.1040339702760085"/>
    <n v="3.4400129847356891E-4"/>
  </r>
  <r>
    <s v="JessYanCoding/MVPArms"/>
    <n v="10287"/>
    <s v="0-20.000"/>
    <n v="9.1199999999999992"/>
    <n v="8"/>
    <s v="08-10 anos"/>
    <n v="25"/>
    <s v="1 - 250"/>
    <n v="110"/>
    <n v="149"/>
    <n v="852"/>
    <n v="5986"/>
    <n v="13525"/>
    <n v="7065"/>
    <x v="5"/>
    <n v="4850"/>
    <x v="1"/>
    <n v="1610"/>
    <n v="35.86"/>
    <n v="6.64"/>
    <n v="1.28"/>
    <n v="32.1"/>
    <n v="9.7200000000000006"/>
    <s v="https://github.com/JessYanCoding/MVPArms"/>
    <s v="https://github.com/JessYanCoding/MVPArms.git"/>
    <s v="2016-08-06T08:49:56Z"/>
    <m/>
    <n v="6.5729575964689683E-4"/>
    <n v="3.8915435635032908E-4"/>
    <n v="0.30278157774737802"/>
    <n v="5.9447983014862003E-2"/>
    <n v="5.8148718699323665E-4"/>
  </r>
  <r>
    <s v="aosp-mirror/platform_frameworks_base"/>
    <n v="10768"/>
    <s v="0-20.000"/>
    <n v="16.920000000000002"/>
    <n v="16"/>
    <s v="16-18 anos"/>
    <n v="0"/>
    <s v="0"/>
    <n v="17288"/>
    <n v="0"/>
    <n v="0"/>
    <n v="0"/>
    <n v="6760979"/>
    <n v="4469258"/>
    <x v="4"/>
    <n v="1430230"/>
    <x v="3"/>
    <n v="861491"/>
    <n v="21.15"/>
    <m/>
    <m/>
    <m/>
    <m/>
    <s v="https://github.com/aosp-mirror/platform_frameworks_base"/>
    <s v="https://github.com/aosp-mirror/platform_frameworks_base.git"/>
    <s v="2008-10-21T18:20:37Z"/>
    <s v="ck_failed"/>
    <n v="0.41579962238754009"/>
    <n v="0.1147588113573054"/>
    <n v="0"/>
    <n v="-0.21231422505307856"/>
    <n v="0"/>
  </r>
  <r>
    <s v="awsdocs/aws-doc-sdk-examples"/>
    <n v="10206"/>
    <s v="0-20.000"/>
    <n v="9.08"/>
    <n v="8"/>
    <s v="08-10 anos"/>
    <n v="0"/>
    <s v="0"/>
    <n v="1585"/>
    <n v="1658"/>
    <n v="5814"/>
    <n v="81178"/>
    <n v="170957"/>
    <n v="117280"/>
    <x v="2"/>
    <n v="26048"/>
    <x v="2"/>
    <n v="27629"/>
    <n v="15.24"/>
    <n v="7.03"/>
    <n v="1.04"/>
    <n v="6.17"/>
    <n v="7.13"/>
    <s v="https://github.com/awsdocs/aws-doc-sdk-examples"/>
    <s v="https://github.com/awsdocs/aws-doc-sdk-examples.git"/>
    <s v="2016-08-18T19:06:57Z"/>
    <m/>
    <n v="1.0911202645631713E-2"/>
    <n v="2.0900397266419325E-3"/>
    <n v="0.32056543547651623"/>
    <n v="8.492569002123149E-3"/>
    <n v="1.1176872098904268E-4"/>
  </r>
  <r>
    <s v="JakeWharton/ViewPagerIndicator"/>
    <n v="10104"/>
    <s v="0-20.000"/>
    <n v="14.13"/>
    <n v="14"/>
    <s v="14-16 anos"/>
    <n v="0"/>
    <s v="0"/>
    <n v="42"/>
    <n v="66"/>
    <n v="284"/>
    <n v="2947"/>
    <n v="4087"/>
    <n v="3072"/>
    <x v="5"/>
    <n v="360"/>
    <x v="4"/>
    <n v="655"/>
    <n v="8.81"/>
    <n v="6.02"/>
    <n v="2.71"/>
    <n v="29.27"/>
    <n v="9.08"/>
    <s v="https://github.com/JakeWharton/ViewPagerIndicator"/>
    <s v="https://github.com/JakeWharton/ViewPagerIndicator.git"/>
    <s v="2011-08-04T17:13:44Z"/>
    <m/>
    <n v="2.8580503519253604E-4"/>
    <n v="2.8885684182704841E-5"/>
    <n v="0.2745098039215686"/>
    <n v="0.36305732484076431"/>
    <n v="5.3022211723651206E-4"/>
  </r>
  <r>
    <s v="signalapp/Signal-Server"/>
    <n v="10075"/>
    <s v="0-20.000"/>
    <n v="11.78"/>
    <n v="10"/>
    <s v="10-12 anos"/>
    <n v="0"/>
    <s v="0"/>
    <n v="1133"/>
    <n v="1274"/>
    <n v="6285"/>
    <n v="59915"/>
    <n v="140026"/>
    <n v="105698"/>
    <x v="2"/>
    <n v="10601"/>
    <x v="2"/>
    <n v="23727"/>
    <n v="7.57"/>
    <n v="9.0399999999999991"/>
    <n v="1.48"/>
    <n v="13.72"/>
    <n v="7.34"/>
    <s v="https://github.com/signalapp/Signal-Server"/>
    <s v="https://github.com/signalapp/Signal-Server.git"/>
    <s v="2013-12-09T07:10:36Z"/>
    <m/>
    <n v="9.8336655630796455E-3"/>
    <n v="8.5060316116903896E-4"/>
    <n v="0.41222070223438206"/>
    <n v="0.1019108280254777"/>
    <n v="2.4853595655910301E-4"/>
  </r>
  <r>
    <s v="wasabeef/glide-transformations"/>
    <n v="9926"/>
    <s v="0-20.000"/>
    <n v="10.69"/>
    <n v="10"/>
    <s v="10-12 anos"/>
    <n v="0"/>
    <s v="0"/>
    <n v="25"/>
    <n v="27"/>
    <n v="148"/>
    <n v="991"/>
    <n v="2197"/>
    <n v="1348"/>
    <x v="5"/>
    <n v="443"/>
    <x v="4"/>
    <n v="406"/>
    <n v="20.16"/>
    <n v="5.56"/>
    <n v="2.15"/>
    <n v="2.78"/>
    <n v="8"/>
    <s v="https://github.com/wasabeef/glide-transformations"/>
    <s v="https://github.com/wasabeef/glide-transformations.git"/>
    <s v="2015-01-09T10:33:29Z"/>
    <m/>
    <n v="1.2541184486964145E-4"/>
    <n v="3.554543914705068E-5"/>
    <n v="0.25353397172822617"/>
    <n v="0.24416135881104031"/>
    <n v="5.035932647480367E-5"/>
  </r>
  <r>
    <s v="googlesamples/easypermissions"/>
    <n v="9915"/>
    <s v="0-20.000"/>
    <n v="9.74"/>
    <n v="8"/>
    <s v="08-10 anos"/>
    <n v="12"/>
    <s v="1 - 250"/>
    <n v="28"/>
    <n v="33"/>
    <n v="248"/>
    <n v="1705"/>
    <n v="3353"/>
    <n v="2351"/>
    <x v="5"/>
    <n v="414"/>
    <x v="4"/>
    <n v="588"/>
    <n v="12.35"/>
    <n v="8.94"/>
    <n v="1.48"/>
    <n v="12.21"/>
    <n v="10.52"/>
    <s v="https://github.com/googlesamples/easypermissions"/>
    <s v="https://github.com/googlesamples/easypermissions.git"/>
    <s v="2015-12-22T18:05:53Z"/>
    <m/>
    <n v="2.1872644457605864E-4"/>
    <n v="3.321853681011057E-5"/>
    <n v="0.40766073871409025"/>
    <n v="0.1019108280254777"/>
    <n v="2.2118250944509095E-4"/>
  </r>
  <r>
    <s v="paascloud/paascloud-master"/>
    <n v="9898"/>
    <s v="0-20.000"/>
    <n v="7.51"/>
    <n v="6"/>
    <s v="06-08 anos"/>
    <n v="0"/>
    <s v="0"/>
    <n v="719"/>
    <n v="744"/>
    <n v="2021"/>
    <n v="16488"/>
    <n v="55889"/>
    <n v="25489"/>
    <x v="1"/>
    <n v="23189"/>
    <x v="2"/>
    <n v="7211"/>
    <n v="41.49"/>
    <n v="6"/>
    <n v="1.34"/>
    <n v="5.44"/>
    <n v="4.34"/>
    <s v="https://github.com/paascloud/paascloud-master"/>
    <s v="https://github.com/paascloud/paascloud-master.git"/>
    <s v="2018-03-17T05:40:43Z"/>
    <m/>
    <n v="2.3713816868562989E-3"/>
    <n v="1.8606392514242849E-3"/>
    <n v="0.27359781121751026"/>
    <n v="7.2186836518046721E-2"/>
    <n v="9.8544869072997117E-5"/>
  </r>
  <r>
    <s v="uknownothingsnow/JsBridge"/>
    <n v="9888"/>
    <s v="0-20.000"/>
    <n v="10.56"/>
    <n v="10"/>
    <s v="10-12 anos"/>
    <n v="0"/>
    <s v="0"/>
    <n v="16"/>
    <n v="32"/>
    <n v="149"/>
    <n v="1160"/>
    <n v="1643"/>
    <n v="1146"/>
    <x v="5"/>
    <n v="219"/>
    <x v="4"/>
    <n v="278"/>
    <n v="13.33"/>
    <n v="3.5"/>
    <n v="1.1599999999999999"/>
    <n v="17.09"/>
    <n v="8.19"/>
    <s v="https://github.com/uknownothingsnow/JsBridge"/>
    <s v="https://github.com/uknownothingsnow/JsBridge.git"/>
    <s v="2015-02-26T12:10:58Z"/>
    <m/>
    <n v="1.0661867523784059E-4"/>
    <n v="1.7572124544478779E-5"/>
    <n v="0.15959872321021432"/>
    <n v="3.3970276008492555E-2"/>
    <n v="3.0958305376057368E-4"/>
  </r>
  <r>
    <s v="SonarSource/sonarqube"/>
    <n v="9883"/>
    <s v="0-20.000"/>
    <n v="14.71"/>
    <n v="14"/>
    <s v="14-16 anos"/>
    <n v="65"/>
    <s v="1 - 250"/>
    <n v="7744"/>
    <n v="8617"/>
    <n v="57424"/>
    <n v="412274"/>
    <n v="898617"/>
    <n v="596143"/>
    <x v="2"/>
    <n v="176501"/>
    <x v="3"/>
    <n v="125973"/>
    <n v="19.64"/>
    <n v="7.22"/>
    <n v="1.18"/>
    <n v="26.59"/>
    <n v="8.35"/>
    <s v="https://github.com/SonarSource/sonarqube"/>
    <s v="https://github.com/SonarSource/sonarqube.git"/>
    <s v="2011-01-05T11:05:17Z"/>
    <m/>
    <n v="5.5462458038666666E-2"/>
    <n v="1.4162089288698854E-2"/>
    <n v="0.32922936616507065"/>
    <n v="3.8216560509554125E-2"/>
    <n v="4.8167427732555024E-4"/>
  </r>
  <r>
    <s v="stanfordnlp/CoreNLP"/>
    <n v="9966"/>
    <s v="0-20.000"/>
    <n v="12.23"/>
    <n v="12"/>
    <s v="12-14 anos"/>
    <n v="19"/>
    <s v="1 - 250"/>
    <n v="2123"/>
    <n v="4305"/>
    <n v="34919"/>
    <n v="557599"/>
    <n v="812291"/>
    <n v="610493"/>
    <x v="2"/>
    <n v="132477"/>
    <x v="3"/>
    <n v="69321"/>
    <n v="16.309999999999999"/>
    <n v="5.95"/>
    <n v="1.65"/>
    <n v="148.58000000000001"/>
    <n v="24.03"/>
    <s v="https://github.com/stanfordnlp/CoreNLP"/>
    <s v="https://github.com/stanfordnlp/CoreNLP.git"/>
    <s v="2013-06-27T21:13:49Z"/>
    <m/>
    <n v="5.6797517366470346E-2"/>
    <n v="1.0629691065200526E-2"/>
    <n v="0.27131782945736438"/>
    <n v="0.13800424628450103"/>
    <n v="2.6915067365562337E-3"/>
  </r>
  <r>
    <s v="hackware1993/MagicIndicator"/>
    <n v="9802"/>
    <s v="0-20.000"/>
    <n v="9.23"/>
    <n v="8"/>
    <s v="08-10 anos"/>
    <n v="12"/>
    <s v="1 - 250"/>
    <n v="45"/>
    <n v="103"/>
    <n v="589"/>
    <n v="4533"/>
    <n v="5438"/>
    <n v="4333"/>
    <x v="5"/>
    <n v="278"/>
    <x v="4"/>
    <n v="827"/>
    <n v="5.1100000000000003"/>
    <n v="5"/>
    <n v="1.34"/>
    <n v="26.94"/>
    <n v="8.6199999999999992"/>
    <s v="https://github.com/hackware1993/MagicIndicator"/>
    <s v="https://github.com/hackware1993/MagicIndicator.git"/>
    <s v="2016-06-26T08:20:43Z"/>
    <m/>
    <n v="4.0312279215145138E-4"/>
    <n v="2.2306167229977627E-5"/>
    <n v="0.22799817601459188"/>
    <n v="7.2186836518046721E-2"/>
    <n v="4.8801448029899675E-4"/>
  </r>
  <r>
    <s v="HarlonWang/AVLoadingIndicatorView"/>
    <n v="9770"/>
    <s v="0-20.000"/>
    <n v="9.9"/>
    <n v="8"/>
    <s v="08-10 anos"/>
    <n v="1"/>
    <s v="1 - 250"/>
    <n v="35"/>
    <n v="92"/>
    <n v="185"/>
    <n v="2161"/>
    <n v="2862"/>
    <n v="2195"/>
    <x v="5"/>
    <n v="171"/>
    <x v="4"/>
    <n v="496"/>
    <n v="5.97"/>
    <n v="3.57"/>
    <n v="1.78"/>
    <n v="6.75"/>
    <n v="3"/>
    <s v="https://github.com/HarlonWang/AVLoadingIndicatorView"/>
    <s v="https://github.com/HarlonWang/AVLoadingIndicatorView.git"/>
    <s v="2015-10-24T20:18:33Z"/>
    <m/>
    <n v="2.0421290763268768E-4"/>
    <n v="1.3720699986784799E-5"/>
    <n v="0.16279069767441859"/>
    <n v="0.16560509554140129"/>
    <n v="1.2227534305932547E-4"/>
  </r>
  <r>
    <s v="YoKeyword/Fragmentation"/>
    <n v="9723"/>
    <s v="0-20.000"/>
    <n v="9.57"/>
    <n v="8"/>
    <s v="08-10 anos"/>
    <n v="30"/>
    <s v="1 - 250"/>
    <n v="125"/>
    <n v="284"/>
    <n v="1203"/>
    <n v="8981"/>
    <n v="12775"/>
    <n v="9054"/>
    <x v="5"/>
    <n v="1606"/>
    <x v="1"/>
    <n v="2115"/>
    <n v="12.57"/>
    <n v="5.23"/>
    <n v="1.71"/>
    <n v="15.12"/>
    <n v="6.44"/>
    <s v="https://github.com/YoKeyword/Fragmentation"/>
    <s v="https://github.com/YoKeyword/Fragmentation.git"/>
    <s v="2016-02-23T08:54:55Z"/>
    <m/>
    <n v="8.4234335567487666E-4"/>
    <n v="1.2886224665951105E-4"/>
    <n v="0.23848609211126312"/>
    <n v="0.15074309978768577"/>
    <n v="2.7389676845288903E-4"/>
  </r>
  <r>
    <s v="OpenFeign/feign"/>
    <n v="9737"/>
    <s v="0-20.000"/>
    <n v="12.23"/>
    <n v="12"/>
    <s v="12-14 anos"/>
    <n v="39"/>
    <s v="1 - 250"/>
    <n v="482"/>
    <n v="1244"/>
    <n v="4574"/>
    <n v="37360"/>
    <n v="68354"/>
    <n v="46322"/>
    <x v="1"/>
    <n v="12196"/>
    <x v="2"/>
    <n v="9836"/>
    <n v="17.84"/>
    <n v="5.0999999999999996"/>
    <n v="1.68"/>
    <n v="13.28"/>
    <n v="5.18"/>
    <s v="https://github.com/OpenFeign/feign"/>
    <s v="https://github.com/OpenFeign/feign.git"/>
    <s v="2013-06-26T23:28:16Z"/>
    <m/>
    <n v="4.3095901172489105E-3"/>
    <n v="9.7858278970074509E-4"/>
    <n v="0.23255813953488372"/>
    <n v="0.14437367303609341"/>
    <n v="2.4056541567819882E-4"/>
  </r>
  <r>
    <s v="xuchengsheng/spring-reading"/>
    <n v="9706"/>
    <s v="0-20.000"/>
    <n v="2.0099999999999998"/>
    <n v="2"/>
    <s v="02-04 anos"/>
    <n v="0"/>
    <s v="0"/>
    <n v="448"/>
    <n v="290"/>
    <n v="377"/>
    <n v="3039"/>
    <n v="9558"/>
    <n v="5912"/>
    <x v="5"/>
    <n v="1846"/>
    <x v="1"/>
    <n v="1800"/>
    <n v="19.309999999999999"/>
    <n v="2.81"/>
    <n v="1.03"/>
    <n v="0.53"/>
    <n v="1.63"/>
    <s v="https://github.com/xuchengsheng/spring-reading"/>
    <s v="https://github.com/xuchengsheng/spring-reading.git"/>
    <s v="2023-09-15T06:42:44Z"/>
    <m/>
    <n v="5.5002583595646908E-4"/>
    <n v="1.4811936944798094E-4"/>
    <n v="0.12813497492020065"/>
    <n v="6.3694267515923622E-3"/>
    <n v="9.6008787883618512E-6"/>
  </r>
  <r>
    <s v="lihengming/spring-boot-api-project-seed"/>
    <n v="9686"/>
    <s v="0-20.000"/>
    <n v="8.24"/>
    <n v="8"/>
    <s v="08-10 anos"/>
    <n v="4"/>
    <s v="1 - 250"/>
    <n v="13"/>
    <n v="15"/>
    <n v="60"/>
    <n v="484"/>
    <n v="761"/>
    <n v="564"/>
    <x v="3"/>
    <n v="71"/>
    <x v="0"/>
    <n v="126"/>
    <n v="9.33"/>
    <n v="5"/>
    <n v="1.27"/>
    <n v="9.73"/>
    <n v="6.8"/>
    <s v="https://github.com/lihengming/spring-boot-api-project-seed"/>
    <s v="https://github.com/lihengming/spring-boot-api-project-seed.git"/>
    <s v="2017-06-23T10:06:30Z"/>
    <m/>
    <n v="5.2472018179879662E-5"/>
    <n v="5.6968988249223439E-6"/>
    <n v="0.22799817601459188"/>
    <n v="5.7324840764331211E-2"/>
    <n v="1.7625764266181285E-4"/>
  </r>
  <r>
    <s v="perwendel/spark"/>
    <n v="9660"/>
    <s v="0-20.000"/>
    <n v="14.38"/>
    <n v="14"/>
    <s v="14-16 anos"/>
    <n v="0"/>
    <s v="0"/>
    <n v="184"/>
    <n v="221"/>
    <n v="1368"/>
    <n v="9588"/>
    <n v="21272"/>
    <n v="11305"/>
    <x v="1"/>
    <n v="6613"/>
    <x v="1"/>
    <n v="3354"/>
    <n v="31.09"/>
    <n v="4.54"/>
    <n v="1.3"/>
    <n v="47.12"/>
    <n v="9.43"/>
    <s v="https://github.com/perwendel/spark"/>
    <s v="https://github.com/perwendel/spark.git"/>
    <s v="2011-05-05T11:52:05Z"/>
    <m/>
    <n v="1.0517662509282617E-3"/>
    <n v="5.306139708339642E-4"/>
    <n v="0.20702234382124943"/>
    <n v="6.369426751592358E-2"/>
    <n v="8.5357246888228373E-4"/>
  </r>
  <r>
    <s v="react-native-camera/react-native-camera"/>
    <n v="9648"/>
    <s v="0-20.000"/>
    <n v="10.47"/>
    <n v="10"/>
    <s v="10-12 anos"/>
    <n v="144"/>
    <s v="1 - 250"/>
    <n v="0"/>
    <n v="0"/>
    <n v="0"/>
    <n v="0"/>
    <n v="0"/>
    <n v="0"/>
    <x v="0"/>
    <n v="0"/>
    <x v="0"/>
    <n v="0"/>
    <m/>
    <m/>
    <m/>
    <m/>
    <m/>
    <s v="https://github.com/react-native-camera/react-native-camera"/>
    <s v="https://github.com/react-native-camera/react-native-camera.git"/>
    <s v="2015-04-01T00:54:40Z"/>
    <s v="no_java_files"/>
    <n v="0"/>
    <n v="0"/>
    <n v="0"/>
    <n v="-0.21231422505307856"/>
    <n v="0"/>
  </r>
  <r>
    <s v="ksoichiro/Android-ObservableScrollView"/>
    <n v="9650"/>
    <s v="0-20.000"/>
    <n v="10.86"/>
    <n v="10"/>
    <s v="10-12 anos"/>
    <n v="0"/>
    <s v="0"/>
    <n v="148"/>
    <n v="335"/>
    <n v="1164"/>
    <n v="12621"/>
    <n v="17047"/>
    <n v="11754"/>
    <x v="1"/>
    <n v="2963"/>
    <x v="1"/>
    <n v="2330"/>
    <n v="17.38"/>
    <n v="5.01"/>
    <n v="1.97"/>
    <n v="7.57"/>
    <n v="6.69"/>
    <s v="https://github.com/ksoichiro/Android-ObservableScrollView"/>
    <s v="https://github.com/ksoichiro/Android-ObservableScrollView.git"/>
    <s v="2014-11-08T14:45:20Z"/>
    <m/>
    <n v="1.0935391873870665E-3"/>
    <n v="2.3774522842598457E-4"/>
    <n v="0.22845417236662105"/>
    <n v="0.20594479830148618"/>
    <n v="1.3712953288282871E-4"/>
  </r>
  <r>
    <s v="koral--/android-gif-drawable"/>
    <n v="9630"/>
    <s v="0-20.000"/>
    <n v="12.64"/>
    <n v="12"/>
    <s v="12-14 anos"/>
    <n v="61"/>
    <s v="1 - 250"/>
    <n v="43"/>
    <n v="64"/>
    <n v="478"/>
    <n v="2920"/>
    <n v="5311"/>
    <n v="3143"/>
    <x v="5"/>
    <n v="1494"/>
    <x v="1"/>
    <n v="674"/>
    <n v="28.13"/>
    <n v="6.16"/>
    <n v="1.66"/>
    <n v="59.73"/>
    <n v="10.97"/>
    <s v="https://github.com/koral--/android-gif-drawable"/>
    <s v="https://github.com/koral--/android-gif-drawable.git"/>
    <s v="2013-01-30T01:37:46Z"/>
    <m/>
    <n v="2.9241055521163437E-4"/>
    <n v="1.1987558935822509E-4"/>
    <n v="0.2808937528499772"/>
    <n v="0.14012738853503184"/>
    <n v="1.0820009245827422E-3"/>
  </r>
  <r>
    <s v="bilibili/DanmakuFlameMaster"/>
    <n v="9599"/>
    <s v="0-20.000"/>
    <n v="12.11"/>
    <n v="12"/>
    <s v="12-14 anos"/>
    <n v="5"/>
    <s v="1 - 250"/>
    <n v="78"/>
    <n v="172"/>
    <n v="1204"/>
    <n v="12879"/>
    <n v="13905"/>
    <n v="10381"/>
    <x v="1"/>
    <n v="1339"/>
    <x v="1"/>
    <n v="2185"/>
    <n v="9.6300000000000008"/>
    <n v="5.16"/>
    <n v="1.61"/>
    <n v="47.51"/>
    <n v="15.59"/>
    <s v="https://github.com/bilibili/DanmakuFlameMaster"/>
    <s v="https://github.com/bilibili/DanmakuFlameMaster.git"/>
    <s v="2013-08-11T12:18:50Z"/>
    <m/>
    <n v="9.6580145518675663E-4"/>
    <n v="1.0743869755733828E-4"/>
    <n v="0.23529411764705882"/>
    <n v="0.12951167728237795"/>
    <n v="8.6063726648126699E-4"/>
  </r>
  <r>
    <s v="liaohuqiu/android-Ultra-Pull-To-Refresh"/>
    <n v="9562"/>
    <s v="0-20.000"/>
    <n v="10.85"/>
    <n v="10"/>
    <s v="10-12 anos"/>
    <n v="8"/>
    <s v="1 - 250"/>
    <n v="50"/>
    <n v="161"/>
    <n v="571"/>
    <n v="5476"/>
    <n v="6897"/>
    <n v="5219"/>
    <x v="5"/>
    <n v="642"/>
    <x v="4"/>
    <n v="1036"/>
    <n v="9.31"/>
    <n v="4.04"/>
    <n v="1.42"/>
    <n v="19.14"/>
    <n v="5.81"/>
    <s v="https://github.com/liaohuqiu/android-Ultra-Pull-To-Refresh"/>
    <s v="https://github.com/liaohuqiu/android-Ultra-Pull-To-Refresh.git"/>
    <s v="2014-11-13T03:13:10Z"/>
    <m/>
    <n v="4.8555223915034031E-4"/>
    <n v="5.1512803459156964E-5"/>
    <n v="0.18422252621979024"/>
    <n v="8.9171974522292974E-2"/>
    <n v="3.4671852831933179E-4"/>
  </r>
  <r>
    <s v="MyCATApache/Mycat-Server"/>
    <n v="9552"/>
    <s v="0-20.000"/>
    <n v="10.79"/>
    <n v="10"/>
    <s v="10-12 anos"/>
    <n v="7"/>
    <s v="1 - 250"/>
    <n v="1039"/>
    <n v="1291"/>
    <n v="8400"/>
    <n v="92943"/>
    <n v="154033"/>
    <n v="101924"/>
    <x v="2"/>
    <n v="30975"/>
    <x v="2"/>
    <n v="21134"/>
    <n v="20.11"/>
    <n v="4.9400000000000004"/>
    <n v="1.29"/>
    <n v="78.489999999999995"/>
    <n v="17.510000000000002"/>
    <s v="https://github.com/MyCATApache/Mycat-Server"/>
    <s v="https://github.com/MyCATApache/Mycat-Server.git"/>
    <s v="2014-12-04T02:46:54Z"/>
    <m/>
    <n v="9.4825496116419401E-3"/>
    <n v="2.4853724098868957E-3"/>
    <n v="0.22526219790241681"/>
    <n v="6.1571125265392788E-2"/>
    <n v="1.4218358039594747E-3"/>
  </r>
  <r>
    <s v="umano/AndroidSlidingUpPanel"/>
    <n v="9497"/>
    <s v="0-20.000"/>
    <n v="12.3"/>
    <n v="12"/>
    <s v="12-14 anos"/>
    <n v="8"/>
    <s v="1 - 250"/>
    <n v="4"/>
    <n v="17"/>
    <n v="160"/>
    <n v="2011"/>
    <n v="3237"/>
    <n v="1923"/>
    <x v="5"/>
    <n v="916"/>
    <x v="4"/>
    <n v="398"/>
    <n v="28.3"/>
    <n v="4.9400000000000004"/>
    <n v="1.35"/>
    <n v="132"/>
    <n v="32.35"/>
    <s v="https://github.com/umano/AndroidSlidingUpPanel"/>
    <s v="https://github.com/umano/AndroidSlidingUpPanel.git"/>
    <s v="2013-05-31T18:33:53Z"/>
    <m/>
    <n v="1.7890725347501521E-4"/>
    <n v="7.3498018642660095E-5"/>
    <n v="0.22526219790241681"/>
    <n v="7.430997876857752E-2"/>
    <n v="2.3911622642712534E-3"/>
  </r>
  <r>
    <s v="crossoverJie/cim"/>
    <n v="9442"/>
    <s v="0-20.000"/>
    <n v="7.33"/>
    <n v="6"/>
    <s v="06-08 anos"/>
    <n v="9"/>
    <s v="1 - 250"/>
    <n v="166"/>
    <n v="202"/>
    <n v="678"/>
    <n v="5622"/>
    <n v="11270"/>
    <n v="7597"/>
    <x v="5"/>
    <n v="1673"/>
    <x v="1"/>
    <n v="2000"/>
    <n v="14.84"/>
    <n v="4.88"/>
    <n v="1.28"/>
    <n v="5.74"/>
    <n v="5.05"/>
    <s v="https://github.com/crossoverJie/cim"/>
    <s v="https://github.com/crossoverJie/cim.git"/>
    <s v="2018-05-20T15:55:56Z"/>
    <m/>
    <n v="7.0679064204352089E-4"/>
    <n v="1.3423819343795889E-4"/>
    <n v="0.22252621979024167"/>
    <n v="5.9447983014862003E-2"/>
    <n v="1.0397932876452269E-4"/>
  </r>
  <r>
    <s v="pockethub/PocketHub"/>
    <n v="9381"/>
    <s v="0-20.000"/>
    <n v="14.03"/>
    <n v="14"/>
    <s v="14-16 anos"/>
    <n v="1"/>
    <s v="1 - 250"/>
    <n v="191"/>
    <n v="212"/>
    <n v="812"/>
    <n v="6980"/>
    <n v="17389"/>
    <n v="9726"/>
    <x v="5"/>
    <n v="5210"/>
    <x v="1"/>
    <n v="2453"/>
    <n v="29.96"/>
    <n v="6.58"/>
    <n v="1.48"/>
    <n v="9.0399999999999991"/>
    <n v="7.08"/>
    <s v="https://github.com/pockethub/PocketHub"/>
    <s v="https://github.com/pockethub/PocketHub.git"/>
    <s v="2011-09-08T16:52:50Z"/>
    <m/>
    <n v="9.048632071232439E-4"/>
    <n v="4.1804004053303396E-4"/>
    <n v="0.30004559963520294"/>
    <n v="0.1019108280254777"/>
    <n v="1.63758385371304E-4"/>
  </r>
  <r>
    <s v="spinnaker/spinnaker"/>
    <n v="9581"/>
    <s v="0-20.000"/>
    <n v="11.22"/>
    <n v="10"/>
    <s v="10-12 anos"/>
    <n v="15"/>
    <s v="1 - 250"/>
    <n v="6158"/>
    <n v="8159"/>
    <n v="27710"/>
    <n v="235592"/>
    <n v="568383"/>
    <n v="384292"/>
    <x v="2"/>
    <n v="110354"/>
    <x v="3"/>
    <n v="73737"/>
    <n v="19.420000000000002"/>
    <n v="6.61"/>
    <n v="1.52"/>
    <n v="14.3"/>
    <n v="5.39"/>
    <s v="https://github.com/spinnaker/spinnaker"/>
    <s v="https://github.com/spinnaker/spinnaker.git"/>
    <s v="2014-07-02T19:02:36Z"/>
    <m/>
    <n v="3.5752795763089207E-2"/>
    <n v="8.8545855341616939E-3"/>
    <n v="0.30141358869129048"/>
    <n v="0.11040339702760085"/>
    <n v="2.590425786293858E-4"/>
  </r>
  <r>
    <s v="Justson/AgentWeb"/>
    <n v="9350"/>
    <s v="0-20.000"/>
    <n v="8.35"/>
    <n v="8"/>
    <s v="08-10 anos"/>
    <n v="21"/>
    <s v="1 - 250"/>
    <n v="130"/>
    <n v="256"/>
    <n v="1153"/>
    <n v="11320"/>
    <n v="16447"/>
    <n v="11361"/>
    <x v="1"/>
    <n v="2829"/>
    <x v="1"/>
    <n v="2257"/>
    <n v="17.2"/>
    <n v="5.4"/>
    <n v="1.49"/>
    <n v="18.79"/>
    <n v="9.49"/>
    <s v="https://github.com/Justson/AgentWeb"/>
    <s v="https://github.com/Justson/AgentWeb.git"/>
    <s v="2017-05-12T07:45:56Z"/>
    <m/>
    <n v="1.0569762385489589E-3"/>
    <n v="2.2699333486908888E-4"/>
    <n v="0.24623803009575926"/>
    <n v="0.1040339702760085"/>
    <n v="3.4037832534588523E-4"/>
  </r>
  <r>
    <s v="seven332/EhViewer"/>
    <n v="9337"/>
    <s v="0-20.000"/>
    <n v="11.35"/>
    <n v="10"/>
    <s v="10-12 anos"/>
    <n v="97"/>
    <s v="1 - 250"/>
    <n v="290"/>
    <n v="601"/>
    <n v="3554"/>
    <n v="44372"/>
    <n v="59175"/>
    <n v="43384"/>
    <x v="1"/>
    <n v="7906"/>
    <x v="1"/>
    <n v="7885"/>
    <n v="13.36"/>
    <n v="7.14"/>
    <n v="1.82"/>
    <n v="45.26"/>
    <n v="14.66"/>
    <s v="https://github.com/seven332/EhViewer"/>
    <s v="https://github.com/seven332/EhViewer.git"/>
    <s v="2014-05-14T12:03:52Z"/>
    <m/>
    <n v="4.0362518381487572E-3"/>
    <n v="6.3436171985684574E-4"/>
    <n v="0.32558139534883718"/>
    <n v="0.17409766454352443"/>
    <n v="8.1987881879482525E-4"/>
  </r>
  <r>
    <s v="huanghaibin-dev/CalendarView"/>
    <n v="9314"/>
    <s v="0-20.000"/>
    <n v="8.52"/>
    <n v="8"/>
    <s v="08-10 anos"/>
    <n v="1"/>
    <s v="1 - 250"/>
    <n v="94"/>
    <n v="176"/>
    <n v="1208"/>
    <n v="11557"/>
    <n v="20085"/>
    <n v="13016"/>
    <x v="1"/>
    <n v="4203"/>
    <x v="1"/>
    <n v="2866"/>
    <n v="20.93"/>
    <n v="6.57"/>
    <n v="2.16"/>
    <n v="53.18"/>
    <n v="15.46"/>
    <s v="https://github.com/huanghaibin-dev/CalendarView"/>
    <s v="https://github.com/huanghaibin-dev/CalendarView.git"/>
    <s v="2017-03-11T07:16:09Z"/>
    <m/>
    <n v="1.2109499798392087E-3"/>
    <n v="3.37240362833079E-4"/>
    <n v="0.29958960328317374"/>
    <n v="0.24628450106157115"/>
    <n v="9.6334855465110049E-4"/>
  </r>
  <r>
    <s v="json-path/JsonPath"/>
    <n v="9298"/>
    <s v="0-20.000"/>
    <n v="14.65"/>
    <n v="14"/>
    <s v="14-16 anos"/>
    <n v="10"/>
    <s v="1 - 250"/>
    <n v="198"/>
    <n v="368"/>
    <n v="2074"/>
    <n v="16468"/>
    <n v="25278"/>
    <n v="17739"/>
    <x v="1"/>
    <n v="3430"/>
    <x v="1"/>
    <n v="4109"/>
    <n v="13.57"/>
    <n v="4.5599999999999996"/>
    <n v="1.49"/>
    <n v="29.29"/>
    <n v="9.6300000000000008"/>
    <s v="https://github.com/json-path/JsonPath"/>
    <s v="https://github.com/json-path/JsonPath.git"/>
    <s v="2011-01-24T13:19:19Z"/>
    <m/>
    <n v="1.6503566143490874E-3"/>
    <n v="2.7521637985188221E-4"/>
    <n v="0.20793433652530779"/>
    <n v="0.1040339702760085"/>
    <n v="5.3058441454928039E-4"/>
  </r>
  <r>
    <s v="apache/cassandra"/>
    <n v="9368"/>
    <s v="0-20.000"/>
    <n v="16.329999999999998"/>
    <n v="16"/>
    <s v="16-18 anos"/>
    <n v="0"/>
    <s v="0"/>
    <n v="5910"/>
    <n v="12646"/>
    <n v="79107"/>
    <n v="743472"/>
    <n v="1296313"/>
    <n v="923120"/>
    <x v="2"/>
    <n v="204546"/>
    <x v="3"/>
    <n v="168647"/>
    <n v="15.78"/>
    <n v="6.8"/>
    <n v="1.77"/>
    <n v="59.13"/>
    <n v="11.63"/>
    <s v="https://github.com/apache/cassandra"/>
    <s v="https://github.com/apache/cassandra.git"/>
    <s v="2009-05-21T02:10:09Z"/>
    <m/>
    <n v="8.5882924507465444E-2"/>
    <n v="1.6412364324543179E-2"/>
    <n v="0.31007751937984496"/>
    <n v="0.16348195329087048"/>
    <n v="1.0711320051996912E-3"/>
  </r>
  <r>
    <s v="GcsSloop/AndroidNote"/>
    <n v="9292"/>
    <s v="0-20.000"/>
    <n v="9.6999999999999993"/>
    <n v="8"/>
    <s v="08-10 anos"/>
    <n v="0"/>
    <s v="0"/>
    <n v="3"/>
    <n v="8"/>
    <n v="35"/>
    <n v="402"/>
    <n v="565"/>
    <n v="368"/>
    <x v="3"/>
    <n v="85"/>
    <x v="0"/>
    <n v="112"/>
    <n v="15.04"/>
    <n v="4.88"/>
    <n v="1.38"/>
    <n v="8.1199999999999992"/>
    <n v="7.75"/>
    <s v="https://github.com/GcsSloop/AndroidNote"/>
    <s v="https://github.com/GcsSloop/AndroidNote.git"/>
    <s v="2016-01-04T23:51:36Z"/>
    <m/>
    <n v="3.4237061507439208E-5"/>
    <n v="6.8202309875830875E-6"/>
    <n v="0.22252621979024167"/>
    <n v="8.0679405520169833E-2"/>
    <n v="1.4709270898395892E-4"/>
  </r>
  <r>
    <s v="android/testing-samples"/>
    <n v="9275"/>
    <s v="0-20.000"/>
    <n v="10.94"/>
    <n v="10"/>
    <s v="10-12 anos"/>
    <n v="0"/>
    <s v="0"/>
    <n v="67"/>
    <n v="86"/>
    <n v="270"/>
    <n v="1849"/>
    <n v="5537"/>
    <n v="2806"/>
    <x v="5"/>
    <n v="1883"/>
    <x v="1"/>
    <n v="848"/>
    <n v="34.01"/>
    <n v="5.5"/>
    <n v="1.35"/>
    <n v="3.15"/>
    <n v="3.99"/>
    <s v="https://github.com/android/testing-samples"/>
    <s v="https://github.com/android/testing-samples.git"/>
    <s v="2014-10-11T03:51:27Z"/>
    <m/>
    <n v="2.6105759399422401E-4"/>
    <n v="1.5108817587787004E-4"/>
    <n v="0.2507979936160511"/>
    <n v="7.430997876857752E-2"/>
    <n v="5.7061826761018548E-5"/>
  </r>
  <r>
    <s v="cats-oss/android-gpuimage"/>
    <n v="9128"/>
    <s v="0-20.000"/>
    <n v="12.96"/>
    <n v="12"/>
    <s v="12-14 anos"/>
    <n v="0"/>
    <s v="0"/>
    <n v="96"/>
    <n v="153"/>
    <n v="676"/>
    <n v="6341"/>
    <n v="11989"/>
    <n v="8100"/>
    <x v="5"/>
    <n v="2600"/>
    <x v="1"/>
    <n v="1289"/>
    <n v="21.69"/>
    <n v="2.96"/>
    <n v="2.16"/>
    <n v="11.3"/>
    <n v="7.01"/>
    <s v="https://github.com/cats-oss/android-gpuimage"/>
    <s v="https://github.com/cats-oss/android-gpuimage.git"/>
    <s v="2012-10-04T08:11:58Z"/>
    <m/>
    <n v="7.5358749513656956E-4"/>
    <n v="2.0861883020842386E-4"/>
    <n v="0.13497492020063839"/>
    <n v="0.24628450106157115"/>
    <n v="2.0469798171413004E-4"/>
  </r>
  <r>
    <s v="spring-projects/spring-security"/>
    <n v="9296"/>
    <s v="0-20.000"/>
    <n v="13.69"/>
    <n v="12"/>
    <s v="12-14 anos"/>
    <n v="230"/>
    <s v="1 - 250"/>
    <n v="3988"/>
    <n v="6707"/>
    <n v="33271"/>
    <n v="272678"/>
    <n v="578158"/>
    <n v="352653"/>
    <x v="2"/>
    <n v="146799"/>
    <x v="3"/>
    <n v="78706"/>
    <n v="25.39"/>
    <n v="7.47"/>
    <n v="1.27"/>
    <n v="10.5"/>
    <n v="6.5"/>
    <s v="https://github.com/spring-projects/spring-security"/>
    <s v="https://github.com/spring-projects/spring-security.git"/>
    <s v="2012-01-10T21:50:57Z"/>
    <m/>
    <n v="3.2809245792888478E-2"/>
    <n v="1.1778859867602466E-2"/>
    <n v="0.34062927496580025"/>
    <n v="5.7324840764331211E-2"/>
    <n v="1.9020608920339516E-4"/>
  </r>
  <r>
    <s v="didi/VirtualAPK"/>
    <n v="9041"/>
    <s v="0-20.000"/>
    <n v="8.2200000000000006"/>
    <n v="8"/>
    <s v="08-10 anos"/>
    <n v="4"/>
    <s v="1 - 250"/>
    <n v="84"/>
    <n v="163"/>
    <n v="790"/>
    <n v="7981"/>
    <n v="10300"/>
    <n v="7262"/>
    <x v="5"/>
    <n v="1345"/>
    <x v="1"/>
    <n v="1693"/>
    <n v="13.06"/>
    <n v="4.9000000000000004"/>
    <n v="1.61"/>
    <n v="17.579999999999998"/>
    <n v="8.8800000000000008"/>
    <s v="https://github.com/didi/VirtualAPK"/>
    <s v="https://github.com/didi/VirtualAPK.git"/>
    <s v="2017-06-29T07:25:05Z"/>
    <m/>
    <n v="6.7562375181256401E-4"/>
    <n v="1.0792012562705003E-4"/>
    <n v="0.22343821249430007"/>
    <n v="0.12951167728237795"/>
    <n v="3.1845933792339873E-4"/>
  </r>
  <r>
    <s v="flyway/flyway"/>
    <n v="9101"/>
    <s v="0-20.000"/>
    <n v="12.76"/>
    <n v="12"/>
    <s v="12-14 anos"/>
    <n v="267"/>
    <s v="251 - 500"/>
    <n v="719"/>
    <n v="726"/>
    <n v="4216"/>
    <n v="31226"/>
    <n v="74360"/>
    <n v="42632"/>
    <x v="1"/>
    <n v="21801"/>
    <x v="2"/>
    <n v="9927"/>
    <n v="29.32"/>
    <n v="6"/>
    <n v="1.48"/>
    <n v="53.07"/>
    <n v="11.83"/>
    <s v="https://github.com/flyway/flyway"/>
    <s v="https://github.com/flyway/flyway.git"/>
    <s v="2012-12-14T18:43:22Z"/>
    <m/>
    <n v="3.966289147242251E-3"/>
    <n v="1.749268891297634E-3"/>
    <n v="0.27359781121751026"/>
    <n v="0.1019108280254777"/>
    <n v="9.6135591943087443E-4"/>
  </r>
  <r>
    <s v="langchain4j/langchain4j"/>
    <n v="9007"/>
    <s v="0-20.000"/>
    <n v="2.2400000000000002"/>
    <n v="2"/>
    <s v="02-04 anos"/>
    <n v="52"/>
    <s v="1 - 250"/>
    <n v="1998"/>
    <n v="3166"/>
    <n v="16256"/>
    <n v="129183"/>
    <n v="230863"/>
    <n v="168957"/>
    <x v="2"/>
    <n v="23899"/>
    <x v="2"/>
    <n v="38007"/>
    <n v="10.35"/>
    <n v="6.04"/>
    <n v="1.18"/>
    <n v="17.440000000000001"/>
    <n v="7.19"/>
    <s v="https://github.com/langchain4j/langchain4j"/>
    <s v="https://github.com/langchain4j/langchain4j.git"/>
    <s v="2023-06-20T15:30:29Z"/>
    <m/>
    <n v="1.57189978291098E-2"/>
    <n v="1.9176082396735084E-3"/>
    <n v="0.27542179662562699"/>
    <n v="3.8216560509554125E-2"/>
    <n v="3.1592325673402018E-4"/>
  </r>
  <r>
    <s v="apache/jmeter"/>
    <n v="8999"/>
    <s v="0-20.000"/>
    <n v="15.32"/>
    <n v="14"/>
    <s v="14-16 anos"/>
    <n v="10"/>
    <s v="1 - 250"/>
    <n v="1402"/>
    <n v="1718"/>
    <n v="13755"/>
    <n v="127359"/>
    <n v="247325"/>
    <n v="148229"/>
    <x v="2"/>
    <n v="69017"/>
    <x v="2"/>
    <n v="30079"/>
    <n v="27.91"/>
    <n v="5.51"/>
    <n v="1.89"/>
    <n v="62.15"/>
    <n v="14.74"/>
    <s v="https://github.com/apache/jmeter"/>
    <s v="https://github.com/apache/jmeter.git"/>
    <s v="2010-05-26T23:38:07Z"/>
    <m/>
    <n v="1.3790558125505998E-2"/>
    <n v="5.5377868478826107E-3"/>
    <n v="0.25125398996808024"/>
    <n v="0.1889596602972399"/>
    <n v="1.1258388994277151E-3"/>
  </r>
  <r>
    <s v="navasmdc/MaterialDesignLibrary"/>
    <n v="8971"/>
    <s v="0-20.000"/>
    <n v="10.97"/>
    <n v="10"/>
    <s v="10-12 anos"/>
    <n v="3"/>
    <s v="1 - 250"/>
    <n v="30"/>
    <n v="82"/>
    <n v="274"/>
    <n v="2927"/>
    <n v="3773"/>
    <n v="2882"/>
    <x v="5"/>
    <n v="247"/>
    <x v="4"/>
    <n v="644"/>
    <n v="6.55"/>
    <n v="4.54"/>
    <n v="1.82"/>
    <n v="6.76"/>
    <n v="6.6"/>
    <s v="https://github.com/navasmdc/MaterialDesignLibrary"/>
    <s v="https://github.com/navasmdc/MaterialDesignLibrary.git"/>
    <s v="2014-09-30T07:37:17Z"/>
    <m/>
    <n v="2.6812829147945599E-4"/>
    <n v="1.9818788869800266E-5"/>
    <n v="0.20702234382124943"/>
    <n v="0.17409766454352443"/>
    <n v="1.2245649171570963E-4"/>
  </r>
  <r>
    <s v="Freelander/Android_Data"/>
    <n v="8843"/>
    <s v="0-20.000"/>
    <n v="10.46"/>
    <n v="10"/>
    <s v="10-12 anos"/>
    <n v="0"/>
    <s v="0"/>
    <n v="2"/>
    <n v="2"/>
    <n v="17"/>
    <n v="116"/>
    <n v="186"/>
    <n v="131"/>
    <x v="3"/>
    <n v="30"/>
    <x v="0"/>
    <n v="25"/>
    <n v="16.13"/>
    <n v="2"/>
    <n v="1"/>
    <n v="3"/>
    <n v="21"/>
    <s v="https://github.com/Freelander/Android_Data"/>
    <s v="https://github.com/Freelander/Android_Data.git"/>
    <s v="2015-04-04T01:37:44Z"/>
    <m/>
    <n v="1.2187649612702545E-5"/>
    <n v="2.4071403485587369E-6"/>
    <n v="9.1199270405836752E-2"/>
    <n v="0"/>
    <n v="5.4344596915255763E-5"/>
  </r>
  <r>
    <s v="KunMinX/Jetpack-MVVM-Best-Practice"/>
    <n v="8951"/>
    <s v="0-20.000"/>
    <n v="5.88"/>
    <n v="4"/>
    <s v="04-06 anos"/>
    <n v="0"/>
    <s v="0"/>
    <n v="71"/>
    <n v="119"/>
    <n v="428"/>
    <n v="3691"/>
    <n v="7445"/>
    <n v="4617"/>
    <x v="5"/>
    <n v="1781"/>
    <x v="1"/>
    <n v="1047"/>
    <n v="23.92"/>
    <n v="4.84"/>
    <n v="1.62"/>
    <n v="12"/>
    <n v="6.38"/>
    <s v="https://github.com/KunMinX/Jetpack-MVVM-Best-Practice"/>
    <s v="https://github.com/KunMinX/Jetpack-MVVM-Best-Practice.git"/>
    <s v="2019-10-31T05:21:01Z"/>
    <m/>
    <n v="4.2954487222784466E-4"/>
    <n v="1.4290389869277034E-4"/>
    <n v="0.22070223438212494"/>
    <n v="0.13163481953290873"/>
    <n v="2.1737838766102305E-4"/>
  </r>
  <r>
    <s v="nathanmarz/storm"/>
    <n v="8811"/>
    <s v="0-20.000"/>
    <n v="14.01"/>
    <n v="14"/>
    <s v="14-16 anos"/>
    <n v="0"/>
    <s v="0"/>
    <n v="449"/>
    <n v="851"/>
    <n v="5896"/>
    <n v="60552"/>
    <n v="67458"/>
    <n v="46305"/>
    <x v="1"/>
    <n v="11847"/>
    <x v="2"/>
    <n v="9306"/>
    <n v="17.559999999999999"/>
    <n v="4.43"/>
    <n v="1.29"/>
    <n v="33.07"/>
    <n v="13.27"/>
    <s v="https://github.com/nathanmarz/storm"/>
    <s v="https://github.com/nathanmarz/storm.git"/>
    <s v="2011-09-17T07:55:13Z"/>
    <m/>
    <n v="4.3080085138640558E-3"/>
    <n v="9.5057972364584519E-4"/>
    <n v="0.20200638394892839"/>
    <n v="6.1571125265392788E-2"/>
    <n v="5.9905860666250265E-4"/>
  </r>
  <r>
    <s v="laobie/StatusBarUtil"/>
    <n v="8799"/>
    <s v="0-20.000"/>
    <n v="9.59"/>
    <n v="8"/>
    <s v="08-10 anos"/>
    <n v="0"/>
    <s v="0"/>
    <n v="12"/>
    <n v="33"/>
    <n v="99"/>
    <n v="1036"/>
    <n v="1484"/>
    <n v="1003"/>
    <x v="5"/>
    <n v="326"/>
    <x v="4"/>
    <n v="155"/>
    <n v="21.97"/>
    <n v="4.1500000000000004"/>
    <n v="1.55"/>
    <n v="22.55"/>
    <n v="5.09"/>
    <s v="https://github.com/laobie/StatusBarUtil"/>
    <s v="https://github.com/laobie/StatusBarUtil.git"/>
    <s v="2016-02-15T03:06:06Z"/>
    <m/>
    <n v="9.3314599706417197E-5"/>
    <n v="2.6157591787671605E-5"/>
    <n v="0.18923848609211127"/>
    <n v="0.11677282377919322"/>
    <n v="4.0849022014633916E-4"/>
  </r>
  <r>
    <s v="java-native-access/jna"/>
    <n v="8803"/>
    <s v="0-20.000"/>
    <n v="14.39"/>
    <n v="14"/>
    <s v="14-16 anos"/>
    <n v="0"/>
    <s v="0"/>
    <n v="576"/>
    <n v="2365"/>
    <n v="8832"/>
    <n v="106804"/>
    <n v="214581"/>
    <n v="90351"/>
    <x v="1"/>
    <n v="102783"/>
    <x v="3"/>
    <n v="21447"/>
    <n v="47.9"/>
    <n v="4.88"/>
    <n v="2.54"/>
    <n v="44.94"/>
    <n v="6.55"/>
    <s v="https://github.com/java-native-access/jna"/>
    <s v="https://github.com/java-native-access/jna.git"/>
    <s v="2011-04-29T13:30:29Z"/>
    <m/>
    <n v="8.4058498485289138E-3"/>
    <n v="8.2471035481970888E-3"/>
    <n v="0.22252621979024167"/>
    <n v="0.32696390658174096"/>
    <n v="8.1408206179053129E-4"/>
  </r>
  <r>
    <s v="apache/seatunnel"/>
    <n v="8784"/>
    <s v="0-20.000"/>
    <n v="8.1199999999999992"/>
    <n v="8"/>
    <s v="08-10 anos"/>
    <n v="52"/>
    <s v="1 - 250"/>
    <n v="3914"/>
    <n v="4765"/>
    <n v="23760"/>
    <n v="262775"/>
    <n v="529961"/>
    <n v="381936"/>
    <x v="2"/>
    <n v="86428"/>
    <x v="2"/>
    <n v="61597"/>
    <n v="16.309999999999999"/>
    <n v="6.81"/>
    <n v="1.36"/>
    <n v="31.08"/>
    <n v="10.3"/>
    <s v="https://github.com/apache/seatunnel"/>
    <s v="https://github.com/apache/seatunnel.git"/>
    <s v="2017-08-05T09:14:47Z"/>
    <m/>
    <n v="3.5533604141047018E-2"/>
    <n v="6.9348108681744833E-3"/>
    <n v="0.31053351573187415"/>
    <n v="7.6433121019108305E-2"/>
    <n v="5.6301002404204967E-4"/>
  </r>
  <r>
    <s v="Blankj/awesome-java-leetcode"/>
    <n v="8714"/>
    <s v="0-20.000"/>
    <n v="8.42"/>
    <n v="8"/>
    <s v="08-10 anos"/>
    <n v="0"/>
    <s v="0"/>
    <n v="70"/>
    <n v="72"/>
    <n v="158"/>
    <n v="1772"/>
    <n v="3103"/>
    <n v="1913"/>
    <x v="5"/>
    <n v="939"/>
    <x v="4"/>
    <n v="251"/>
    <n v="30.26"/>
    <n v="1.68"/>
    <n v="1"/>
    <n v="1.17"/>
    <n v="7.25"/>
    <s v="https://github.com/Blankj/awesome-java-leetcode"/>
    <s v="https://github.com/Blankj/awesome-java-leetcode.git"/>
    <s v="2017-04-17T15:51:41Z"/>
    <m/>
    <n v="1.7797689854274785E-4"/>
    <n v="7.5343492909888456E-5"/>
    <n v="7.6607387140902872E-2"/>
    <n v="0"/>
    <n v="2.1194392796949745E-5"/>
  </r>
  <r>
    <s v="chrisbanes/Android-PullToRefresh"/>
    <n v="8687"/>
    <s v="0-20.000"/>
    <n v="13.81"/>
    <n v="12"/>
    <s v="12-14 anos"/>
    <n v="0"/>
    <s v="0"/>
    <n v="36"/>
    <n v="82"/>
    <n v="413"/>
    <n v="3567"/>
    <n v="6106"/>
    <n v="3583"/>
    <x v="5"/>
    <n v="1535"/>
    <x v="1"/>
    <n v="988"/>
    <n v="25.14"/>
    <n v="6.02"/>
    <n v="2.11"/>
    <n v="55.84"/>
    <n v="9.93"/>
    <s v="https://github.com/chrisbanes/Android-PullToRefresh"/>
    <s v="https://github.com/chrisbanes/Android-PullToRefresh.git"/>
    <s v="2011-11-29T09:59:56Z"/>
    <m/>
    <n v="3.3334617223139862E-4"/>
    <n v="1.2316534783458869E-4"/>
    <n v="0.2745098039215686"/>
    <n v="0.23566878980891717"/>
    <n v="1.011534097249294E-3"/>
  </r>
  <r>
    <s v="flowable/flowable-engine"/>
    <n v="8725"/>
    <s v="0-20.000"/>
    <n v="8.93"/>
    <n v="8"/>
    <s v="08-10 anos"/>
    <n v="28"/>
    <s v="1 - 250"/>
    <n v="7769"/>
    <n v="8967"/>
    <n v="66131"/>
    <n v="521363"/>
    <n v="1029434"/>
    <n v="678779"/>
    <x v="2"/>
    <n v="175548"/>
    <x v="3"/>
    <n v="175107"/>
    <n v="17.05"/>
    <n v="6.58"/>
    <n v="1.64"/>
    <n v="152.25"/>
    <n v="11.81"/>
    <s v="https://github.com/flowable/flowable-engine"/>
    <s v="https://github.com/flowable/flowable-engine.git"/>
    <s v="2016-10-13T07:21:43Z"/>
    <m/>
    <n v="6.315053905695131E-2"/>
    <n v="1.4085622463626305E-2"/>
    <n v="0.30004559963520294"/>
    <n v="0.13588110403397025"/>
    <n v="2.75798829344923E-3"/>
  </r>
  <r>
    <s v="checkstyle/checkstyle"/>
    <n v="8676"/>
    <s v="0-20.000"/>
    <n v="12.05"/>
    <n v="12"/>
    <s v="12-14 anos"/>
    <n v="169"/>
    <s v="1 - 250"/>
    <n v="5743"/>
    <n v="0"/>
    <n v="0"/>
    <n v="0"/>
    <n v="581096"/>
    <n v="367313"/>
    <x v="2"/>
    <n v="137501"/>
    <x v="3"/>
    <n v="76282"/>
    <n v="23.66"/>
    <m/>
    <m/>
    <m/>
    <m/>
    <s v="https://github.com/checkstyle/checkstyle"/>
    <s v="https://github.com/checkstyle/checkstyle.git"/>
    <s v="2013-08-31T02:05:05Z"/>
    <s v="ck_failed"/>
    <n v="3.4173146123592443E-2"/>
    <n v="1.1032806835572496E-2"/>
    <n v="0"/>
    <n v="-0.21231422505307856"/>
    <n v="0"/>
  </r>
  <r>
    <s v="ybq/Android-SpinKit"/>
    <n v="8664"/>
    <s v="0-20.000"/>
    <n v="9.5"/>
    <n v="8"/>
    <s v="08-10 anos"/>
    <n v="0"/>
    <s v="0"/>
    <n v="42"/>
    <n v="71"/>
    <n v="263"/>
    <n v="1812"/>
    <n v="2864"/>
    <n v="2100"/>
    <x v="5"/>
    <n v="311"/>
    <x v="4"/>
    <n v="453"/>
    <n v="10.86"/>
    <n v="4.82"/>
    <n v="3.17"/>
    <n v="21.52"/>
    <n v="5.14"/>
    <s v="https://github.com/ybq/Android-SpinKit"/>
    <s v="https://github.com/ybq/Android-SpinKit.git"/>
    <s v="2016-03-20T08:40:51Z"/>
    <m/>
    <n v="1.9537453577614768E-4"/>
    <n v="2.4954021613392237E-5"/>
    <n v="0.2197902416780666"/>
    <n v="0.46072186836518048"/>
    <n v="3.8983190853876797E-4"/>
  </r>
  <r>
    <s v="karatelabs/karate"/>
    <n v="8663"/>
    <s v="0-20.000"/>
    <n v="8.61"/>
    <n v="8"/>
    <s v="08-10 anos"/>
    <n v="54"/>
    <s v="1 - 250"/>
    <n v="509"/>
    <n v="586"/>
    <n v="5247"/>
    <n v="40769"/>
    <n v="63967"/>
    <n v="46426"/>
    <x v="1"/>
    <n v="9283"/>
    <x v="1"/>
    <n v="8258"/>
    <n v="14.51"/>
    <n v="6.17"/>
    <n v="1.2"/>
    <n v="118.7"/>
    <n v="15.91"/>
    <s v="https://github.com/karatelabs/karate"/>
    <s v="https://github.com/karatelabs/karate.git"/>
    <s v="2017-02-07T15:59:17Z"/>
    <m/>
    <n v="4.319265808544491E-3"/>
    <n v="7.4484946185569172E-4"/>
    <n v="0.28134974920200639"/>
    <n v="4.2462845010615702E-2"/>
    <n v="2.1502345512802862E-3"/>
  </r>
  <r>
    <s v="shwenzhang/AndResGuard"/>
    <n v="8623"/>
    <s v="0-20.000"/>
    <n v="9.94"/>
    <n v="8"/>
    <s v="08-10 anos"/>
    <n v="4"/>
    <s v="1 - 250"/>
    <n v="49"/>
    <n v="66"/>
    <n v="488"/>
    <n v="6506"/>
    <n v="8603"/>
    <n v="6462"/>
    <x v="5"/>
    <n v="1173"/>
    <x v="1"/>
    <n v="968"/>
    <n v="13.63"/>
    <n v="3.53"/>
    <n v="1.5"/>
    <n v="22.38"/>
    <n v="19.440000000000001"/>
    <s v="https://github.com/shwenzhang/AndResGuard"/>
    <s v="https://github.com/shwenzhang/AndResGuard.git"/>
    <s v="2015-10-11T11:48:06Z"/>
    <m/>
    <n v="6.0119535723117444E-4"/>
    <n v="9.4119187628646613E-5"/>
    <n v="0.16096671226630185"/>
    <n v="0.10615711252653928"/>
    <n v="4.0541069298780796E-4"/>
  </r>
  <r>
    <s v="react-native-image-picker/react-native-image-picker"/>
    <n v="8590"/>
    <s v="0-20.000"/>
    <n v="10.28"/>
    <n v="10"/>
    <s v="10-12 anos"/>
    <n v="142"/>
    <s v="1 - 250"/>
    <n v="10"/>
    <n v="11"/>
    <n v="71"/>
    <n v="811"/>
    <n v="1199"/>
    <n v="933"/>
    <x v="3"/>
    <n v="47"/>
    <x v="0"/>
    <n v="219"/>
    <n v="3.92"/>
    <n v="6.18"/>
    <n v="1.55"/>
    <n v="66.180000000000007"/>
    <n v="17"/>
    <s v="https://github.com/react-native-image-picker/react-native-image-picker"/>
    <s v="https://github.com/react-native-image-picker/react-native-image-picker.git"/>
    <s v="2015-06-08T20:25:31Z"/>
    <m/>
    <n v="8.6802115180545603E-5"/>
    <n v="3.7711865460753543E-6"/>
    <n v="0.28180574555403554"/>
    <n v="0.11677282377919322"/>
    <n v="1.1988418079505422E-3"/>
  </r>
  <r>
    <s v="chrisjenx/Calligraphy"/>
    <n v="8569"/>
    <s v="0-20.000"/>
    <n v="11.75"/>
    <n v="10"/>
    <s v="10-12 anos"/>
    <n v="4"/>
    <s v="1 - 250"/>
    <n v="16"/>
    <n v="25"/>
    <n v="115"/>
    <n v="968"/>
    <n v="1822"/>
    <n v="1030"/>
    <x v="5"/>
    <n v="569"/>
    <x v="4"/>
    <n v="223"/>
    <n v="31.23"/>
    <n v="5.72"/>
    <n v="1.44"/>
    <n v="11.36"/>
    <n v="9.44"/>
    <s v="https://github.com/chrisjenx/Calligraphy"/>
    <s v="https://github.com/chrisjenx/Calligraphy.git"/>
    <s v="2013-12-20T02:35:45Z"/>
    <m/>
    <n v="9.5826558023539093E-5"/>
    <n v="4.565542861099737E-5"/>
    <n v="0.26082991336069311"/>
    <n v="9.3418259023354558E-2"/>
    <n v="2.0578487365243515E-4"/>
  </r>
  <r>
    <s v="amitshekhariitbhu/Android-Debug-Database"/>
    <n v="8564"/>
    <s v="0-20.000"/>
    <n v="8.84"/>
    <n v="8"/>
    <s v="08-10 anos"/>
    <n v="14"/>
    <s v="1 - 250"/>
    <n v="54"/>
    <n v="61"/>
    <n v="247"/>
    <n v="2393"/>
    <n v="4295"/>
    <n v="2801"/>
    <x v="5"/>
    <n v="755"/>
    <x v="4"/>
    <n v="739"/>
    <n v="17.579999999999998"/>
    <n v="4.1500000000000004"/>
    <n v="1.28"/>
    <n v="8.8000000000000007"/>
    <n v="8.43"/>
    <s v="https://github.com/amitshekhariitbhu/Android-Debug-Database"/>
    <s v="https://github.com/amitshekhariitbhu/Android-Debug-Database.git"/>
    <s v="2016-11-16T14:20:24Z"/>
    <m/>
    <n v="2.6059241652809031E-4"/>
    <n v="6.0579698772061539E-5"/>
    <n v="0.18923848609211127"/>
    <n v="5.9447983014862003E-2"/>
    <n v="1.5941081761808358E-4"/>
  </r>
  <r>
    <s v="airbnb/epoxy"/>
    <n v="8559"/>
    <s v="0-20.000"/>
    <n v="9.11"/>
    <n v="8"/>
    <s v="08-10 anos"/>
    <n v="76"/>
    <s v="1 - 250"/>
    <n v="535"/>
    <n v="635"/>
    <n v="7822"/>
    <n v="48651"/>
    <n v="92166"/>
    <n v="67504"/>
    <x v="1"/>
    <n v="11808"/>
    <x v="2"/>
    <n v="12854"/>
    <n v="12.81"/>
    <n v="7.55"/>
    <n v="1.77"/>
    <n v="148.72999999999999"/>
    <n v="19.850000000000001"/>
    <s v="https://github.com/airbnb/epoxy"/>
    <s v="https://github.com/airbnb/epoxy.git"/>
    <s v="2016-08-08T23:05:11Z"/>
    <m/>
    <n v="6.2802679347776537E-3"/>
    <n v="9.4745044119271882E-4"/>
    <n v="0.34427724578203373"/>
    <n v="0.16348195329087048"/>
    <n v="2.6942239664019961E-3"/>
  </r>
  <r>
    <s v="apache/shenyu"/>
    <n v="8657"/>
    <s v="0-20.000"/>
    <n v="7.19"/>
    <n v="6"/>
    <s v="06-08 anos"/>
    <n v="13"/>
    <s v="1 - 250"/>
    <n v="3070"/>
    <n v="3590"/>
    <n v="20479"/>
    <n v="142502"/>
    <n v="368488"/>
    <n v="188307"/>
    <x v="2"/>
    <n v="133083"/>
    <x v="3"/>
    <n v="47098"/>
    <n v="36.119999999999997"/>
    <n v="6.02"/>
    <n v="1.24"/>
    <n v="17.98"/>
    <n v="7.55"/>
    <s v="https://github.com/apache/shenyu"/>
    <s v="https://github.com/apache/shenyu.git"/>
    <s v="2018-07-11T08:17:45Z"/>
    <m/>
    <n v="1.7519234623047161E-2"/>
    <n v="1.0678315300241412E-2"/>
    <n v="0.2745098039215686"/>
    <n v="5.0955414012738849E-2"/>
    <n v="3.2570528417876621E-4"/>
  </r>
  <r>
    <s v="dropwizard/dropwizard"/>
    <n v="8555"/>
    <s v="0-20.000"/>
    <n v="14.67"/>
    <n v="14"/>
    <s v="14-16 anos"/>
    <n v="189"/>
    <s v="1 - 250"/>
    <n v="915"/>
    <n v="1371"/>
    <n v="5802"/>
    <n v="39828"/>
    <n v="77874"/>
    <n v="56685"/>
    <x v="1"/>
    <n v="9086"/>
    <x v="1"/>
    <n v="12103"/>
    <n v="11.67"/>
    <n v="6.02"/>
    <n v="1.52"/>
    <n v="19.239999999999998"/>
    <n v="5.26"/>
    <s v="https://github.com/dropwizard/dropwizard"/>
    <s v="https://github.com/dropwizard/dropwizard.git"/>
    <s v="2011-01-19T19:52:29Z"/>
    <m/>
    <n v="5.2737169335575857E-3"/>
    <n v="7.2904257356682278E-4"/>
    <n v="0.2745098039215686"/>
    <n v="0.11040339702760085"/>
    <n v="3.4853001488317358E-4"/>
  </r>
  <r>
    <s v="junit-team/junit4"/>
    <n v="8537"/>
    <s v="0-20.000"/>
    <n v="16.68"/>
    <n v="16"/>
    <s v="16-18 anos"/>
    <n v="13"/>
    <s v="1 - 250"/>
    <n v="471"/>
    <n v="1471"/>
    <n v="4306"/>
    <n v="32946"/>
    <n v="45350"/>
    <n v="31216"/>
    <x v="1"/>
    <n v="7448"/>
    <x v="1"/>
    <n v="6686"/>
    <n v="16.420000000000002"/>
    <n v="3.74"/>
    <n v="1.45"/>
    <n v="12.96"/>
    <n v="3.76"/>
    <s v="https://github.com/junit-team/junit4"/>
    <s v="https://github.com/junit-team/junit4.git"/>
    <s v="2009-01-13T03:41:26Z"/>
    <m/>
    <n v="2.9041959565658218E-3"/>
    <n v="5.976127105355157E-4"/>
    <n v="0.17054263565891475"/>
    <n v="9.5541401273885343E-2"/>
    <n v="2.3476865867390491E-4"/>
  </r>
  <r>
    <s v="frohoff/ysoserial"/>
    <n v="8505"/>
    <s v="0-20.000"/>
    <n v="10.64"/>
    <n v="10"/>
    <s v="10-12 anos"/>
    <n v="1"/>
    <s v="1 - 250"/>
    <n v="80"/>
    <n v="120"/>
    <n v="366"/>
    <n v="3851"/>
    <n v="6723"/>
    <n v="4449"/>
    <x v="5"/>
    <n v="980"/>
    <x v="4"/>
    <n v="1294"/>
    <n v="14.58"/>
    <n v="5.46"/>
    <n v="1.34"/>
    <n v="8.89"/>
    <n v="5.32"/>
    <s v="https://github.com/frohoff/ysoserial"/>
    <s v="https://github.com/frohoff/ysoserial.git"/>
    <s v="2015-01-28T07:13:55Z"/>
    <m/>
    <n v="4.1391490936575287E-4"/>
    <n v="7.863325138625207E-5"/>
    <n v="0.24897400820793433"/>
    <n v="7.2186836518046721E-2"/>
    <n v="1.6104115552554126E-4"/>
  </r>
  <r>
    <s v="ZCShou/GoGoGo"/>
    <n v="8486"/>
    <s v="0-20.000"/>
    <n v="3.79"/>
    <n v="2"/>
    <s v="02-04 anos"/>
    <n v="8"/>
    <s v="1 - 250"/>
    <n v="18"/>
    <n v="48"/>
    <n v="200"/>
    <n v="3813"/>
    <n v="4666"/>
    <n v="3773"/>
    <x v="5"/>
    <n v="278"/>
    <x v="4"/>
    <n v="615"/>
    <n v="5.96"/>
    <n v="7.71"/>
    <n v="1.46"/>
    <n v="12.88"/>
    <n v="10.4"/>
    <s v="https://github.com/ZCShou/GoGoGo"/>
    <s v="https://github.com/ZCShou/GoGoGo.git"/>
    <s v="2021-12-03T06:59:39Z"/>
    <m/>
    <n v="3.5102291594447867E-4"/>
    <n v="2.2306167229977627E-5"/>
    <n v="0.35157318741450067"/>
    <n v="9.7664543524416128E-2"/>
    <n v="2.3331946942283142E-4"/>
  </r>
  <r>
    <s v="google/tsunami-security-scanner"/>
    <n v="8461"/>
    <s v="0-20.000"/>
    <n v="5.29"/>
    <n v="4"/>
    <s v="04-06 anos"/>
    <n v="27"/>
    <s v="1 - 250"/>
    <n v="197"/>
    <n v="288"/>
    <n v="1306"/>
    <n v="8564"/>
    <n v="22393"/>
    <n v="15045"/>
    <x v="1"/>
    <n v="4749"/>
    <x v="1"/>
    <n v="2599"/>
    <n v="21.21"/>
    <n v="6.26"/>
    <n v="1.54"/>
    <n v="14.75"/>
    <n v="6.03"/>
    <s v="https://github.com/google/tsunami-security-scanner"/>
    <s v="https://github.com/google/tsunami-security-scanner.git"/>
    <s v="2020-06-03T16:20:00Z"/>
    <m/>
    <n v="1.3997189955962579E-3"/>
    <n v="3.8105031717684801E-4"/>
    <n v="0.28545371637026901"/>
    <n v="0.11464968152866242"/>
    <n v="2.6719426816667415E-4"/>
  </r>
  <r>
    <s v="roughike/BottomBar"/>
    <n v="8388"/>
    <s v="0-20.000"/>
    <n v="9.51"/>
    <n v="8"/>
    <s v="08-10 anos"/>
    <n v="4"/>
    <s v="1 - 250"/>
    <n v="29"/>
    <n v="66"/>
    <n v="335"/>
    <n v="2834"/>
    <n v="4272"/>
    <n v="3083"/>
    <x v="5"/>
    <n v="477"/>
    <x v="4"/>
    <n v="712"/>
    <n v="11.17"/>
    <n v="4.91"/>
    <n v="1.29"/>
    <n v="61.67"/>
    <n v="8.64"/>
    <s v="https://github.com/roughike/BottomBar"/>
    <s v="https://github.com/roughike/BottomBar.git"/>
    <s v="2016-03-16T01:31:05Z"/>
    <m/>
    <n v="2.8682842561803012E-4"/>
    <n v="3.8273531542083912E-5"/>
    <n v="0.22389420884632924"/>
    <n v="6.1571125265392788E-2"/>
    <n v="1.1171437639212742E-3"/>
  </r>
  <r>
    <s v="PojavLauncherTeam/PojavLauncher"/>
    <n v="8385"/>
    <s v="0-20.000"/>
    <n v="5.52"/>
    <n v="4"/>
    <s v="04-06 anos"/>
    <n v="126"/>
    <s v="1 - 250"/>
    <n v="291"/>
    <n v="402"/>
    <n v="2543"/>
    <n v="27149"/>
    <n v="43837"/>
    <n v="32859"/>
    <x v="1"/>
    <n v="5452"/>
    <x v="1"/>
    <n v="5526"/>
    <n v="12.44"/>
    <n v="6.23"/>
    <n v="1.41"/>
    <n v="124.73"/>
    <n v="14.17"/>
    <s v="https://github.com/PojavLauncherTeam/PojavLauncher"/>
    <s v="https://github.com/PojavLauncherTeam/PojavLauncher.git"/>
    <s v="2020-03-11T03:22:54Z"/>
    <m/>
    <n v="3.0570532719373508E-3"/>
    <n v="4.3745763934474109E-4"/>
    <n v="0.28408572731418152"/>
    <n v="8.7048832271762189E-2"/>
    <n v="2.2594671910799503E-3"/>
  </r>
  <r>
    <s v="LSPosed/LSPatch"/>
    <n v="8383"/>
    <s v="0-20.000"/>
    <n v="4.55"/>
    <n v="4"/>
    <s v="04-06 anos"/>
    <n v="9"/>
    <s v="1 - 250"/>
    <n v="18"/>
    <n v="146"/>
    <n v="748"/>
    <n v="7008"/>
    <n v="1548"/>
    <n v="1297"/>
    <x v="5"/>
    <n v="31"/>
    <x v="0"/>
    <n v="220"/>
    <n v="2"/>
    <n v="4.34"/>
    <n v="1.35"/>
    <n v="23.88"/>
    <n v="10.61"/>
    <s v="https://github.com/LSPosed/LSPatch"/>
    <s v="https://github.com/LSPosed/LSPatch.git"/>
    <s v="2021-03-01T19:38:36Z"/>
    <m/>
    <n v="1.2066703471507787E-4"/>
    <n v="2.4873783601773615E-6"/>
    <n v="0.19790241678066575"/>
    <n v="7.430997876857752E-2"/>
    <n v="4.3258299144543583E-4"/>
  </r>
  <r>
    <s v="hs-web/hsweb-framework"/>
    <n v="8382"/>
    <s v="0-20.000"/>
    <n v="9.67"/>
    <n v="8"/>
    <s v="08-10 anos"/>
    <n v="30"/>
    <s v="1 - 250"/>
    <n v="688"/>
    <n v="848"/>
    <n v="3151"/>
    <n v="24639"/>
    <n v="51228"/>
    <n v="34551"/>
    <x v="1"/>
    <n v="8203"/>
    <x v="1"/>
    <n v="8474"/>
    <n v="16.010000000000002"/>
    <n v="6.2"/>
    <n v="1.33"/>
    <n v="11.18"/>
    <n v="6.12"/>
    <s v="https://github.com/hs-web/hsweb-framework"/>
    <s v="https://github.com/hs-web/hsweb-framework.git"/>
    <s v="2016-01-18T03:51:39Z"/>
    <m/>
    <n v="3.2144693264769897E-3"/>
    <n v="6.5819240930757724E-4"/>
    <n v="0.28271773825809393"/>
    <n v="7.0063694267515936E-2"/>
    <n v="2.0252419783751979E-4"/>
  </r>
  <r>
    <s v="DImuthuUpe/AndroidPdfViewer"/>
    <n v="8363"/>
    <s v="0-20.000"/>
    <n v="9.3000000000000007"/>
    <n v="8"/>
    <s v="08-10 anos"/>
    <n v="0"/>
    <s v="0"/>
    <n v="41"/>
    <n v="57"/>
    <n v="373"/>
    <n v="3328"/>
    <n v="5196"/>
    <n v="3334"/>
    <x v="5"/>
    <n v="1058"/>
    <x v="1"/>
    <n v="804"/>
    <n v="20.36"/>
    <n v="4.95"/>
    <n v="1.25"/>
    <n v="76.790000000000006"/>
    <n v="12.81"/>
    <s v="https://github.com/DImuthuUpe/AndroidPdfViewer"/>
    <s v="https://github.com/DImuthuUpe/AndroidPdfViewer.git"/>
    <s v="2016-06-02T20:21:21Z"/>
    <m/>
    <n v="3.1018033441794111E-4"/>
    <n v="8.4891816292504779E-5"/>
    <n v="0.22571819425444598"/>
    <n v="5.3078556263269641E-2"/>
    <n v="1.3910405323741635E-3"/>
  </r>
  <r>
    <s v="testcontainers/testcontainers-java"/>
    <n v="8325"/>
    <s v="0-20.000"/>
    <n v="10.44"/>
    <n v="10"/>
    <s v="10-12 anos"/>
    <n v="85"/>
    <s v="1 - 250"/>
    <n v="727"/>
    <n v="897"/>
    <n v="3963"/>
    <n v="30991"/>
    <n v="64963"/>
    <n v="47048"/>
    <x v="1"/>
    <n v="7231"/>
    <x v="1"/>
    <n v="10684"/>
    <n v="11.13"/>
    <n v="5.35"/>
    <n v="1.5"/>
    <n v="21.91"/>
    <n v="6.07"/>
    <s v="https://github.com/testcontainers/testcontainers-java"/>
    <s v="https://github.com/testcontainers/testcontainers-java.git"/>
    <s v="2015-04-12T12:44:59Z"/>
    <m/>
    <n v="4.3771338853315217E-3"/>
    <n v="5.8020106201427417E-4"/>
    <n v="0.2439580483356133"/>
    <n v="0.10615711252653928"/>
    <n v="3.9689670613775123E-4"/>
  </r>
  <r>
    <s v="wildfirechat/im-server"/>
    <n v="8302"/>
    <s v="0-20.000"/>
    <n v="6.65"/>
    <n v="6"/>
    <s v="06-08 anos"/>
    <n v="108"/>
    <s v="1 - 250"/>
    <n v="593"/>
    <n v="1013"/>
    <n v="10757"/>
    <n v="158401"/>
    <n v="125233"/>
    <n v="94591"/>
    <x v="1"/>
    <n v="18785"/>
    <x v="2"/>
    <n v="11857"/>
    <n v="15"/>
    <n v="6.54"/>
    <n v="1.54"/>
    <n v="111.72"/>
    <n v="21.6"/>
    <s v="https://github.com/wildfirechat/im-server"/>
    <s v="https://github.com/wildfirechat/im-server.git"/>
    <s v="2019-01-23T15:21:28Z"/>
    <m/>
    <n v="8.8003203398102775E-3"/>
    <n v="1.5072710482558623E-3"/>
    <n v="0.29822161422708621"/>
    <n v="0.11464968152866242"/>
    <n v="2.0237927891241245E-3"/>
  </r>
  <r>
    <s v="apache/beam"/>
    <n v="8296"/>
    <s v="0-20.000"/>
    <n v="9.6300000000000008"/>
    <n v="8"/>
    <s v="08-10 anos"/>
    <n v="53"/>
    <s v="1 - 250"/>
    <n v="6619"/>
    <n v="16209"/>
    <n v="75087"/>
    <n v="727014"/>
    <n v="1287231"/>
    <n v="888087"/>
    <x v="2"/>
    <n v="249630"/>
    <x v="3"/>
    <n v="149514"/>
    <n v="19.39"/>
    <n v="7.42"/>
    <n v="1.54"/>
    <n v="19.64"/>
    <n v="6.97"/>
    <s v="https://github.com/apache/beam"/>
    <s v="https://github.com/apache/beam.git"/>
    <s v="2016-02-02T08:00:06Z"/>
    <m/>
    <n v="8.2623612073253166E-2"/>
    <n v="2.0029814840357249E-2"/>
    <n v="0.33834929320565438"/>
    <n v="0.11464968152866242"/>
    <n v="3.5577596113854106E-4"/>
  </r>
  <r>
    <s v="apache/shardingsphere-elasticjob"/>
    <n v="8210"/>
    <s v="0-20.000"/>
    <n v="10.02"/>
    <n v="10"/>
    <s v="10-12 anos"/>
    <n v="30"/>
    <s v="1 - 250"/>
    <n v="556"/>
    <n v="596"/>
    <n v="2053"/>
    <n v="15586"/>
    <n v="40222"/>
    <n v="22124"/>
    <x v="1"/>
    <n v="12714"/>
    <x v="2"/>
    <n v="5384"/>
    <n v="31.61"/>
    <n v="5.48"/>
    <n v="1.1499999999999999"/>
    <n v="3.19"/>
    <n v="4.8499999999999996"/>
    <s v="https://github.com/apache/shardingsphere-elasticjob"/>
    <s v="https://github.com/apache/shardingsphere-elasticjob.git"/>
    <s v="2015-09-11T11:28:52Z"/>
    <m/>
    <n v="2.0583172521483292E-3"/>
    <n v="1.0201460797191926E-3"/>
    <n v="0.24988600091199273"/>
    <n v="3.1847133757961762E-2"/>
    <n v="5.7786421386555293E-5"/>
  </r>
  <r>
    <s v="pentaho/pentaho-kettle"/>
    <n v="8172"/>
    <s v="0-20.000"/>
    <n v="11.95"/>
    <n v="10"/>
    <s v="10-12 anos"/>
    <n v="1"/>
    <s v="1 - 250"/>
    <n v="4852"/>
    <n v="11190"/>
    <n v="64171"/>
    <n v="781542"/>
    <n v="1222635"/>
    <n v="848458"/>
    <x v="2"/>
    <n v="194674"/>
    <x v="3"/>
    <n v="179503"/>
    <n v="15.92"/>
    <n v="6.01"/>
    <n v="1.28"/>
    <n v="82.49"/>
    <n v="12.1"/>
    <s v="https://github.com/pentaho/pentaho-kettle"/>
    <s v="https://github.com/pentaho/pentaho-kettle.git"/>
    <s v="2013-10-08T18:27:11Z"/>
    <m/>
    <n v="7.8936708512170814E-2"/>
    <n v="1.5620254673844118E-2"/>
    <n v="0.27405380756953945"/>
    <n v="5.9447983014862003E-2"/>
    <n v="1.4942952665131491E-3"/>
  </r>
  <r>
    <s v="cabaletta/baritone"/>
    <n v="8152"/>
    <s v="0-20.000"/>
    <n v="7.13"/>
    <n v="6"/>
    <s v="06-08 anos"/>
    <n v="85"/>
    <s v="1 - 250"/>
    <n v="359"/>
    <n v="473"/>
    <n v="2506"/>
    <n v="22324"/>
    <n v="43178"/>
    <n v="26163"/>
    <x v="1"/>
    <n v="11809"/>
    <x v="2"/>
    <n v="5206"/>
    <n v="27.35"/>
    <n v="6.7"/>
    <n v="1.39"/>
    <n v="22.11"/>
    <n v="12.96"/>
    <s v="https://github.com/cabaletta/baritone"/>
    <s v="https://github.com/cabaletta/baritone.git"/>
    <s v="2018-08-01T15:34:21Z"/>
    <m/>
    <n v="2.4340876092911199E-3"/>
    <n v="9.4753067920433744E-4"/>
    <n v="0.30551755585955315"/>
    <n v="8.2802547770700619E-2"/>
    <n v="4.0051967926543497E-4"/>
  </r>
  <r>
    <s v="alibaba/atlas"/>
    <n v="8151"/>
    <s v="0-20.000"/>
    <n v="8.5500000000000007"/>
    <n v="8"/>
    <s v="08-10 anos"/>
    <n v="7"/>
    <s v="1 - 250"/>
    <n v="1205"/>
    <n v="2194"/>
    <n v="13136"/>
    <n v="157514"/>
    <n v="304862"/>
    <n v="137245"/>
    <x v="2"/>
    <n v="136937"/>
    <x v="3"/>
    <n v="30680"/>
    <n v="44.92"/>
    <n v="5.81"/>
    <n v="1.44"/>
    <n v="29.88"/>
    <n v="13.63"/>
    <s v="https://github.com/alibaba/atlas"/>
    <s v="https://github.com/alibaba/atlas.git"/>
    <s v="2017-02-28T06:31:43Z"/>
    <m/>
    <n v="1.2768656267903519E-2"/>
    <n v="1.0987552597019591E-2"/>
    <n v="0.26493388052895578"/>
    <n v="9.3418259023354558E-2"/>
    <n v="5.4127218527594734E-4"/>
  </r>
  <r>
    <s v="facebook/buck"/>
    <n v="8557"/>
    <s v="0-20.000"/>
    <n v="12.42"/>
    <n v="12"/>
    <s v="12-14 anos"/>
    <n v="57"/>
    <s v="1 - 250"/>
    <n v="6895"/>
    <n v="0"/>
    <n v="0"/>
    <n v="0"/>
    <n v="1041637"/>
    <n v="732177"/>
    <x v="2"/>
    <n v="182768"/>
    <x v="3"/>
    <n v="126692"/>
    <n v="17.55"/>
    <m/>
    <m/>
    <m/>
    <m/>
    <s v="https://github.com/facebook/buck"/>
    <s v="https://github.com/facebook/buck.git"/>
    <s v="2013-04-17T18:12:18Z"/>
    <s v="ck_failed"/>
    <n v="6.8118448324272607E-2"/>
    <n v="1.4664940907512773E-2"/>
    <n v="0"/>
    <n v="-0.21231422505307856"/>
    <n v="0"/>
  </r>
  <r>
    <s v="alibaba/transmittable-thread-local"/>
    <n v="8129"/>
    <s v="0-20.000"/>
    <n v="11.93"/>
    <n v="10"/>
    <s v="10-12 anos"/>
    <n v="58"/>
    <s v="1 - 250"/>
    <n v="126"/>
    <n v="155"/>
    <n v="834"/>
    <n v="6932"/>
    <n v="14368"/>
    <n v="7283"/>
    <x v="5"/>
    <n v="5215"/>
    <x v="1"/>
    <n v="1870"/>
    <n v="36.299999999999997"/>
    <n v="5.59"/>
    <n v="1.43"/>
    <n v="12.35"/>
    <n v="10.39"/>
    <s v="https://github.com/alibaba/transmittable-thread-local"/>
    <s v="https://github.com/alibaba/transmittable-thread-local.git"/>
    <s v="2013-10-13T08:48:33Z"/>
    <m/>
    <n v="6.7757749717032548E-4"/>
    <n v="4.1844123059112706E-4"/>
    <n v="0.25490196078431371"/>
    <n v="9.1295116772823773E-2"/>
    <n v="2.2371859063446956E-4"/>
  </r>
  <r>
    <s v="HMCL-dev/HMCL"/>
    <n v="8128"/>
    <s v="0-20.000"/>
    <n v="10.24"/>
    <n v="10"/>
    <s v="10-12 anos"/>
    <n v="259"/>
    <s v="251 - 500"/>
    <n v="762"/>
    <n v="1301"/>
    <n v="7516"/>
    <n v="78533"/>
    <n v="111525"/>
    <n v="77364"/>
    <x v="1"/>
    <n v="17821"/>
    <x v="2"/>
    <n v="16340"/>
    <n v="15.98"/>
    <n v="6.86"/>
    <n v="1.7"/>
    <n v="35.659999999999997"/>
    <n v="12.15"/>
    <s v="https://github.com/HMCL-dev/HMCL"/>
    <s v="https://github.com/HMCL-dev/HMCL.git"/>
    <s v="2015-06-22T08:06:03Z"/>
    <m/>
    <n v="7.1975978979932805E-3"/>
    <n v="1.4299216050555083E-3"/>
    <n v="0.31281349749202009"/>
    <n v="0.14861995753715498"/>
    <n v="6.4597610866600679E-4"/>
  </r>
  <r>
    <s v="bytedeco/javacv"/>
    <n v="8122"/>
    <s v="0-20.000"/>
    <n v="11.41"/>
    <n v="10"/>
    <s v="10-12 anos"/>
    <n v="13"/>
    <s v="1 - 250"/>
    <n v="111"/>
    <n v="223"/>
    <n v="2193"/>
    <n v="26962"/>
    <n v="32715"/>
    <n v="24024"/>
    <x v="1"/>
    <n v="5125"/>
    <x v="1"/>
    <n v="3566"/>
    <n v="15.67"/>
    <n v="6.13"/>
    <n v="2.13"/>
    <n v="133.99"/>
    <n v="28.71"/>
    <s v="https://github.com/bytedeco/javacv"/>
    <s v="https://github.com/bytedeco/javacv.git"/>
    <s v="2014-04-21T13:50:26Z"/>
    <m/>
    <n v="2.2350846892791295E-3"/>
    <n v="4.1121980954545085E-4"/>
    <n v="0.27952576379388966"/>
    <n v="0.23991507430997874"/>
    <n v="2.4272108468917065E-3"/>
  </r>
  <r>
    <s v="florent37/MaterialViewPager"/>
    <n v="8113"/>
    <s v="0-20.000"/>
    <n v="10.41"/>
    <n v="10"/>
    <s v="10-12 anos"/>
    <n v="11"/>
    <s v="1 - 250"/>
    <n v="18"/>
    <n v="44"/>
    <n v="158"/>
    <n v="1616"/>
    <n v="2379"/>
    <n v="1619"/>
    <x v="5"/>
    <n v="381"/>
    <x v="4"/>
    <n v="379"/>
    <n v="16.02"/>
    <n v="4.55"/>
    <n v="1.3"/>
    <n v="9.39"/>
    <n v="7.02"/>
    <s v="https://github.com/florent37/MaterialViewPager"/>
    <s v="https://github.com/florent37/MaterialViewPager.git"/>
    <s v="2015-04-24T17:53:15Z"/>
    <m/>
    <n v="1.5062446353408717E-4"/>
    <n v="3.0570682426695957E-5"/>
    <n v="0.2074783401732786"/>
    <n v="6.369426751592358E-2"/>
    <n v="1.7009858834475053E-4"/>
  </r>
  <r>
    <s v="alibaba/otter"/>
    <n v="8128"/>
    <s v="0-20.000"/>
    <n v="12.11"/>
    <n v="12"/>
    <s v="12-14 anos"/>
    <n v="10"/>
    <s v="1 - 250"/>
    <n v="888"/>
    <n v="1296"/>
    <n v="6835"/>
    <n v="68163"/>
    <n v="104032"/>
    <n v="62061"/>
    <x v="1"/>
    <n v="26871"/>
    <x v="2"/>
    <n v="15100"/>
    <n v="25.83"/>
    <n v="4.5599999999999996"/>
    <n v="1.37"/>
    <n v="32.450000000000003"/>
    <n v="9.6300000000000008"/>
    <s v="https://github.com/alibaba/otter"/>
    <s v="https://github.com/alibaba/otter.git"/>
    <s v="2013-08-09T09:31:22Z"/>
    <m/>
    <n v="5.7738757451445237E-3"/>
    <n v="2.1560756102040604E-3"/>
    <n v="0.20793433652530779"/>
    <n v="7.855626326963909E-2"/>
    <n v="5.8782738996668315E-4"/>
  </r>
  <r>
    <s v="guolindev/LitePal"/>
    <n v="8102"/>
    <s v="0-20.000"/>
    <n v="12.58"/>
    <n v="12"/>
    <s v="12-14 anos"/>
    <n v="0"/>
    <s v="0"/>
    <n v="129"/>
    <n v="201"/>
    <n v="1147"/>
    <n v="11830"/>
    <n v="22976"/>
    <n v="12473"/>
    <x v="1"/>
    <n v="8420"/>
    <x v="1"/>
    <n v="2083"/>
    <n v="36.65"/>
    <n v="5.01"/>
    <n v="1.65"/>
    <n v="49.45"/>
    <n v="11.27"/>
    <s v="https://github.com/guolindev/LitePal"/>
    <s v="https://github.com/guolindev/LitePal.git"/>
    <s v="2013-02-20T03:20:07Z"/>
    <m/>
    <n v="1.1604317070170905E-3"/>
    <n v="6.7560405782881878E-4"/>
    <n v="0.22845417236662105"/>
    <n v="0.13800424628450103"/>
    <n v="8.957801058197992E-4"/>
  </r>
  <r>
    <s v="aritraroy/UltimateAndroidReference"/>
    <n v="8100"/>
    <s v="0-20.000"/>
    <n v="8.44"/>
    <n v="8"/>
    <s v="08-10 anos"/>
    <n v="0"/>
    <s v="0"/>
    <n v="1"/>
    <n v="1"/>
    <n v="4"/>
    <n v="22"/>
    <n v="31"/>
    <n v="24"/>
    <x v="0"/>
    <n v="0"/>
    <x v="0"/>
    <n v="7"/>
    <n v="0"/>
    <n v="1"/>
    <n v="1"/>
    <n v="0"/>
    <n v="6"/>
    <s v="https://github.com/aritraroy/UltimateAndroidReference"/>
    <s v="https://github.com/aritraroy/UltimateAndroidReference.git"/>
    <s v="2017-04-10T07:28:27Z"/>
    <m/>
    <n v="2.2328518374416878E-6"/>
    <n v="0"/>
    <n v="4.5599635202918376E-2"/>
    <n v="0"/>
    <n v="0"/>
  </r>
  <r>
    <s v="Netflix/SimianArmy"/>
    <n v="7987"/>
    <s v="0-20.000"/>
    <n v="13.21"/>
    <n v="12"/>
    <s v="12-14 anos"/>
    <n v="4"/>
    <s v="1 - 250"/>
    <n v="216"/>
    <n v="305"/>
    <n v="1767"/>
    <n v="16056"/>
    <n v="32036"/>
    <n v="19282"/>
    <x v="1"/>
    <n v="8835"/>
    <x v="1"/>
    <n v="3919"/>
    <n v="27.58"/>
    <n v="5.85"/>
    <n v="1.42"/>
    <n v="25.16"/>
    <n v="10.45"/>
    <s v="https://github.com/Netflix/SimianArmy"/>
    <s v="https://github.com/Netflix/SimianArmy.git"/>
    <s v="2012-07-06T22:00:05Z"/>
    <m/>
    <n v="1.7939103803979427E-3"/>
    <n v="7.0890283265054798E-4"/>
    <n v="0.26675786593707251"/>
    <n v="8.9171974522292974E-2"/>
    <n v="4.5577001946261168E-4"/>
  </r>
  <r>
    <s v="aeron-io/aeron"/>
    <n v="8107"/>
    <s v="0-20.000"/>
    <n v="11.61"/>
    <n v="10"/>
    <s v="10-12 anos"/>
    <n v="126"/>
    <s v="1 - 250"/>
    <n v="916"/>
    <n v="1313"/>
    <n v="11045"/>
    <n v="122622"/>
    <n v="261495"/>
    <n v="178709"/>
    <x v="2"/>
    <n v="50314"/>
    <x v="2"/>
    <n v="32472"/>
    <n v="19.239999999999998"/>
    <n v="7.8"/>
    <n v="1.28"/>
    <n v="113.63"/>
    <n v="15.98"/>
    <s v="https://github.com/aeron-io/aeron"/>
    <s v="https://github.com/aeron-io/aeron.git"/>
    <s v="2014-02-07T17:16:58Z"/>
    <m/>
    <n v="1.6626279959056939E-2"/>
    <n v="4.0370953165794763E-3"/>
    <n v="0.35567715458276333"/>
    <n v="5.9447983014862003E-2"/>
    <n v="2.0583921824935038E-3"/>
  </r>
  <r>
    <s v="davemorrissey/subsampling-scale-image-view"/>
    <n v="7987"/>
    <s v="0-20.000"/>
    <n v="12.07"/>
    <n v="12"/>
    <s v="12-14 anos"/>
    <n v="21"/>
    <s v="1 - 250"/>
    <n v="33"/>
    <n v="72"/>
    <n v="342"/>
    <n v="4262"/>
    <n v="5810"/>
    <n v="3998"/>
    <x v="5"/>
    <n v="1140"/>
    <x v="1"/>
    <n v="672"/>
    <n v="19.62"/>
    <n v="5.62"/>
    <n v="1.58"/>
    <n v="79.72"/>
    <n v="13.4"/>
    <s v="https://github.com/davemorrissey/subsampling-scale-image-view"/>
    <s v="https://github.com/davemorrissey/subsampling-scale-image-view.git"/>
    <s v="2013-08-26T16:45:25Z"/>
    <m/>
    <n v="3.7195590192049449E-4"/>
    <n v="9.1471333245231993E-5"/>
    <n v="0.2562699498404013"/>
    <n v="0.12314225053078558"/>
    <n v="1.4441170886947297E-3"/>
  </r>
  <r>
    <s v="junixapp/XPopup"/>
    <n v="7965"/>
    <s v="0-20.000"/>
    <n v="6.78"/>
    <n v="6"/>
    <s v="06-08 anos"/>
    <n v="221"/>
    <s v="1 - 250"/>
    <n v="113"/>
    <n v="305"/>
    <n v="1253"/>
    <n v="12348"/>
    <n v="15365"/>
    <n v="11637"/>
    <x v="1"/>
    <n v="2077"/>
    <x v="1"/>
    <n v="1651"/>
    <n v="13.52"/>
    <n v="4.7"/>
    <n v="1.58"/>
    <n v="22.9"/>
    <n v="8.74"/>
    <s v="https://github.com/junixapp/XPopup"/>
    <s v="https://github.com/junixapp/XPopup.git"/>
    <s v="2018-12-07T06:16:48Z"/>
    <m/>
    <n v="1.0826540346795383E-3"/>
    <n v="1.666543501318832E-4"/>
    <n v="0.21431828545371637"/>
    <n v="0.12314225053078558"/>
    <n v="4.1483042311978561E-4"/>
  </r>
  <r>
    <s v="apache/tomcat"/>
    <n v="7951"/>
    <s v="0-20.000"/>
    <n v="13.97"/>
    <n v="12"/>
    <s v="12-14 anos"/>
    <n v="0"/>
    <s v="0"/>
    <n v="2743"/>
    <n v="4671"/>
    <n v="34684"/>
    <n v="355870"/>
    <n v="622986"/>
    <n v="363876"/>
    <x v="2"/>
    <n v="167267"/>
    <x v="3"/>
    <n v="91843"/>
    <n v="26.85"/>
    <n v="4.6100000000000003"/>
    <n v="1.8"/>
    <n v="179.67"/>
    <n v="16.2"/>
    <s v="https://github.com/apache/tomcat"/>
    <s v="https://github.com/apache/tomcat.git"/>
    <s v="2011-10-01T07:00:19Z"/>
    <m/>
    <n v="3.3853383133372147E-2"/>
    <n v="1.3421171489412473E-2"/>
    <n v="0.21021431828545373"/>
    <n v="0.16985138004246286"/>
    <n v="3.2546979092546672E-3"/>
  </r>
  <r>
    <s v="JakeWharton/hugo"/>
    <n v="7930"/>
    <s v="0-20.000"/>
    <n v="11.82"/>
    <n v="10"/>
    <s v="10-12 anos"/>
    <n v="0"/>
    <s v="0"/>
    <n v="5"/>
    <n v="7"/>
    <n v="44"/>
    <n v="384"/>
    <n v="488"/>
    <n v="405"/>
    <x v="3"/>
    <n v="2"/>
    <x v="0"/>
    <n v="81"/>
    <n v="0.41"/>
    <n v="5.71"/>
    <n v="1.1399999999999999"/>
    <n v="27.71"/>
    <n v="13"/>
    <s v="https://github.com/JakeWharton/hugo"/>
    <s v="https://github.com/JakeWharton/hugo.git"/>
    <s v="2013-11-25T09:16:40Z"/>
    <m/>
    <n v="3.7679374756828478E-5"/>
    <n v="1.6047602323724913E-7"/>
    <n v="0.26037391700866391"/>
    <n v="2.9723991507430977E-2"/>
    <n v="5.0196292684057911E-4"/>
  </r>
  <r>
    <s v="apache/iceberg"/>
    <n v="7971"/>
    <s v="0-20.000"/>
    <n v="6.83"/>
    <n v="6"/>
    <s v="06-08 anos"/>
    <n v="31"/>
    <s v="1 - 250"/>
    <n v="4762"/>
    <n v="4545"/>
    <n v="33987"/>
    <n v="313587"/>
    <n v="1040105"/>
    <n v="762739"/>
    <x v="2"/>
    <n v="138875"/>
    <x v="3"/>
    <n v="138491"/>
    <n v="13.35"/>
    <n v="8.6300000000000008"/>
    <n v="1.63"/>
    <n v="36.369999999999997"/>
    <n v="11.96"/>
    <s v="https://github.com/apache/iceberg"/>
    <s v="https://github.com/apache/iceberg.git"/>
    <s v="2018-11-19T16:26:46Z"/>
    <m/>
    <n v="7.0961799068268147E-2"/>
    <n v="1.1143053863536485E-2"/>
    <n v="0.39352485180118563"/>
    <n v="0.13375796178343946"/>
    <n v="6.5883766326928401E-4"/>
  </r>
  <r>
    <s v="dropwizard/metrics"/>
    <n v="7851"/>
    <s v="0-20.000"/>
    <n v="15.56"/>
    <n v="14"/>
    <s v="14-16 anos"/>
    <n v="140"/>
    <s v="1 - 250"/>
    <n v="402"/>
    <n v="688"/>
    <n v="3302"/>
    <n v="28510"/>
    <n v="46021"/>
    <n v="33568"/>
    <x v="1"/>
    <n v="4985"/>
    <x v="1"/>
    <n v="7468"/>
    <n v="10.83"/>
    <n v="5.48"/>
    <n v="1.35"/>
    <n v="9.5299999999999994"/>
    <n v="6.66"/>
    <s v="https://github.com/dropwizard/metrics"/>
    <s v="https://github.com/dropwizard/metrics.git"/>
    <s v="2010-02-26T19:44:42Z"/>
    <m/>
    <n v="3.1230154366351072E-3"/>
    <n v="3.9998648791884342E-4"/>
    <n v="0.24988600091199273"/>
    <n v="7.430997876857752E-2"/>
    <n v="1.7263466953412913E-4"/>
  </r>
  <r>
    <s v="HannahMitt/HomeMirror"/>
    <n v="7846"/>
    <s v="0-20.000"/>
    <n v="10.07"/>
    <n v="10"/>
    <s v="10-12 anos"/>
    <n v="0"/>
    <s v="0"/>
    <n v="27"/>
    <n v="66"/>
    <n v="142"/>
    <n v="1719"/>
    <n v="2463"/>
    <n v="1490"/>
    <x v="5"/>
    <n v="607"/>
    <x v="4"/>
    <n v="366"/>
    <n v="24.64"/>
    <n v="2.73"/>
    <n v="1.08"/>
    <n v="5.35"/>
    <n v="4.03"/>
    <s v="https://github.com/HannahMitt/HomeMirror"/>
    <s v="https://github.com/HannahMitt/HomeMirror.git"/>
    <s v="2015-08-23T03:20:08Z"/>
    <m/>
    <n v="1.3862288490783812E-4"/>
    <n v="4.8704473052505106E-5"/>
    <n v="0.12448700410396717"/>
    <n v="1.6985138004246298E-2"/>
    <n v="9.6914531165539437E-5"/>
  </r>
  <r>
    <s v="software-mansion/react-native-svg"/>
    <n v="7833"/>
    <s v="0-20.000"/>
    <n v="9.67"/>
    <n v="8"/>
    <s v="08-10 anos"/>
    <n v="124"/>
    <s v="1 - 250"/>
    <n v="115"/>
    <n v="218"/>
    <n v="1758"/>
    <n v="13080"/>
    <n v="18256"/>
    <n v="13960"/>
    <x v="1"/>
    <n v="2157"/>
    <x v="1"/>
    <n v="2139"/>
    <n v="11.82"/>
    <n v="6.55"/>
    <n v="2.65"/>
    <n v="87.94"/>
    <n v="18.66"/>
    <s v="https://github.com/software-mansion/react-native-svg"/>
    <s v="https://github.com/software-mansion/react-native-svg.git"/>
    <s v="2016-01-17T14:29:21Z"/>
    <m/>
    <n v="1.2987754854452483E-3"/>
    <n v="1.7307339106137319E-4"/>
    <n v="0.29867761057911535"/>
    <n v="0.3503184713375796"/>
    <n v="1.5930212842425306E-3"/>
  </r>
  <r>
    <s v="ChrisRM/material-theme-jetbrains"/>
    <n v="7791"/>
    <s v="0-20.000"/>
    <n v="9.99"/>
    <n v="8"/>
    <s v="08-10 anos"/>
    <n v="17"/>
    <s v="1 - 250"/>
    <n v="274"/>
    <n v="357"/>
    <n v="2141"/>
    <n v="14517"/>
    <n v="33498"/>
    <n v="19592"/>
    <x v="1"/>
    <n v="9765"/>
    <x v="1"/>
    <n v="4141"/>
    <n v="29.15"/>
    <n v="4.33"/>
    <n v="2.25"/>
    <n v="84.42"/>
    <n v="8.24"/>
    <s v="https://github.com/ChrisRM/material-theme-jetbrains"/>
    <s v="https://github.com/ChrisRM/material-theme-jetbrains.git"/>
    <s v="2015-09-23T07:15:04Z"/>
    <m/>
    <n v="1.8227513832982311E-3"/>
    <n v="7.8352418345586884E-4"/>
    <n v="0.19744642042863658"/>
    <n v="0.26539278131634819"/>
    <n v="1.5292569571952971E-3"/>
  </r>
  <r>
    <s v="trello-archive/RxLifecycle"/>
    <n v="7692"/>
    <s v="0-20.000"/>
    <n v="10.17"/>
    <n v="10"/>
    <s v="10-12 anos"/>
    <n v="22"/>
    <s v="1 - 250"/>
    <n v="52"/>
    <n v="81"/>
    <n v="344"/>
    <n v="2368"/>
    <n v="5244"/>
    <n v="3559"/>
    <x v="5"/>
    <n v="815"/>
    <x v="4"/>
    <n v="870"/>
    <n v="15.54"/>
    <n v="6.46"/>
    <n v="1.65"/>
    <n v="1.41"/>
    <n v="4.7"/>
    <s v="https://github.com/trello-archive/RxLifecycle"/>
    <s v="https://github.com/trello-archive/RxLifecycle.git"/>
    <s v="2015-07-20T13:32:23Z"/>
    <m/>
    <n v="3.3111332039395693E-4"/>
    <n v="6.539397946917901E-5"/>
    <n v="0.29457364341085274"/>
    <n v="0.13800424628450103"/>
    <n v="2.5541960550170208E-5"/>
  </r>
  <r>
    <s v="goldze/MVVMHabit"/>
    <n v="7683"/>
    <s v="0-20.000"/>
    <n v="8.16"/>
    <n v="8"/>
    <s v="08-10 anos"/>
    <n v="3"/>
    <s v="1 - 250"/>
    <n v="138"/>
    <n v="319"/>
    <n v="1126"/>
    <n v="9110"/>
    <n v="14490"/>
    <n v="9235"/>
    <x v="5"/>
    <n v="3347"/>
    <x v="1"/>
    <n v="1908"/>
    <n v="23.1"/>
    <n v="3.58"/>
    <n v="1.27"/>
    <n v="15.76"/>
    <n v="6.43"/>
    <s v="https://github.com/goldze/MVVMHabit"/>
    <s v="https://github.com/goldze/MVVMHabit.git"/>
    <s v="2017-07-21T10:38:40Z"/>
    <m/>
    <n v="8.5918277994891611E-4"/>
    <n v="2.6855662488753639E-4"/>
    <n v="0.16324669402644779"/>
    <n v="5.7324840764331211E-2"/>
    <n v="2.854902824614769E-4"/>
  </r>
  <r>
    <s v="krahets/LeetCode-Book"/>
    <n v="7680"/>
    <s v="0-20.000"/>
    <n v="3.75"/>
    <n v="2"/>
    <s v="02-04 anos"/>
    <n v="0"/>
    <s v="0"/>
    <n v="120"/>
    <n v="258"/>
    <n v="303"/>
    <n v="3121"/>
    <n v="5241"/>
    <n v="3650"/>
    <x v="5"/>
    <n v="1036"/>
    <x v="1"/>
    <n v="555"/>
    <n v="19.77"/>
    <n v="1.33"/>
    <n v="1"/>
    <n v="0.09"/>
    <n v="3.12"/>
    <s v="https://github.com/krahets/LeetCode-Book"/>
    <s v="https://github.com/krahets/LeetCode-Book.git"/>
    <s v="2021-12-17T14:16:02Z"/>
    <m/>
    <n v="3.3957955027759E-4"/>
    <n v="8.3126580036895037E-5"/>
    <n v="6.0647514819881447E-2"/>
    <n v="0"/>
    <n v="1.6303379074576727E-6"/>
  </r>
  <r>
    <s v="vipshop/vjtools"/>
    <n v="7672"/>
    <s v="0-20.000"/>
    <n v="7.31"/>
    <n v="6"/>
    <s v="06-08 anos"/>
    <n v="9"/>
    <s v="1 - 250"/>
    <n v="232"/>
    <n v="379"/>
    <n v="1992"/>
    <n v="18382"/>
    <n v="29411"/>
    <n v="18505"/>
    <x v="1"/>
    <n v="6076"/>
    <x v="1"/>
    <n v="4830"/>
    <n v="20.66"/>
    <n v="3.13"/>
    <n v="1.28"/>
    <n v="26.3"/>
    <n v="9.99"/>
    <s v="https://github.com/vipshop/vjtools"/>
    <s v="https://github.com/vipshop/vjtools.git"/>
    <s v="2018-05-29T09:07:08Z"/>
    <m/>
    <n v="1.7216218021607679E-3"/>
    <n v="4.8752615859476282E-4"/>
    <n v="0.1427268581851345"/>
    <n v="5.9447983014862003E-2"/>
    <n v="4.7642096629040888E-4"/>
  </r>
  <r>
    <s v="lecho/hellocharts-android"/>
    <n v="7657"/>
    <s v="0-20.000"/>
    <n v="10.94"/>
    <n v="10"/>
    <s v="10-12 anos"/>
    <n v="14"/>
    <s v="1 - 250"/>
    <n v="107"/>
    <n v="153"/>
    <n v="1168"/>
    <n v="10995"/>
    <n v="14014"/>
    <n v="9848"/>
    <x v="5"/>
    <n v="1844"/>
    <x v="1"/>
    <n v="2322"/>
    <n v="13.16"/>
    <n v="6.3"/>
    <n v="1.52"/>
    <n v="40.29"/>
    <n v="13.6"/>
    <s v="https://github.com/lecho/hellocharts-android"/>
    <s v="https://github.com/lecho/hellocharts-android.git"/>
    <s v="2014-10-12T09:12:37Z"/>
    <m/>
    <n v="9.1621353729690589E-4"/>
    <n v="1.4795889342474367E-4"/>
    <n v="0.28727770177838574"/>
    <n v="0.11040339702760085"/>
    <n v="7.2984793657188487E-4"/>
  </r>
  <r>
    <s v="Tencent/Shadow"/>
    <n v="7640"/>
    <s v="0-20.000"/>
    <n v="6.27"/>
    <n v="6"/>
    <s v="06-08 anos"/>
    <n v="5"/>
    <s v="1 - 250"/>
    <n v="444"/>
    <n v="674"/>
    <n v="2667"/>
    <n v="21905"/>
    <n v="36588"/>
    <n v="23531"/>
    <x v="1"/>
    <n v="7399"/>
    <x v="1"/>
    <n v="5658"/>
    <n v="20.22"/>
    <n v="4.26"/>
    <n v="1.78"/>
    <n v="17.329999999999998"/>
    <n v="6.59"/>
    <s v="https://github.com/Tencent/Shadow"/>
    <s v="https://github.com/Tencent/Shadow.git"/>
    <s v="2019-06-13T10:50:27Z"/>
    <m/>
    <n v="2.1892181911183479E-3"/>
    <n v="5.9368104796620315E-4"/>
    <n v="0.19425444596443228"/>
    <n v="0.16560509554140129"/>
    <n v="3.1393062151379407E-4"/>
  </r>
  <r>
    <s v="gedoor/MyBookshelf"/>
    <n v="7620"/>
    <s v="0-20.000"/>
    <n v="7.27"/>
    <n v="6"/>
    <s v="06-08 anos"/>
    <n v="165"/>
    <s v="1 - 250"/>
    <n v="330"/>
    <n v="669"/>
    <n v="4663"/>
    <n v="48375"/>
    <n v="64094"/>
    <n v="50100"/>
    <x v="1"/>
    <n v="6315"/>
    <x v="1"/>
    <n v="7679"/>
    <n v="9.85"/>
    <n v="6.34"/>
    <n v="1.47"/>
    <n v="58.66"/>
    <n v="15"/>
    <s v="https://github.com/gedoor/MyBookshelf"/>
    <s v="https://github.com/gedoor/MyBookshelf.git"/>
    <s v="2018-06-12T03:48:07Z"/>
    <m/>
    <n v="4.6610782106595227E-3"/>
    <n v="5.0670304337161408E-4"/>
    <n v="0.28910168718650253"/>
    <n v="9.9787685774946913E-2"/>
    <n v="1.0626180183496343E-3"/>
  </r>
  <r>
    <s v="PowerJob/PowerJob"/>
    <n v="7591"/>
    <s v="0-20.000"/>
    <n v="5.51"/>
    <n v="4"/>
    <s v="04-06 anos"/>
    <n v="51"/>
    <s v="1 - 250"/>
    <n v="664"/>
    <n v="755"/>
    <n v="2062"/>
    <n v="24684"/>
    <n v="51226"/>
    <n v="31637"/>
    <x v="1"/>
    <n v="11520"/>
    <x v="2"/>
    <n v="8069"/>
    <n v="22.49"/>
    <n v="5.78"/>
    <n v="1.18"/>
    <n v="5.14"/>
    <n v="5.92"/>
    <s v="https://github.com/PowerJob/PowerJob"/>
    <s v="https://github.com/PowerJob/PowerJob.git"/>
    <s v="2020-03-16T09:19:55Z"/>
    <m/>
    <n v="2.9433638992142782E-3"/>
    <n v="9.243418938465549E-4"/>
    <n v="0.26356589147286824"/>
    <n v="3.8216560509554125E-2"/>
    <n v="9.3110409381471534E-5"/>
  </r>
  <r>
    <s v="Graylog2/graylog2-server"/>
    <n v="7804"/>
    <s v="0-20.000"/>
    <n v="15.35"/>
    <n v="14"/>
    <s v="14-16 anos"/>
    <n v="0"/>
    <s v="0"/>
    <n v="5404"/>
    <n v="7027"/>
    <n v="35585"/>
    <n v="239298"/>
    <n v="549286"/>
    <n v="366888"/>
    <x v="2"/>
    <n v="106255"/>
    <x v="3"/>
    <n v="76143"/>
    <n v="19.34"/>
    <n v="8.09"/>
    <n v="1.33"/>
    <n v="18.809999999999999"/>
    <n v="6.87"/>
    <s v="https://github.com/Graylog2/graylog2-server"/>
    <s v="https://github.com/Graylog2/graylog2-server.git"/>
    <s v="2010-05-17T21:27:02Z"/>
    <m/>
    <n v="3.413360603897108E-2"/>
    <n v="8.5256899245369517E-3"/>
    <n v="0.36890104879160968"/>
    <n v="7.0063694267515936E-2"/>
    <n v="3.4074062265865361E-4"/>
  </r>
  <r>
    <s v="google/android-classyshark"/>
    <n v="7590"/>
    <s v="0-20.000"/>
    <n v="9.94"/>
    <n v="8"/>
    <s v="08-10 anos"/>
    <n v="17"/>
    <s v="1 - 250"/>
    <n v="133"/>
    <n v="212"/>
    <n v="900"/>
    <n v="8714"/>
    <n v="14094"/>
    <n v="9279"/>
    <x v="5"/>
    <n v="2446"/>
    <x v="1"/>
    <n v="2369"/>
    <n v="17.350000000000001"/>
    <n v="3.17"/>
    <n v="1.28"/>
    <n v="10.25"/>
    <n v="7.98"/>
    <s v="https://github.com/google/android-classyshark"/>
    <s v="https://github.com/google/android-classyshark.git"/>
    <s v="2015-10-12T13:40:48Z"/>
    <m/>
    <n v="8.6327634165089253E-4"/>
    <n v="1.9626217641915568E-4"/>
    <n v="0.14455084359325127"/>
    <n v="5.9447983014862003E-2"/>
    <n v="1.8567737279379053E-4"/>
  </r>
  <r>
    <s v="koush/AndroidAsync"/>
    <n v="7548"/>
    <s v="0-20.000"/>
    <n v="13.07"/>
    <n v="12"/>
    <s v="12-14 anos"/>
    <n v="0"/>
    <s v="0"/>
    <n v="203"/>
    <n v="543"/>
    <n v="2081"/>
    <n v="18086"/>
    <n v="22884"/>
    <n v="16711"/>
    <x v="1"/>
    <n v="3066"/>
    <x v="1"/>
    <n v="3107"/>
    <n v="13.4"/>
    <n v="3.61"/>
    <n v="1.53"/>
    <n v="19.440000000000001"/>
    <n v="6.77"/>
    <s v="https://github.com/koush/AndroidAsync"/>
    <s v="https://github.com/koush/AndroidAsync.git"/>
    <s v="2012-08-24T07:27:04Z"/>
    <m/>
    <n v="1.5547161273120017E-3"/>
    <n v="2.4600974362270291E-4"/>
    <n v="0.16461468308253532"/>
    <n v="0.11252653927813164"/>
    <n v="3.5215298801085737E-4"/>
  </r>
  <r>
    <s v="jeecgboot/jimureport"/>
    <n v="7540"/>
    <s v="0-20.000"/>
    <n v="5.79"/>
    <n v="4"/>
    <s v="04-06 anos"/>
    <n v="29"/>
    <s v="1 - 250"/>
    <n v="12"/>
    <n v="12"/>
    <n v="25"/>
    <n v="300"/>
    <n v="750"/>
    <n v="510"/>
    <x v="3"/>
    <n v="157"/>
    <x v="4"/>
    <n v="83"/>
    <n v="20.93"/>
    <n v="6.75"/>
    <n v="1.08"/>
    <n v="2.33"/>
    <n v="4.67"/>
    <s v="https://github.com/jeecgboot/jimureport"/>
    <s v="https://github.com/jeecgboot/jimureport.git"/>
    <s v="2019-12-05T12:25:59Z"/>
    <m/>
    <n v="4.7448101545635863E-5"/>
    <n v="1.2597367824124056E-5"/>
    <n v="0.30779753761969902"/>
    <n v="1.6985138004246298E-2"/>
    <n v="4.2207636937515308E-5"/>
  </r>
  <r>
    <s v="kaushikgopal/RxJava-Android-Samples"/>
    <n v="7527"/>
    <s v="0-20.000"/>
    <n v="11.16"/>
    <n v="10"/>
    <s v="10-12 anos"/>
    <n v="0"/>
    <s v="0"/>
    <n v="40"/>
    <n v="86"/>
    <n v="343"/>
    <n v="2633"/>
    <n v="4286"/>
    <n v="3334"/>
    <x v="5"/>
    <n v="187"/>
    <x v="4"/>
    <n v="765"/>
    <n v="4.3600000000000003"/>
    <n v="6.63"/>
    <n v="1.83"/>
    <n v="9.1999999999999993"/>
    <n v="4.83"/>
    <s v="https://github.com/kaushikgopal/RxJava-Android-Samples"/>
    <s v="https://github.com/kaushikgopal/RxJava-Android-Samples.git"/>
    <s v="2014-07-23T05:13:52Z"/>
    <m/>
    <n v="3.1018033441794111E-4"/>
    <n v="1.5004508172682793E-5"/>
    <n v="0.30232558139534882"/>
    <n v="0.17622080679405522"/>
    <n v="1.6665676387345098E-4"/>
  </r>
  <r>
    <s v="kevin-wayne/algs4"/>
    <n v="7503"/>
    <s v="0-20.000"/>
    <n v="10.050000000000001"/>
    <n v="10"/>
    <s v="10-12 anos"/>
    <n v="0"/>
    <s v="0"/>
    <n v="201"/>
    <n v="279"/>
    <n v="2500"/>
    <n v="22522"/>
    <n v="56546"/>
    <n v="22844"/>
    <x v="1"/>
    <n v="28063"/>
    <x v="2"/>
    <n v="5639"/>
    <n v="49.63"/>
    <n v="4"/>
    <n v="1.02"/>
    <n v="47.47"/>
    <n v="25.39"/>
    <s v="https://github.com/kevin-wayne/algs4"/>
    <s v="https://github.com/kevin-wayne/algs4.git"/>
    <s v="2015-08-31T09:28:49Z"/>
    <m/>
    <n v="2.1253028072715798E-3"/>
    <n v="2.2517193200534608E-3"/>
    <n v="0.1823985408116735"/>
    <n v="4.2462845010615745E-3"/>
    <n v="8.5991267185573034E-4"/>
  </r>
  <r>
    <s v="google/closure-compiler"/>
    <n v="7570"/>
    <s v="0-20.000"/>
    <n v="11.43"/>
    <n v="10"/>
    <s v="10-12 anos"/>
    <n v="0"/>
    <s v="0"/>
    <n v="1241"/>
    <n v="2686"/>
    <n v="36130"/>
    <n v="308284"/>
    <n v="649338"/>
    <n v="442468"/>
    <x v="2"/>
    <n v="101383"/>
    <x v="3"/>
    <n v="105487"/>
    <n v="15.61"/>
    <n v="6.62"/>
    <n v="1.5"/>
    <n v="1272.1099999999999"/>
    <n v="24.37"/>
    <s v="https://github.com/google/closure-compiler"/>
    <s v="https://github.com/google/closure-compiler.git"/>
    <s v="2014-04-16T15:30:36Z"/>
    <m/>
    <n v="4.1165228617047862E-2"/>
    <n v="8.1347703319310134E-3"/>
    <n v="0.30186958504331968"/>
    <n v="0.10615711252653928"/>
    <n v="2.3044101727288668E-2"/>
  </r>
  <r>
    <s v="yuanguangxin/LeetCode"/>
    <n v="7469"/>
    <s v="0-20.000"/>
    <n v="5.68"/>
    <n v="4"/>
    <s v="04-06 anos"/>
    <n v="0"/>
    <s v="0"/>
    <n v="141"/>
    <n v="145"/>
    <n v="246"/>
    <n v="3441"/>
    <n v="4497"/>
    <n v="3532"/>
    <x v="5"/>
    <n v="415"/>
    <x v="4"/>
    <n v="550"/>
    <n v="9.23"/>
    <n v="1.24"/>
    <n v="1"/>
    <n v="0.84"/>
    <n v="5.77"/>
    <s v="https://github.com/yuanguangxin/LeetCode"/>
    <s v="https://github.com/yuanguangxin/LeetCode.git"/>
    <s v="2020-01-11T01:02:02Z"/>
    <m/>
    <n v="3.2860136207683502E-4"/>
    <n v="3.3298774821729189E-5"/>
    <n v="5.6543547651618786E-2"/>
    <n v="0"/>
    <n v="1.5216487136271613E-5"/>
  </r>
  <r>
    <s v="swagger-api/swagger-core"/>
    <n v="7455"/>
    <s v="0-20.000"/>
    <n v="14.21"/>
    <n v="14"/>
    <s v="14-16 anos"/>
    <n v="121"/>
    <s v="1 - 250"/>
    <n v="954"/>
    <n v="1476"/>
    <n v="5410"/>
    <n v="42416"/>
    <n v="88887"/>
    <n v="70902"/>
    <x v="1"/>
    <n v="6017"/>
    <x v="1"/>
    <n v="11968"/>
    <n v="6.77"/>
    <n v="4.75"/>
    <n v="1.22"/>
    <n v="49.71"/>
    <n v="6.69"/>
    <s v="https://github.com/swagger-api/swagger-core"/>
    <s v="https://github.com/swagger-api/swagger-core.git"/>
    <s v="2011-07-05T23:44:11Z"/>
    <m/>
    <n v="6.5964025407621056E-3"/>
    <n v="4.8279211590926397E-4"/>
    <n v="0.2165982672138623"/>
    <n v="4.6709129511677279E-2"/>
    <n v="9.0048997088578797E-4"/>
  </r>
  <r>
    <s v="mapstruct/mapstruct"/>
    <n v="7500"/>
    <s v="0-20.000"/>
    <n v="13.31"/>
    <n v="12"/>
    <s v="12-14 anos"/>
    <n v="35"/>
    <s v="1 - 250"/>
    <n v="3853"/>
    <n v="4594"/>
    <n v="15350"/>
    <n v="96528"/>
    <n v="199288"/>
    <n v="126373"/>
    <x v="2"/>
    <n v="38797"/>
    <x v="2"/>
    <n v="34118"/>
    <n v="19.47"/>
    <n v="3.88"/>
    <n v="1.18"/>
    <n v="10.47"/>
    <n v="4.43"/>
    <s v="https://github.com/mapstruct/mapstruct"/>
    <s v="https://github.com/mapstruct/mapstruct.git"/>
    <s v="2012-05-28T12:42:42Z"/>
    <m/>
    <n v="1.1757174385542433E-2"/>
    <n v="3.1129941367677768E-3"/>
    <n v="0.1769265845873233"/>
    <n v="3.8216560509554125E-2"/>
    <n v="1.8966264323424262E-4"/>
  </r>
  <r>
    <s v="gunnarmorling/1brc"/>
    <n v="7430"/>
    <s v="0-20.000"/>
    <n v="1.72"/>
    <n v="0"/>
    <s v="&lt;1 ano"/>
    <n v="0"/>
    <s v="0"/>
    <n v="174"/>
    <n v="600"/>
    <n v="2784"/>
    <n v="53431"/>
    <n v="56568"/>
    <n v="42210"/>
    <x v="1"/>
    <n v="7332"/>
    <x v="1"/>
    <n v="7026"/>
    <n v="12.96"/>
    <n v="3.3"/>
    <n v="1.0900000000000001"/>
    <n v="7.58"/>
    <n v="12.1"/>
    <s v="https://github.com/gunnarmorling/1brc"/>
    <s v="https://github.com/gunnarmorling/1brc.git"/>
    <s v="2023-12-28T09:13:24Z"/>
    <m/>
    <n v="3.9270281691005686E-3"/>
    <n v="5.8830510118775524E-4"/>
    <n v="0.15047879616963064"/>
    <n v="1.9108280254777087E-2"/>
    <n v="1.3731068153921289E-4"/>
  </r>
  <r>
    <s v="lenve/VBlog"/>
    <n v="7420"/>
    <s v="0-20.000"/>
    <n v="7.73"/>
    <n v="6"/>
    <s v="06-08 anos"/>
    <n v="0"/>
    <s v="0"/>
    <n v="27"/>
    <n v="29"/>
    <n v="177"/>
    <n v="781"/>
    <n v="1440"/>
    <n v="1054"/>
    <x v="5"/>
    <n v="136"/>
    <x v="4"/>
    <n v="250"/>
    <n v="9.44"/>
    <n v="4.55"/>
    <n v="1.03"/>
    <n v="29.07"/>
    <n v="7.52"/>
    <s v="https://github.com/lenve/VBlog"/>
    <s v="https://github.com/lenve/VBlog.git"/>
    <s v="2017-12-26T11:01:55Z"/>
    <m/>
    <n v="9.8059409860980784E-5"/>
    <n v="1.0912369580132939E-5"/>
    <n v="0.2074783401732786"/>
    <n v="6.3694267515923622E-3"/>
    <n v="5.2659914410882838E-4"/>
  </r>
  <r>
    <s v="dyc87112/SpringCloud-Learning"/>
    <n v="7404"/>
    <s v="0-20.000"/>
    <n v="9.08"/>
    <n v="8"/>
    <s v="08-10 anos"/>
    <n v="0"/>
    <s v="0"/>
    <n v="345"/>
    <n v="314"/>
    <n v="1866"/>
    <n v="13482"/>
    <n v="27229"/>
    <n v="18137"/>
    <x v="1"/>
    <n v="5225"/>
    <x v="1"/>
    <n v="3867"/>
    <n v="19.190000000000001"/>
    <n v="5.86"/>
    <n v="1.04"/>
    <n v="28.55"/>
    <n v="10.11"/>
    <s v="https://github.com/dyc87112/SpringCloud-Learning"/>
    <s v="https://github.com/dyc87112/SpringCloud-Learning.git"/>
    <s v="2016-08-21T03:39:52Z"/>
    <m/>
    <n v="1.6873847406533287E-3"/>
    <n v="4.192436107073133E-4"/>
    <n v="0.26721386228910171"/>
    <n v="8.492569002123149E-3"/>
    <n v="5.1717941397685073E-4"/>
  </r>
  <r>
    <s v="abel533/Mapper"/>
    <n v="7370"/>
    <s v="0-20.000"/>
    <n v="10.83"/>
    <n v="10"/>
    <s v="10-12 anos"/>
    <n v="8"/>
    <s v="1 - 250"/>
    <n v="390"/>
    <n v="458"/>
    <n v="2226"/>
    <n v="19104"/>
    <n v="37571"/>
    <n v="21524"/>
    <x v="1"/>
    <n v="11452"/>
    <x v="2"/>
    <n v="4595"/>
    <n v="30.48"/>
    <n v="5.0599999999999996"/>
    <n v="1.24"/>
    <n v="36.18"/>
    <n v="7.49"/>
    <s v="https://github.com/abel533/Mapper"/>
    <s v="https://github.com/abel533/Mapper.git"/>
    <s v="2014-11-21T11:02:10Z"/>
    <m/>
    <n v="2.0024959562122868E-3"/>
    <n v="9.1888570905648847E-4"/>
    <n v="0.23073415412676698"/>
    <n v="5.0955414012738849E-2"/>
    <n v="6.5539583879798444E-4"/>
  </r>
  <r>
    <s v="enso-org/enso"/>
    <n v="7438"/>
    <s v="0-20.000"/>
    <n v="8.76"/>
    <n v="8"/>
    <s v="08-10 anos"/>
    <n v="481"/>
    <s v="251 - 500"/>
    <n v="1851"/>
    <n v="2521"/>
    <n v="14577"/>
    <n v="116056"/>
    <n v="210930"/>
    <n v="160841"/>
    <x v="2"/>
    <n v="22727"/>
    <x v="2"/>
    <n v="27362"/>
    <n v="10.77"/>
    <n v="6.41"/>
    <n v="1.66"/>
    <n v="35.92"/>
    <n v="9.7899999999999991"/>
    <s v="https://github.com/enso-org/enso"/>
    <s v="https://github.com/enso-org/enso.git"/>
    <s v="2016-12-16T17:23:37Z"/>
    <m/>
    <n v="1.4963921766081604E-2"/>
    <n v="1.8235692900564803E-3"/>
    <n v="0.2922936616507068"/>
    <n v="0.14012738853503184"/>
    <n v="6.5068597373199566E-4"/>
  </r>
  <r>
    <s v="leolin310148/ShortcutBadger"/>
    <n v="7353"/>
    <s v="0-20.000"/>
    <n v="11.84"/>
    <n v="10"/>
    <s v="10-12 anos"/>
    <n v="0"/>
    <s v="0"/>
    <n v="26"/>
    <n v="31"/>
    <n v="83"/>
    <n v="885"/>
    <n v="1692"/>
    <n v="1177"/>
    <x v="5"/>
    <n v="240"/>
    <x v="4"/>
    <n v="275"/>
    <n v="14.18"/>
    <n v="5.29"/>
    <n v="1.1599999999999999"/>
    <n v="3.48"/>
    <n v="5.58"/>
    <s v="https://github.com/leolin310148/ShortcutBadger"/>
    <s v="https://github.com/leolin310148/ShortcutBadger.git"/>
    <s v="2013-11-15T12:51:52Z"/>
    <m/>
    <n v="1.0950277552786943E-4"/>
    <n v="1.9257122788469895E-5"/>
    <n v="0.24122207022343822"/>
    <n v="3.3970276008492555E-2"/>
    <n v="6.3039732421696687E-5"/>
  </r>
  <r>
    <s v="Qihoo360/RePlugin"/>
    <n v="7339"/>
    <s v="0-20.000"/>
    <n v="8.2799999999999994"/>
    <n v="8"/>
    <s v="08-10 anos"/>
    <n v="19"/>
    <s v="1 - 250"/>
    <n v="310"/>
    <n v="456"/>
    <n v="2600"/>
    <n v="30275"/>
    <n v="54321"/>
    <n v="30171"/>
    <x v="1"/>
    <n v="17380"/>
    <x v="2"/>
    <n v="6770"/>
    <n v="31.99"/>
    <n v="5.2"/>
    <n v="1.42"/>
    <n v="32.020000000000003"/>
    <n v="15.64"/>
    <s v="https://github.com/Qihoo360/RePlugin"/>
    <s v="https://github.com/Qihoo360/RePlugin.git"/>
    <s v="2017-06-08T09:39:09Z"/>
    <m/>
    <n v="2.8069738661438818E-3"/>
    <n v="1.3945366419316949E-3"/>
    <n v="0.23711810305517558"/>
    <n v="8.9171974522292974E-2"/>
    <n v="5.8003799774216324E-4"/>
  </r>
  <r>
    <s v="square/dagger"/>
    <n v="7300"/>
    <s v="0-20.000"/>
    <n v="13.13"/>
    <n v="12"/>
    <s v="12-14 anos"/>
    <n v="0"/>
    <s v="0"/>
    <n v="123"/>
    <n v="405"/>
    <n v="806"/>
    <n v="8017"/>
    <n v="13562"/>
    <n v="8889"/>
    <x v="5"/>
    <n v="3168"/>
    <x v="1"/>
    <n v="1505"/>
    <n v="23.36"/>
    <n v="3.18"/>
    <n v="1.23"/>
    <n v="6"/>
    <n v="3.57"/>
    <s v="https://github.com/square/dagger"/>
    <s v="https://github.com/square/dagger.git"/>
    <s v="2012-08-02T23:25:32Z"/>
    <m/>
    <n v="8.2699249929246504E-4"/>
    <n v="2.541940208078026E-4"/>
    <n v="0.14500683994528044"/>
    <n v="4.8832271762208064E-2"/>
    <n v="1.0868919383051153E-4"/>
  </r>
  <r>
    <s v="MinecraftForge/MinecraftForge"/>
    <n v="7300"/>
    <s v="0-20.000"/>
    <n v="13.64"/>
    <n v="12"/>
    <s v="12-14 anos"/>
    <n v="0"/>
    <s v="0"/>
    <n v="1031"/>
    <n v="1673"/>
    <n v="8124"/>
    <n v="63211"/>
    <n v="118084"/>
    <n v="74617"/>
    <x v="1"/>
    <n v="27342"/>
    <x v="2"/>
    <n v="16125"/>
    <n v="23.15"/>
    <n v="7.16"/>
    <n v="2.11"/>
    <n v="37.909999999999997"/>
    <n v="7.72"/>
    <s v="https://github.com/MinecraftForge/MinecraftForge"/>
    <s v="https://github.com/MinecraftForge/MinecraftForge.git"/>
    <s v="2012-01-30T01:35:01Z"/>
    <m/>
    <n v="6.9420293980994334E-3"/>
    <n v="2.1938677136764326E-3"/>
    <n v="0.32649338805289557"/>
    <n v="0.23566878980891717"/>
    <n v="6.8673455635244853E-4"/>
  </r>
  <r>
    <s v="Bearded-Hen/Android-Bootstrap"/>
    <n v="7270"/>
    <s v="0-20.000"/>
    <n v="11.88"/>
    <n v="10"/>
    <s v="10-12 anos"/>
    <n v="5"/>
    <s v="1 - 250"/>
    <n v="65"/>
    <n v="79"/>
    <n v="531"/>
    <n v="10389"/>
    <n v="14417"/>
    <n v="12221"/>
    <x v="1"/>
    <n v="920"/>
    <x v="4"/>
    <n v="1276"/>
    <n v="6.38"/>
    <n v="6.96"/>
    <n v="1.67"/>
    <n v="31.39"/>
    <n v="11.62"/>
    <s v="https://github.com/Bearded-Hen/Android-Bootstrap"/>
    <s v="https://github.com/Bearded-Hen/Android-Bootstrap.git"/>
    <s v="2013-11-01T15:36:17Z"/>
    <m/>
    <n v="1.1369867627239528E-3"/>
    <n v="7.3818970689134598E-5"/>
    <n v="0.3173734610123119"/>
    <n v="0.14225053078556263"/>
    <n v="5.6862563238995942E-4"/>
  </r>
  <r>
    <s v="pedant/sweet-alert-dialog"/>
    <n v="7249"/>
    <s v="0-20.000"/>
    <n v="10.92"/>
    <n v="10"/>
    <s v="10-12 anos"/>
    <n v="2"/>
    <s v="1 - 250"/>
    <n v="6"/>
    <n v="16"/>
    <n v="84"/>
    <n v="943"/>
    <n v="1084"/>
    <n v="920"/>
    <x v="3"/>
    <n v="29"/>
    <x v="0"/>
    <n v="135"/>
    <n v="2.68"/>
    <n v="4.38"/>
    <n v="1.25"/>
    <n v="31.06"/>
    <n v="11.38"/>
    <s v="https://github.com/pedant/sweet-alert-dialog"/>
    <s v="https://github.com/pedant/sweet-alert-dialog.git"/>
    <s v="2014-10-19T09:24:09Z"/>
    <m/>
    <n v="8.5592653768598031E-5"/>
    <n v="2.3269023369401122E-6"/>
    <n v="0.19972640218878249"/>
    <n v="5.3078556263269641E-2"/>
    <n v="5.6264772672928124E-4"/>
  </r>
  <r>
    <s v="AntennaPod/AntennaPod"/>
    <n v="7248"/>
    <s v="0-20.000"/>
    <n v="13.14"/>
    <n v="12"/>
    <s v="12-14 anos"/>
    <n v="62"/>
    <s v="1 - 250"/>
    <n v="586"/>
    <n v="818"/>
    <n v="4699"/>
    <n v="51766"/>
    <n v="73318"/>
    <n v="60006"/>
    <x v="1"/>
    <n v="4095"/>
    <x v="1"/>
    <n v="9217"/>
    <n v="5.59"/>
    <n v="7.43"/>
    <n v="1.5"/>
    <n v="21.41"/>
    <n v="13.21"/>
    <s v="https://github.com/AntennaPod/AntennaPod"/>
    <s v="https://github.com/AntennaPod/AntennaPod.git"/>
    <s v="2012-07-31T10:25:08Z"/>
    <m/>
    <n v="5.5826878065635792E-3"/>
    <n v="3.2857465757826754E-4"/>
    <n v="0.33880528955768352"/>
    <n v="0.10615711252653928"/>
    <n v="3.8783927331854196E-4"/>
  </r>
  <r>
    <s v="crazycodeboy/TakePhoto"/>
    <n v="7242"/>
    <s v="0-20.000"/>
    <n v="10.130000000000001"/>
    <n v="10"/>
    <s v="10-12 anos"/>
    <n v="15"/>
    <s v="1 - 250"/>
    <n v="39"/>
    <n v="55"/>
    <n v="302"/>
    <n v="2403"/>
    <n v="3769"/>
    <n v="2531"/>
    <x v="5"/>
    <n v="773"/>
    <x v="4"/>
    <n v="465"/>
    <n v="20.51"/>
    <n v="5.05"/>
    <n v="1.25"/>
    <n v="10.89"/>
    <n v="10.35"/>
    <s v="https://github.com/crazycodeboy/TakePhoto"/>
    <s v="https://github.com/crazycodeboy/TakePhoto.git"/>
    <s v="2015-08-04T02:05:32Z"/>
    <m/>
    <n v="2.354728333568713E-4"/>
    <n v="6.2023982981196778E-5"/>
    <n v="0.23027815777473779"/>
    <n v="5.3078556263269641E-2"/>
    <n v="1.9727088680237842E-4"/>
  </r>
  <r>
    <s v="Exrick/xmall"/>
    <n v="7234"/>
    <s v="0-20.000"/>
    <n v="8.14"/>
    <n v="8"/>
    <s v="08-10 anos"/>
    <n v="0"/>
    <s v="0"/>
    <n v="250"/>
    <n v="316"/>
    <n v="5344"/>
    <n v="45165"/>
    <n v="48055"/>
    <n v="35855"/>
    <x v="1"/>
    <n v="1964"/>
    <x v="1"/>
    <n v="10236"/>
    <n v="4.09"/>
    <n v="4.3099999999999996"/>
    <n v="1.1599999999999999"/>
    <n v="616.37"/>
    <n v="19.88"/>
    <s v="https://github.com/Exrick/xmall"/>
    <s v="https://github.com/Exrick/xmall.git"/>
    <s v="2017-07-28T01:49:49Z"/>
    <m/>
    <n v="3.3357876096446549E-3"/>
    <n v="1.5758745481897864E-4"/>
    <n v="0.19653442772457819"/>
    <n v="3.3970276008492555E-2"/>
    <n v="1.1165459733552065E-2"/>
  </r>
  <r>
    <s v="geeeeeeeeek/WeChatLuckyMoney"/>
    <n v="7223"/>
    <s v="0-20.000"/>
    <n v="9.9700000000000006"/>
    <n v="8"/>
    <s v="08-10 anos"/>
    <n v="20"/>
    <s v="1 - 250"/>
    <n v="13"/>
    <n v="21"/>
    <n v="85"/>
    <n v="931"/>
    <n v="1307"/>
    <n v="1021"/>
    <x v="5"/>
    <n v="88"/>
    <x v="0"/>
    <n v="198"/>
    <n v="6.73"/>
    <n v="5.38"/>
    <n v="1.38"/>
    <n v="8.81"/>
    <n v="10.52"/>
    <s v="https://github.com/geeeeeeeeek/WeChatLuckyMoney"/>
    <s v="https://github.com/geeeeeeeeek/WeChatLuckyMoney.git"/>
    <s v="2015-09-30T16:11:20Z"/>
    <m/>
    <n v="9.4989238584498466E-5"/>
    <n v="7.0609450224389609E-6"/>
    <n v="0.24532603739170086"/>
    <n v="8.0679405520169833E-2"/>
    <n v="1.5959196627446777E-4"/>
  </r>
  <r>
    <s v="cymcsg/UltimateRecyclerView"/>
    <n v="7201"/>
    <s v="0-20.000"/>
    <n v="10.64"/>
    <n v="10"/>
    <s v="10-12 anos"/>
    <n v="9"/>
    <s v="1 - 250"/>
    <n v="173"/>
    <n v="382"/>
    <n v="2021"/>
    <n v="16083"/>
    <n v="25282"/>
    <n v="16362"/>
    <x v="1"/>
    <n v="5024"/>
    <x v="1"/>
    <n v="3896"/>
    <n v="19.87"/>
    <n v="5.21"/>
    <n v="1.69"/>
    <n v="41.39"/>
    <n v="9.86"/>
    <s v="https://github.com/cymcsg/UltimateRecyclerView"/>
    <s v="https://github.com/cymcsg/UltimateRecyclerView.git"/>
    <s v="2015-01-28T02:27:45Z"/>
    <m/>
    <n v="1.5222467401758706E-3"/>
    <n v="4.0311577037196978E-4"/>
    <n v="0.23757409940720475"/>
    <n v="0.1464968152866242"/>
    <n v="7.4977428877414536E-4"/>
  </r>
  <r>
    <s v="gocd/gocd"/>
    <n v="7296"/>
    <s v="0-20.000"/>
    <n v="11.77"/>
    <n v="10"/>
    <s v="10-12 anos"/>
    <n v="86"/>
    <s v="1 - 250"/>
    <n v="3895"/>
    <n v="5406"/>
    <n v="33805"/>
    <n v="267989"/>
    <n v="463202"/>
    <n v="326282"/>
    <x v="2"/>
    <n v="63927"/>
    <x v="2"/>
    <n v="72993"/>
    <n v="13.8"/>
    <n v="7.48"/>
    <n v="1.26"/>
    <n v="37.49"/>
    <n v="8.6199999999999992"/>
    <s v="https://github.com/gocd/gocd"/>
    <s v="https://github.com/gocd/gocd.git"/>
    <s v="2013-12-13T05:26:16Z"/>
    <m/>
    <n v="3.0355806801006198E-2"/>
    <n v="5.1293753687438118E-3"/>
    <n v="0.34108527131782951"/>
    <n v="5.5201698513800426E-2"/>
    <n v="6.7912631278431283E-4"/>
  </r>
  <r>
    <s v="dependency-check/DependencyCheck"/>
    <n v="7190"/>
    <s v="0-20.000"/>
    <n v="13.04"/>
    <n v="12"/>
    <s v="12-14 anos"/>
    <n v="85"/>
    <s v="1 - 250"/>
    <n v="484"/>
    <n v="491"/>
    <n v="3588"/>
    <n v="41197"/>
    <n v="91719"/>
    <n v="50316"/>
    <x v="1"/>
    <n v="33845"/>
    <x v="2"/>
    <n v="7558"/>
    <n v="36.9"/>
    <n v="6.83"/>
    <n v="1.81"/>
    <n v="60.19"/>
    <n v="18.649999999999999"/>
    <s v="https://github.com/dependency-check/DependencyCheck"/>
    <s v="https://github.com/dependency-check/DependencyCheck.git"/>
    <s v="2012-09-03T20:43:30Z"/>
    <m/>
    <n v="4.681173877196498E-3"/>
    <n v="2.7156555032323481E-3"/>
    <n v="0.31144550843593249"/>
    <n v="0.17197452229299365"/>
    <n v="1.0903337627764147E-3"/>
  </r>
  <r>
    <s v="google/agera"/>
    <n v="7166"/>
    <s v="0-20.000"/>
    <n v="9.76"/>
    <n v="8"/>
    <s v="08-10 anos"/>
    <n v="16"/>
    <s v="1 - 250"/>
    <n v="143"/>
    <n v="290"/>
    <n v="1565"/>
    <n v="10897"/>
    <n v="21081"/>
    <n v="14003"/>
    <x v="1"/>
    <n v="4372"/>
    <x v="1"/>
    <n v="2706"/>
    <n v="20.74"/>
    <n v="6.33"/>
    <n v="1.24"/>
    <n v="14.84"/>
    <n v="6.9"/>
    <s v="https://github.com/google/agera"/>
    <s v="https://github.com/google/agera.git"/>
    <s v="2015-12-17T13:22:58Z"/>
    <m/>
    <n v="1.3027760116539979E-3"/>
    <n v="3.5080058679662655E-4"/>
    <n v="0.28864569083447333"/>
    <n v="5.0955414012738849E-2"/>
    <n v="2.6882460607413183E-4"/>
  </r>
  <r>
    <s v="NanoHttpd/nanohttpd"/>
    <n v="7162"/>
    <s v="0-20.000"/>
    <n v="13.11"/>
    <n v="12"/>
    <s v="12-14 anos"/>
    <n v="3"/>
    <s v="1 - 250"/>
    <n v="87"/>
    <n v="144"/>
    <n v="714"/>
    <n v="7106"/>
    <n v="12846"/>
    <n v="7496"/>
    <x v="5"/>
    <n v="3655"/>
    <x v="1"/>
    <n v="1695"/>
    <n v="28.45"/>
    <n v="4.34"/>
    <n v="1.79"/>
    <n v="22.16"/>
    <n v="8.8800000000000008"/>
    <s v="https://github.com/NanoHttpd/nanohttpd"/>
    <s v="https://github.com/NanoHttpd/nanohttpd.git"/>
    <s v="2012-08-10T21:52:42Z"/>
    <m/>
    <n v="6.9739405722762048E-4"/>
    <n v="2.9326993246607275E-4"/>
    <n v="0.19790241678066575"/>
    <n v="0.16772823779193208"/>
    <n v="4.014254225473559E-4"/>
  </r>
  <r>
    <s v="ogaclejapan/SmartTabLayout"/>
    <n v="7096"/>
    <s v="0-20.000"/>
    <n v="10.59"/>
    <n v="10"/>
    <s v="10-12 anos"/>
    <n v="0"/>
    <s v="0"/>
    <n v="22"/>
    <n v="45"/>
    <n v="231"/>
    <n v="1912"/>
    <n v="3093"/>
    <n v="1920"/>
    <x v="5"/>
    <n v="673"/>
    <x v="4"/>
    <n v="500"/>
    <n v="21.76"/>
    <n v="6.36"/>
    <n v="1.64"/>
    <n v="9.7100000000000009"/>
    <n v="8"/>
    <s v="https://github.com/ogaclejapan/SmartTabLayout"/>
    <s v="https://github.com/ogaclejapan/SmartTabLayout.git"/>
    <s v="2015-02-14T11:25:51Z"/>
    <m/>
    <n v="1.7862814699533502E-4"/>
    <n v="5.4000181819334326E-5"/>
    <n v="0.29001367989056087"/>
    <n v="0.13588110403397025"/>
    <n v="1.758953453490445E-4"/>
  </r>
  <r>
    <s v="Genymobile/gnirehtet"/>
    <n v="7088"/>
    <s v="0-20.000"/>
    <n v="8.61"/>
    <n v="8"/>
    <s v="08-10 anos"/>
    <n v="12"/>
    <s v="1 - 250"/>
    <n v="55"/>
    <n v="81"/>
    <n v="516"/>
    <n v="4330"/>
    <n v="6515"/>
    <n v="4436"/>
    <x v="5"/>
    <n v="1062"/>
    <x v="1"/>
    <n v="1017"/>
    <n v="16.3"/>
    <n v="3.77"/>
    <n v="1.19"/>
    <n v="14.3"/>
    <n v="10.99"/>
    <s v="https://github.com/Genymobile/gnirehtet"/>
    <s v="https://github.com/Genymobile/gnirehtet.git"/>
    <s v="2017-02-09T16:01:13Z"/>
    <m/>
    <n v="4.1270544795380526E-4"/>
    <n v="8.5212768338979283E-5"/>
    <n v="0.17191062471500229"/>
    <n v="4.0339702760084917E-2"/>
    <n v="2.590425786293858E-4"/>
  </r>
  <r>
    <s v="didi/KnowStreaming"/>
    <n v="7143"/>
    <s v="0-20.000"/>
    <n v="5.5"/>
    <n v="4"/>
    <s v="04-06 anos"/>
    <n v="23"/>
    <s v="1 - 250"/>
    <n v="909"/>
    <n v="934"/>
    <n v="3041"/>
    <n v="31517"/>
    <n v="67478"/>
    <n v="47374"/>
    <x v="1"/>
    <n v="7651"/>
    <x v="1"/>
    <n v="12453"/>
    <n v="11.34"/>
    <n v="6.97"/>
    <n v="1.81"/>
    <n v="10.32"/>
    <n v="7.08"/>
    <s v="https://github.com/didi/KnowStreaming"/>
    <s v="https://github.com/didi/KnowStreaming.git"/>
    <s v="2020-03-19T05:13:51Z"/>
    <m/>
    <n v="4.407463456123438E-3"/>
    <n v="6.1390102689409646E-4"/>
    <n v="0.31782945736434109"/>
    <n v="0.17197452229299365"/>
    <n v="1.8694541338847983E-4"/>
  </r>
  <r>
    <s v="JakeWharton/ActionBarSherlock"/>
    <n v="7075"/>
    <s v="0-20.000"/>
    <n v="14.54"/>
    <n v="14"/>
    <s v="14-16 anos"/>
    <n v="32"/>
    <s v="1 - 250"/>
    <n v="158"/>
    <n v="427"/>
    <n v="2867"/>
    <n v="26463"/>
    <n v="42003"/>
    <n v="25332"/>
    <x v="1"/>
    <n v="11114"/>
    <x v="2"/>
    <n v="5557"/>
    <n v="26.46"/>
    <n v="6.28"/>
    <n v="1.95"/>
    <n v="63.4"/>
    <n v="13.98"/>
    <s v="https://github.com/JakeWharton/ActionBarSherlock"/>
    <s v="https://github.com/JakeWharton/ActionBarSherlock.git"/>
    <s v="2011-03-07T17:28:54Z"/>
    <m/>
    <n v="2.3567751144197013E-3"/>
    <n v="8.9176526112939337E-4"/>
    <n v="0.2863657090743274"/>
    <n v="0.20169851380042461"/>
    <n v="1.1484824814757383E-3"/>
  </r>
  <r>
    <s v="naman14/Timber"/>
    <n v="7057"/>
    <s v="0-20.000"/>
    <n v="10.27"/>
    <n v="10"/>
    <s v="10-12 anos"/>
    <n v="5"/>
    <s v="1 - 250"/>
    <n v="164"/>
    <n v="453"/>
    <n v="1856"/>
    <n v="21859"/>
    <n v="28386"/>
    <n v="20566"/>
    <x v="1"/>
    <n v="3314"/>
    <x v="1"/>
    <n v="4506"/>
    <n v="11.67"/>
    <n v="5.4"/>
    <n v="1.46"/>
    <n v="19.75"/>
    <n v="9.08"/>
    <s v="https://github.com/naman14/Timber"/>
    <s v="https://github.com/naman14/Timber.git"/>
    <s v="2015-06-12T16:43:55Z"/>
    <m/>
    <n v="1.9133679537010728E-3"/>
    <n v="2.659087705041218E-4"/>
    <n v="0.24623803009575926"/>
    <n v="9.7664543524416128E-2"/>
    <n v="3.5776859635876712E-4"/>
  </r>
  <r>
    <s v="Alluxio/alluxio"/>
    <n v="7070"/>
    <s v="0-20.000"/>
    <n v="12.75"/>
    <n v="12"/>
    <s v="12-14 anos"/>
    <n v="61"/>
    <s v="1 - 250"/>
    <n v="2860"/>
    <n v="4027"/>
    <n v="26100"/>
    <n v="252449"/>
    <n v="496590"/>
    <n v="324418"/>
    <x v="2"/>
    <n v="119525"/>
    <x v="3"/>
    <n v="52647"/>
    <n v="24.07"/>
    <n v="6.98"/>
    <n v="1.48"/>
    <n v="30.66"/>
    <n v="11.67"/>
    <s v="https://github.com/Alluxio/alluxio"/>
    <s v="https://github.com/Alluxio/alluxio.git"/>
    <s v="2012-12-21T17:43:46Z"/>
    <m/>
    <n v="3.0182388641631561E-2"/>
    <n v="9.5904483387161E-3"/>
    <n v="0.31828545371637029"/>
    <n v="0.1019108280254777"/>
    <n v="5.5540178047391387E-4"/>
  </r>
  <r>
    <s v="google/error-prone"/>
    <n v="7038"/>
    <s v="0-20.000"/>
    <n v="11.08"/>
    <n v="10"/>
    <s v="10-12 anos"/>
    <n v="57"/>
    <s v="1 - 250"/>
    <n v="2005"/>
    <n v="3139"/>
    <n v="15089"/>
    <n v="108004"/>
    <n v="373473"/>
    <n v="259212"/>
    <x v="2"/>
    <n v="58198"/>
    <x v="2"/>
    <n v="56063"/>
    <n v="15.58"/>
    <n v="7.82"/>
    <n v="1.53"/>
    <n v="25.52"/>
    <n v="8.1"/>
    <s v="https://github.com/google/error-prone"/>
    <s v="https://github.com/google/error-prone.git"/>
    <s v="2014-08-21T23:26:50Z"/>
    <m/>
    <n v="2.4115916270288949E-2"/>
    <n v="4.6696918001807117E-3"/>
    <n v="0.35658914728682173"/>
    <n v="0.11252653927813164"/>
    <n v="4.6229137109244235E-4"/>
  </r>
  <r>
    <s v="NLPchina/elasticsearch-sql"/>
    <n v="7034"/>
    <s v="0-20.000"/>
    <n v="11.07"/>
    <n v="10"/>
    <s v="10-12 anos"/>
    <n v="272"/>
    <s v="251 - 500"/>
    <n v="236"/>
    <n v="276"/>
    <n v="2553"/>
    <n v="32893"/>
    <n v="47139"/>
    <n v="36274"/>
    <x v="1"/>
    <n v="3858"/>
    <x v="1"/>
    <n v="7007"/>
    <n v="8.18"/>
    <n v="9.6"/>
    <n v="2.08"/>
    <n v="190.2"/>
    <n v="27.07"/>
    <s v="https://github.com/NLPchina/elasticsearch-sql"/>
    <s v="https://github.com/NLPchina/elasticsearch-sql.git"/>
    <s v="2014-08-24T14:26:31Z"/>
    <m/>
    <n v="3.3747694813066574E-3"/>
    <n v="3.0955824882465357E-4"/>
    <n v="0.43775649794801641"/>
    <n v="0.22929936305732485"/>
    <n v="3.445447444427215E-3"/>
  </r>
  <r>
    <s v="h2pl/JavaTutorial"/>
    <n v="7029"/>
    <s v="0-20.000"/>
    <n v="7.38"/>
    <n v="6"/>
    <s v="06-08 anos"/>
    <n v="1"/>
    <s v="1 - 250"/>
    <n v="3"/>
    <n v="3"/>
    <n v="3"/>
    <n v="14"/>
    <n v="41"/>
    <n v="20"/>
    <x v="0"/>
    <n v="9"/>
    <x v="0"/>
    <n v="12"/>
    <n v="21.95"/>
    <n v="0.33"/>
    <n v="1"/>
    <n v="0.33"/>
    <n v="1"/>
    <s v="https://github.com/h2pl/JavaTutorial"/>
    <s v="https://github.com/h2pl/JavaTutorial.git"/>
    <s v="2018-05-01T15:57:21Z"/>
    <m/>
    <n v="1.8607098645347398E-6"/>
    <n v="7.2214210456762101E-7"/>
    <n v="1.5047879616963066E-2"/>
    <n v="0"/>
    <n v="5.9779056606781343E-6"/>
  </r>
  <r>
    <s v="rest-assured/rest-assured"/>
    <n v="7024"/>
    <s v="0-20.000"/>
    <n v="14.92"/>
    <n v="14"/>
    <s v="14-16 anos"/>
    <n v="0"/>
    <s v="0"/>
    <n v="507"/>
    <n v="704"/>
    <n v="5566"/>
    <n v="28601"/>
    <n v="79005"/>
    <n v="42089"/>
    <x v="1"/>
    <n v="27336"/>
    <x v="2"/>
    <n v="9580"/>
    <n v="34.6"/>
    <n v="6.16"/>
    <n v="1.2"/>
    <n v="106.02"/>
    <n v="9.6300000000000008"/>
    <s v="https://github.com/rest-assured/rest-assured"/>
    <s v="https://github.com/rest-assured/rest-assured.git"/>
    <s v="2010-10-21T08:35:43Z"/>
    <m/>
    <n v="3.9157708744201334E-3"/>
    <n v="2.1933862856067209E-3"/>
    <n v="0.2808937528499772"/>
    <n v="4.2462845010615702E-2"/>
    <n v="1.9205380549851385E-3"/>
  </r>
  <r>
    <s v="AutoMQ/automq"/>
    <n v="7051"/>
    <s v="0-20.000"/>
    <n v="2.08"/>
    <n v="2"/>
    <s v="02-04 anos"/>
    <n v="70"/>
    <s v="1 - 250"/>
    <n v="5873"/>
    <n v="9237"/>
    <n v="67356"/>
    <n v="669346"/>
    <n v="1252574"/>
    <n v="870411"/>
    <x v="2"/>
    <n v="221428"/>
    <x v="3"/>
    <n v="160735"/>
    <n v="17.68"/>
    <n v="7.19"/>
    <n v="1.35"/>
    <n v="45.37"/>
    <n v="12.17"/>
    <s v="https://github.com/AutoMQ/automq"/>
    <s v="https://github.com/AutoMQ/automq.git"/>
    <s v="2023-08-17T07:50:13Z"/>
    <m/>
    <n v="8.0979116694977371E-2"/>
    <n v="1.7766942436688797E-2"/>
    <n v="0.32786137710898317"/>
    <n v="7.430997876857752E-2"/>
    <n v="8.218714540150512E-4"/>
  </r>
  <r>
    <s v="mrniko/netty-socketio"/>
    <n v="6998"/>
    <s v="0-20.000"/>
    <n v="13.69"/>
    <n v="12"/>
    <s v="12-14 anos"/>
    <n v="19"/>
    <s v="1 - 250"/>
    <n v="128"/>
    <n v="169"/>
    <n v="864"/>
    <n v="6233"/>
    <n v="11515"/>
    <n v="6982"/>
    <x v="5"/>
    <n v="2757"/>
    <x v="1"/>
    <n v="1776"/>
    <n v="23.94"/>
    <n v="4.96"/>
    <n v="1.27"/>
    <n v="33.020000000000003"/>
    <n v="8.6300000000000008"/>
    <s v="https://github.com/mrniko/netty-socketio"/>
    <s v="https://github.com/mrniko/netty-socketio.git"/>
    <s v="2012-01-12T11:43:49Z"/>
    <m/>
    <n v="6.4957381370907763E-4"/>
    <n v="2.212161980325479E-4"/>
    <n v="0.22617419060647515"/>
    <n v="5.7324840764331211E-2"/>
    <n v="5.9815286338058178E-4"/>
  </r>
  <r>
    <s v="wiremock/wiremock"/>
    <n v="6980"/>
    <s v="0-20.000"/>
    <n v="13.95"/>
    <n v="12"/>
    <s v="12-14 anos"/>
    <n v="51"/>
    <s v="1 - 250"/>
    <n v="933"/>
    <n v="1299"/>
    <n v="8319"/>
    <n v="52641"/>
    <n v="110583"/>
    <n v="78061"/>
    <x v="1"/>
    <n v="15287"/>
    <x v="2"/>
    <n v="17235"/>
    <n v="13.82"/>
    <n v="5.91"/>
    <n v="1.36"/>
    <n v="74.05"/>
    <n v="8.32"/>
    <s v="https://github.com/wiremock/wiremock"/>
    <s v="https://github.com/wiremock/wiremock.git"/>
    <s v="2011-10-09T20:27:24Z"/>
    <m/>
    <n v="7.2624436367723158E-3"/>
    <n v="1.2265984836139136E-3"/>
    <n v="0.26949384404924759"/>
    <n v="7.6433121019108305E-2"/>
    <n v="1.3414058005248963E-3"/>
  </r>
  <r>
    <s v="DroidPluginTeam/DroidPlugin"/>
    <n v="6961"/>
    <s v="0-20.000"/>
    <n v="10.06"/>
    <n v="10"/>
    <s v="10-12 anos"/>
    <n v="2"/>
    <s v="1 - 250"/>
    <n v="186"/>
    <n v="786"/>
    <n v="1494"/>
    <n v="22301"/>
    <n v="28002"/>
    <n v="18175"/>
    <x v="1"/>
    <n v="6328"/>
    <x v="1"/>
    <n v="3499"/>
    <n v="22.6"/>
    <n v="3.3"/>
    <n v="4.3899999999999997"/>
    <n v="3.7"/>
    <n v="5.4"/>
    <s v="https://github.com/DroidPluginTeam/DroidPlugin"/>
    <s v="https://github.com/DroidPluginTeam/DroidPlugin.git"/>
    <s v="2015-08-27T11:14:57Z"/>
    <m/>
    <n v="1.6909200893959447E-3"/>
    <n v="5.0774613752265624E-4"/>
    <n v="0.15047879616963064"/>
    <n v="0.71974522292993626"/>
    <n v="6.702500286214878E-5"/>
  </r>
  <r>
    <s v="alibaba/jvm-sandbox"/>
    <n v="6921"/>
    <s v="0-20.000"/>
    <n v="8.1300000000000008"/>
    <n v="8"/>
    <s v="08-10 anos"/>
    <n v="13"/>
    <s v="1 - 250"/>
    <n v="210"/>
    <n v="435"/>
    <n v="1697"/>
    <n v="14407"/>
    <n v="26461"/>
    <n v="16572"/>
    <x v="1"/>
    <n v="5865"/>
    <x v="1"/>
    <n v="4024"/>
    <n v="22.16"/>
    <n v="3.48"/>
    <n v="1.33"/>
    <n v="12.36"/>
    <n v="6.43"/>
    <s v="https://github.com/alibaba/jvm-sandbox"/>
    <s v="https://github.com/alibaba/jvm-sandbox.git"/>
    <s v="2017-08-03T02:55:31Z"/>
    <m/>
    <n v="1.5417841937534853E-3"/>
    <n v="4.7059593814323305E-4"/>
    <n v="0.15868673050615595"/>
    <n v="7.0063694267515936E-2"/>
    <n v="2.2389973929085372E-4"/>
  </r>
  <r>
    <s v="hongyangAndroid/okhttputils"/>
    <n v="6859"/>
    <s v="0-20.000"/>
    <n v="10.09"/>
    <n v="10"/>
    <s v="10-12 anos"/>
    <n v="0"/>
    <s v="0"/>
    <n v="44"/>
    <n v="70"/>
    <n v="235"/>
    <n v="1961"/>
    <n v="3473"/>
    <n v="2611"/>
    <x v="5"/>
    <n v="270"/>
    <x v="4"/>
    <n v="592"/>
    <n v="7.77"/>
    <n v="3.73"/>
    <n v="1.46"/>
    <n v="6.2"/>
    <n v="6.1"/>
    <s v="https://github.com/hongyangAndroid/okhttputils"/>
    <s v="https://github.com/hongyangAndroid/okhttputils.git"/>
    <s v="2015-08-17T14:53:29Z"/>
    <m/>
    <n v="2.4291567281501026E-4"/>
    <n v="2.166426313702863E-5"/>
    <n v="0.17008663930688556"/>
    <n v="9.7664543524416128E-2"/>
    <n v="1.1231216695819524E-4"/>
  </r>
  <r>
    <s v="Meituan-Dianping/walle"/>
    <n v="6845"/>
    <s v="0-20.000"/>
    <n v="8.69"/>
    <n v="8"/>
    <s v="08-10 anos"/>
    <n v="1"/>
    <s v="1 - 250"/>
    <n v="50"/>
    <n v="94"/>
    <n v="398"/>
    <n v="4633"/>
    <n v="8593"/>
    <n v="4598"/>
    <x v="5"/>
    <n v="3142"/>
    <x v="1"/>
    <n v="853"/>
    <n v="36.56"/>
    <n v="3.15"/>
    <n v="1.19"/>
    <n v="8.69"/>
    <n v="9.11"/>
    <s v="https://github.com/Meituan-Dianping/walle"/>
    <s v="https://github.com/Meituan-Dianping/walle.git"/>
    <s v="2017-01-10T03:39:25Z"/>
    <m/>
    <n v="4.2777719785653666E-4"/>
    <n v="2.5210783250571834E-4"/>
    <n v="0.14363885088919287"/>
    <n v="4.0339702760084917E-2"/>
    <n v="1.5741818239785752E-4"/>
  </r>
  <r>
    <s v="exadel-inc/CompreFace"/>
    <n v="6893"/>
    <s v="0-20.000"/>
    <n v="5.2"/>
    <n v="4"/>
    <s v="04-06 anos"/>
    <n v="11"/>
    <s v="1 - 250"/>
    <n v="325"/>
    <n v="333"/>
    <n v="968"/>
    <n v="7766"/>
    <n v="22581"/>
    <n v="15910"/>
    <x v="1"/>
    <n v="2939"/>
    <x v="1"/>
    <n v="3732"/>
    <n v="13.02"/>
    <n v="7.85"/>
    <n v="1.66"/>
    <n v="3.89"/>
    <n v="3.8"/>
    <s v="https://github.com/exadel-inc/CompreFace"/>
    <s v="https://github.com/exadel-inc/CompreFace.git"/>
    <s v="2020-07-06T08:29:43Z"/>
    <m/>
    <n v="1.4801946972373854E-3"/>
    <n v="2.3581951614713758E-4"/>
    <n v="0.35795713634290927"/>
    <n v="0.14012738853503184"/>
    <n v="7.0466827333448304E-5"/>
  </r>
  <r>
    <s v="macrozheng/springcloud-learning"/>
    <n v="6836"/>
    <s v="0-20.000"/>
    <n v="6.03"/>
    <n v="6"/>
    <s v="06-08 anos"/>
    <n v="0"/>
    <s v="0"/>
    <n v="340"/>
    <n v="225"/>
    <n v="924"/>
    <n v="5657"/>
    <n v="16520"/>
    <n v="11351"/>
    <x v="1"/>
    <n v="2356"/>
    <x v="1"/>
    <n v="2813"/>
    <n v="14.26"/>
    <n v="4.91"/>
    <n v="1.02"/>
    <n v="86.11"/>
    <n v="4.57"/>
    <s v="https://github.com/macrozheng/springcloud-learning"/>
    <s v="https://github.com/macrozheng/springcloud-learning.git"/>
    <s v="2019-09-07T02:36:16Z"/>
    <m/>
    <n v="1.0560458836166916E-3"/>
    <n v="1.8904075537347947E-4"/>
    <n v="0.22389420884632924"/>
    <n v="4.2462845010615745E-3"/>
    <n v="1.5598710801242245E-3"/>
  </r>
  <r>
    <s v="rabbitmq/rabbitmq-tutorials"/>
    <n v="6806"/>
    <s v="0-20.000"/>
    <n v="15"/>
    <n v="14"/>
    <s v="14-16 anos"/>
    <n v="0"/>
    <s v="0"/>
    <n v="77"/>
    <n v="51"/>
    <n v="125"/>
    <n v="1479"/>
    <n v="4167"/>
    <n v="2883"/>
    <x v="5"/>
    <n v="537"/>
    <x v="4"/>
    <n v="747"/>
    <n v="12.89"/>
    <n v="4.82"/>
    <n v="1"/>
    <n v="2.29"/>
    <n v="4.49"/>
    <s v="https://github.com/rabbitmq/rabbitmq-tutorials"/>
    <s v="https://github.com/rabbitmq/rabbitmq-tutorials.git"/>
    <s v="2010-09-21T11:41:26Z"/>
    <m/>
    <n v="2.6822132697268273E-4"/>
    <n v="4.308781223920139E-5"/>
    <n v="0.2197902416780666"/>
    <n v="0"/>
    <n v="4.1483042311978563E-5"/>
  </r>
  <r>
    <s v="zo0r/react-native-push-notification"/>
    <n v="6787"/>
    <s v="0-20.000"/>
    <n v="9.76"/>
    <n v="8"/>
    <s v="08-10 anos"/>
    <n v="35"/>
    <s v="1 - 250"/>
    <n v="15"/>
    <n v="29"/>
    <n v="134"/>
    <n v="1884"/>
    <n v="2675"/>
    <n v="2057"/>
    <x v="5"/>
    <n v="157"/>
    <x v="4"/>
    <n v="461"/>
    <n v="5.87"/>
    <n v="6.31"/>
    <n v="1.24"/>
    <n v="15.48"/>
    <n v="14.41"/>
    <s v="https://github.com/zo0r/react-native-push-notification"/>
    <s v="https://github.com/zo0r/react-native-push-notification.git"/>
    <s v="2015-12-14T19:53:36Z"/>
    <m/>
    <n v="1.9137400956739797E-4"/>
    <n v="1.2597367824124056E-5"/>
    <n v="0.28773369813041494"/>
    <n v="5.0955414012738849E-2"/>
    <n v="2.8041812008271975E-4"/>
  </r>
  <r>
    <s v="CoderLeixiaoshuai/java-eight-part"/>
    <n v="6786"/>
    <s v="0-20.000"/>
    <n v="4.92"/>
    <n v="4"/>
    <s v="04-06 anos"/>
    <n v="0"/>
    <s v="0"/>
    <n v="0"/>
    <n v="0"/>
    <n v="0"/>
    <n v="0"/>
    <n v="0"/>
    <n v="0"/>
    <x v="0"/>
    <n v="0"/>
    <x v="0"/>
    <n v="0"/>
    <m/>
    <m/>
    <m/>
    <m/>
    <m/>
    <s v="https://github.com/CoderLeixiaoshuai/java-eight-part"/>
    <s v="https://github.com/CoderLeixiaoshuai/java-eight-part.git"/>
    <s v="2020-10-16T16:27:04Z"/>
    <s v="no_java_files"/>
    <n v="0"/>
    <n v="0"/>
    <n v="0"/>
    <n v="-0.21231422505307856"/>
    <n v="0"/>
  </r>
  <r>
    <s v="smuyyh/BookReader"/>
    <n v="6782"/>
    <s v="0-20.000"/>
    <n v="9.1300000000000008"/>
    <n v="8"/>
    <s v="08-10 anos"/>
    <n v="0"/>
    <s v="0"/>
    <n v="289"/>
    <n v="699"/>
    <n v="2957"/>
    <n v="30914"/>
    <n v="44535"/>
    <n v="29252"/>
    <x v="1"/>
    <n v="9386"/>
    <x v="1"/>
    <n v="5897"/>
    <n v="21.08"/>
    <n v="4.8"/>
    <n v="1.44"/>
    <n v="25.32"/>
    <n v="8.2799999999999994"/>
    <s v="https://github.com/smuyyh/BookReader"/>
    <s v="https://github.com/smuyyh/BookReader.git"/>
    <s v="2016-08-03T05:17:27Z"/>
    <m/>
    <n v="2.7214742478685102E-3"/>
    <n v="7.5311397705241014E-4"/>
    <n v="0.2188782489740082"/>
    <n v="9.3418259023354558E-2"/>
    <n v="4.5866839796475861E-4"/>
  </r>
  <r>
    <s v="junit-team/junit-framework"/>
    <n v="6789"/>
    <s v="0-20.000"/>
    <n v="10.69"/>
    <n v="10"/>
    <s v="10-12 anos"/>
    <n v="97"/>
    <s v="1 - 250"/>
    <n v="1656"/>
    <n v="3428"/>
    <n v="13794"/>
    <n v="98490"/>
    <n v="209801"/>
    <n v="126222"/>
    <x v="2"/>
    <n v="50973"/>
    <x v="2"/>
    <n v="32606"/>
    <n v="24.3"/>
    <n v="4.68"/>
    <n v="1.31"/>
    <n v="36.35"/>
    <n v="4.9000000000000004"/>
    <s v="https://github.com/junit-team/junit-framework"/>
    <s v="https://github.com/junit-team/junit-framework.git"/>
    <s v="2015-01-11T19:06:10Z"/>
    <m/>
    <n v="1.1743126026065196E-2"/>
    <n v="4.0899721662361497E-3"/>
    <n v="0.213406292749658"/>
    <n v="6.5817409766454366E-2"/>
    <n v="6.5847536595651569E-4"/>
  </r>
  <r>
    <s v="guardianproject/haven"/>
    <n v="6724"/>
    <s v="0-20.000"/>
    <n v="8.5500000000000007"/>
    <n v="8"/>
    <s v="08-10 anos"/>
    <n v="37"/>
    <s v="1 - 250"/>
    <n v="41"/>
    <n v="79"/>
    <n v="412"/>
    <n v="4561"/>
    <n v="7731"/>
    <n v="5279"/>
    <x v="5"/>
    <n v="911"/>
    <x v="4"/>
    <n v="1541"/>
    <n v="11.78"/>
    <n v="6.82"/>
    <n v="1.39"/>
    <n v="11.77"/>
    <n v="11.87"/>
    <s v="https://github.com/guardianproject/haven"/>
    <s v="https://github.com/guardianproject/haven.git"/>
    <s v="2017-03-01T03:20:03Z"/>
    <m/>
    <n v="4.9113436874394451E-4"/>
    <n v="7.3096828584566972E-5"/>
    <n v="0.31098951208390335"/>
    <n v="8.2802547770700619E-2"/>
    <n v="2.1321196856418677E-4"/>
  </r>
  <r>
    <s v="markzhai/AndroidPerformanceMonitor"/>
    <n v="6723"/>
    <s v="0-20.000"/>
    <n v="9.67"/>
    <n v="8"/>
    <s v="08-10 anos"/>
    <n v="0"/>
    <s v="0"/>
    <n v="31"/>
    <n v="54"/>
    <n v="227"/>
    <n v="2234"/>
    <n v="3401"/>
    <n v="2307"/>
    <x v="5"/>
    <n v="643"/>
    <x v="4"/>
    <n v="451"/>
    <n v="18.91"/>
    <n v="4.07"/>
    <n v="1.28"/>
    <n v="14.07"/>
    <n v="8.44"/>
    <s v="https://github.com/markzhai/AndroidPerformanceMonitor"/>
    <s v="https://github.com/markzhai/AndroidPerformanceMonitor.git"/>
    <s v="2016-01-17T05:23:22Z"/>
    <m/>
    <n v="2.1463288287408222E-4"/>
    <n v="5.159304147077559E-5"/>
    <n v="0.1855905152758778"/>
    <n v="5.9447983014862003E-2"/>
    <n v="2.5487615953254951E-4"/>
  </r>
  <r>
    <s v="getActivity/AndroidProject"/>
    <n v="6716"/>
    <s v="0-20.000"/>
    <n v="6.9"/>
    <n v="6"/>
    <s v="06-08 anos"/>
    <n v="17"/>
    <s v="1 - 250"/>
    <n v="158"/>
    <n v="358"/>
    <n v="1907"/>
    <n v="20468"/>
    <n v="26930"/>
    <n v="18364"/>
    <x v="1"/>
    <n v="4546"/>
    <x v="1"/>
    <n v="4020"/>
    <n v="16.88"/>
    <n v="7.22"/>
    <n v="2.14"/>
    <n v="19.18"/>
    <n v="10.59"/>
    <s v="https://github.com/getActivity/AndroidProject"/>
    <s v="https://github.com/getActivity/AndroidProject.git"/>
    <s v="2018-10-23T10:30:55Z"/>
    <m/>
    <n v="1.708503797615798E-3"/>
    <n v="3.6476200081826725E-4"/>
    <n v="0.32922936616507065"/>
    <n v="0.24203821656050958"/>
    <n v="3.4744312294486849E-4"/>
  </r>
  <r>
    <s v="Angel-ML/angel"/>
    <n v="6777"/>
    <s v="0-20.000"/>
    <n v="8.4"/>
    <n v="8"/>
    <s v="08-10 anos"/>
    <n v="19"/>
    <s v="1 - 250"/>
    <n v="1664"/>
    <n v="1902"/>
    <n v="15798"/>
    <n v="205066"/>
    <n v="296373"/>
    <n v="213413"/>
    <x v="2"/>
    <n v="46597"/>
    <x v="2"/>
    <n v="36363"/>
    <n v="15.72"/>
    <n v="7.48"/>
    <n v="1.73"/>
    <n v="63.42"/>
    <n v="26.29"/>
    <s v="https://github.com/Angel-ML/angel"/>
    <s v="https://github.com/Angel-ML/angel.git"/>
    <s v="2017-04-25T05:57:43Z"/>
    <m/>
    <n v="1.9854983715997622E-2"/>
    <n v="3.7388506273930487E-3"/>
    <n v="0.34108527131782951"/>
    <n v="0.15498938428874734"/>
    <n v="1.1488447787885068E-3"/>
  </r>
  <r>
    <s v="fuzhengwei/itstack-demo-design"/>
    <n v="6715"/>
    <s v="0-20.000"/>
    <n v="5.33"/>
    <n v="4"/>
    <s v="04-06 anos"/>
    <n v="0"/>
    <s v="0"/>
    <n v="245"/>
    <n v="215"/>
    <n v="720"/>
    <n v="3979"/>
    <n v="8426"/>
    <n v="5573"/>
    <x v="5"/>
    <n v="904"/>
    <x v="4"/>
    <n v="1949"/>
    <n v="10.73"/>
    <n v="2.14"/>
    <n v="1.1100000000000001"/>
    <n v="5.33"/>
    <n v="4.38"/>
    <s v="https://github.com/fuzhengwei/itstack-demo-design"/>
    <s v="https://github.com/fuzhengwei/itstack-demo-design.git"/>
    <s v="2020-05-20T13:45:30Z"/>
    <m/>
    <n v="5.1848680375260524E-4"/>
    <n v="7.2535162503236598E-5"/>
    <n v="9.7583219334245339E-2"/>
    <n v="2.3354564755838664E-2"/>
    <n v="9.6552233852771071E-5"/>
  </r>
  <r>
    <s v="gzu-liyujiang/AndroidPicker"/>
    <n v="6712"/>
    <s v="0-20.000"/>
    <n v="9.91"/>
    <n v="8"/>
    <s v="08-10 anos"/>
    <n v="57"/>
    <s v="1 - 250"/>
    <n v="169"/>
    <n v="239"/>
    <n v="1636"/>
    <n v="13541"/>
    <n v="23812"/>
    <n v="15114"/>
    <x v="1"/>
    <n v="5653"/>
    <x v="1"/>
    <n v="3045"/>
    <n v="23.74"/>
    <n v="5.44"/>
    <n v="1.64"/>
    <n v="51.72"/>
    <n v="13.42"/>
    <s v="https://github.com/gzu-liyujiang/AndroidPicker"/>
    <s v="https://github.com/gzu-liyujiang/AndroidPicker.git"/>
    <s v="2015-10-21T14:21:16Z"/>
    <m/>
    <n v="1.4061384446289028E-3"/>
    <n v="4.5358547968008461E-4"/>
    <n v="0.24806201550387599"/>
    <n v="0.13588110403397025"/>
    <n v="9.3690085081900927E-4"/>
  </r>
  <r>
    <s v="zouzg/mybatis-generator-gui"/>
    <n v="6709"/>
    <s v="0-20.000"/>
    <n v="9.36"/>
    <n v="8"/>
    <s v="08-10 anos"/>
    <n v="16"/>
    <s v="1 - 250"/>
    <n v="35"/>
    <n v="39"/>
    <n v="310"/>
    <n v="3047"/>
    <n v="4338"/>
    <n v="3485"/>
    <x v="5"/>
    <n v="245"/>
    <x v="4"/>
    <n v="608"/>
    <n v="5.65"/>
    <n v="7.18"/>
    <n v="1.49"/>
    <n v="69.95"/>
    <n v="15.26"/>
    <s v="https://github.com/zouzg/mybatis-generator-gui"/>
    <s v="https://github.com/zouzg/mybatis-generator-gui.git"/>
    <s v="2016-05-08T22:39:39Z"/>
    <m/>
    <n v="3.2422869389517838E-4"/>
    <n v="1.9658312846563017E-5"/>
    <n v="0.32740538075695391"/>
    <n v="0.1040339702760085"/>
    <n v="1.2671348514073802E-3"/>
  </r>
  <r>
    <s v="hongyangAndroid/AndroidAutoLayout"/>
    <n v="6674"/>
    <s v="0-20.000"/>
    <n v="9.83"/>
    <n v="8"/>
    <s v="08-10 anos"/>
    <n v="0"/>
    <s v="0"/>
    <n v="60"/>
    <n v="78"/>
    <n v="321"/>
    <n v="2370"/>
    <n v="4123"/>
    <n v="3144"/>
    <x v="5"/>
    <n v="268"/>
    <x v="4"/>
    <n v="711"/>
    <n v="6.5"/>
    <n v="5.83"/>
    <n v="2"/>
    <n v="8.81"/>
    <n v="6.88"/>
    <s v="https://github.com/hongyangAndroid/AndroidAutoLayout"/>
    <s v="https://github.com/hongyangAndroid/AndroidAutoLayout.git"/>
    <s v="2015-11-19T02:09:11Z"/>
    <m/>
    <n v="2.9250359070486111E-4"/>
    <n v="2.1503787113791382E-5"/>
    <n v="0.26584587323301412"/>
    <n v="0.21231422505307856"/>
    <n v="1.5959196627446777E-4"/>
  </r>
  <r>
    <s v="527515025/springBoot"/>
    <n v="6701"/>
    <s v="0-20.000"/>
    <n v="8.86"/>
    <n v="8"/>
    <s v="08-10 anos"/>
    <n v="0"/>
    <s v="0"/>
    <n v="302"/>
    <n v="264"/>
    <n v="1117"/>
    <n v="6408"/>
    <n v="15379"/>
    <n v="10399"/>
    <x v="1"/>
    <n v="2271"/>
    <x v="1"/>
    <n v="2709"/>
    <n v="14.77"/>
    <n v="5.14"/>
    <n v="1.1499999999999999"/>
    <n v="16.11"/>
    <n v="5.07"/>
    <s v="https://github.com/527515025/springBoot"/>
    <s v="https://github.com/527515025/springBoot.git"/>
    <s v="2016-11-07T02:13:31Z"/>
    <m/>
    <n v="9.6747609406483794E-4"/>
    <n v="1.8222052438589636E-4"/>
    <n v="0.23438212494300045"/>
    <n v="3.1847133757961762E-2"/>
    <n v="2.9183048543492341E-4"/>
  </r>
  <r>
    <s v="Meituan-Dianping/Leaf"/>
    <n v="6666"/>
    <s v="0-20.000"/>
    <n v="6.77"/>
    <n v="6"/>
    <s v="06-08 anos"/>
    <n v="0"/>
    <s v="0"/>
    <n v="33"/>
    <n v="40"/>
    <n v="168"/>
    <n v="1305"/>
    <n v="1775"/>
    <n v="1443"/>
    <x v="5"/>
    <n v="85"/>
    <x v="0"/>
    <n v="247"/>
    <n v="4.79"/>
    <n v="3.48"/>
    <n v="1.43"/>
    <n v="11.25"/>
    <n v="6.3"/>
    <s v="https://github.com/Meituan-Dianping/Leaf"/>
    <s v="https://github.com/Meituan-Dianping/Leaf.git"/>
    <s v="2018-12-11T07:41:35Z"/>
    <m/>
    <n v="1.3425021672618147E-4"/>
    <n v="6.8202309875830875E-6"/>
    <n v="0.15868673050615595"/>
    <n v="9.1295116772823773E-2"/>
    <n v="2.0379223843220909E-4"/>
  </r>
  <r>
    <s v="Col-E/Recaf"/>
    <n v="6653"/>
    <s v="0-20.000"/>
    <n v="8.15"/>
    <n v="8"/>
    <s v="08-10 anos"/>
    <n v="170"/>
    <s v="1 - 250"/>
    <n v="1199"/>
    <n v="1534"/>
    <n v="8164"/>
    <n v="72017"/>
    <n v="146473"/>
    <n v="93930"/>
    <x v="1"/>
    <n v="37508"/>
    <x v="2"/>
    <n v="15035"/>
    <n v="25.61"/>
    <n v="8.43"/>
    <n v="1.6"/>
    <n v="26.96"/>
    <n v="10.62"/>
    <s v="https://github.com/Col-E/Recaf"/>
    <s v="https://github.com/Col-E/Recaf.git"/>
    <s v="2017-07-27T06:01:10Z"/>
    <m/>
    <n v="8.7388238787874054E-3"/>
    <n v="3.0095673397913698E-3"/>
    <n v="0.3844049247606019"/>
    <n v="0.12738853503184716"/>
    <n v="4.8837677761176513E-4"/>
  </r>
  <r>
    <s v="yanzhenjie/AndPermission"/>
    <n v="6643"/>
    <s v="0-20.000"/>
    <n v="9.02"/>
    <n v="8"/>
    <s v="08-10 anos"/>
    <n v="0"/>
    <s v="0"/>
    <n v="105"/>
    <n v="168"/>
    <n v="532"/>
    <n v="4486"/>
    <n v="8063"/>
    <n v="4635"/>
    <x v="5"/>
    <n v="2407"/>
    <x v="1"/>
    <n v="1021"/>
    <n v="29.85"/>
    <n v="3.99"/>
    <n v="1.17"/>
    <n v="7.49"/>
    <n v="5.7"/>
    <s v="https://github.com/yanzhenjie/AndPermission"/>
    <s v="https://github.com/yanzhenjie/AndPermission.git"/>
    <s v="2016-09-11T05:17:34Z"/>
    <m/>
    <n v="4.3121951110592591E-4"/>
    <n v="1.9313289396602932E-4"/>
    <n v="0.18194254445964433"/>
    <n v="3.609341825902334E-2"/>
    <n v="1.3568034363175521E-4"/>
  </r>
  <r>
    <s v="apache/storm"/>
    <n v="6653"/>
    <s v="0-20.000"/>
    <n v="11.87"/>
    <n v="10"/>
    <s v="10-12 anos"/>
    <n v="5"/>
    <s v="1 - 250"/>
    <n v="2014"/>
    <n v="4388"/>
    <n v="27560"/>
    <n v="359172"/>
    <n v="397104"/>
    <n v="284674"/>
    <x v="2"/>
    <n v="61684"/>
    <x v="2"/>
    <n v="50746"/>
    <n v="15.53"/>
    <n v="5.33"/>
    <n v="1.22"/>
    <n v="48.82"/>
    <n v="13.53"/>
    <s v="https://github.com/apache/storm"/>
    <s v="https://github.com/apache/storm.git"/>
    <s v="2013-11-05T08:00:14Z"/>
    <m/>
    <n v="2.6484785998828125E-2"/>
    <n v="4.949401508683237E-3"/>
    <n v="0.24304605563155496"/>
    <n v="4.6709129511677279E-2"/>
    <n v="8.8436774046759539E-4"/>
  </r>
  <r>
    <s v="apache/hertzbeat"/>
    <n v="6612"/>
    <s v="0-20.000"/>
    <n v="3.62"/>
    <n v="2"/>
    <s v="02-04 anos"/>
    <n v="6"/>
    <s v="1 - 250"/>
    <n v="1164"/>
    <n v="1453"/>
    <n v="5505"/>
    <n v="61919"/>
    <n v="132527"/>
    <n v="82137"/>
    <x v="1"/>
    <n v="33575"/>
    <x v="2"/>
    <n v="16815"/>
    <n v="25.33"/>
    <n v="7.02"/>
    <n v="1.26"/>
    <n v="10.43"/>
    <n v="7.75"/>
    <s v="https://github.com/apache/hertzbeat"/>
    <s v="https://github.com/apache/hertzbeat.git"/>
    <s v="2022-02-04T14:48:56Z"/>
    <m/>
    <n v="7.6416563071644962E-3"/>
    <n v="2.6939912400953197E-3"/>
    <n v="0.32010943912448697"/>
    <n v="5.5201698513800426E-2"/>
    <n v="1.8893804860870586E-4"/>
  </r>
  <r>
    <s v="quartz-scheduler/quartz"/>
    <n v="6607"/>
    <s v="0-20.000"/>
    <n v="9.5299999999999994"/>
    <n v="8"/>
    <s v="08-10 anos"/>
    <n v="5"/>
    <s v="1 - 250"/>
    <n v="365"/>
    <n v="502"/>
    <n v="4006"/>
    <n v="34643"/>
    <n v="80317"/>
    <n v="39534"/>
    <x v="1"/>
    <n v="29419"/>
    <x v="2"/>
    <n v="11364"/>
    <n v="36.630000000000003"/>
    <n v="5.58"/>
    <n v="1.44"/>
    <n v="119.37"/>
    <n v="15.32"/>
    <s v="https://github.com/quartz-scheduler/quartz"/>
    <s v="https://github.com/quartz-scheduler/quartz.git"/>
    <s v="2016-03-07T14:05:37Z"/>
    <m/>
    <n v="3.6780651892258202E-3"/>
    <n v="2.3605220638083157E-3"/>
    <n v="0.25444596443228457"/>
    <n v="9.3418259023354558E-2"/>
    <n v="2.162371511258027E-3"/>
  </r>
  <r>
    <s v="GrenderG/Toasty"/>
    <n v="6597"/>
    <s v="0-20.000"/>
    <n v="8.67"/>
    <n v="8"/>
    <s v="08-10 anos"/>
    <n v="19"/>
    <s v="1 - 250"/>
    <n v="7"/>
    <n v="16"/>
    <n v="77"/>
    <n v="487"/>
    <n v="729"/>
    <n v="553"/>
    <x v="3"/>
    <n v="73"/>
    <x v="0"/>
    <n v="103"/>
    <n v="10.01"/>
    <n v="4.0599999999999996"/>
    <n v="1.06"/>
    <n v="56.62"/>
    <n v="5.81"/>
    <s v="https://github.com/GrenderG/Toasty"/>
    <s v="https://github.com/GrenderG/Toasty.git"/>
    <s v="2017-01-18T18:52:41Z"/>
    <m/>
    <n v="5.1448627754385555E-5"/>
    <n v="5.8573748481595931E-6"/>
    <n v="0.18513451892384861"/>
    <n v="1.2738853503184724E-2"/>
    <n v="1.0256636924472603E-3"/>
  </r>
  <r>
    <s v="raphw/byte-buddy"/>
    <n v="6607"/>
    <s v="0-20.000"/>
    <n v="11.82"/>
    <n v="10"/>
    <s v="10-12 anos"/>
    <n v="304"/>
    <s v="251 - 500"/>
    <n v="1213"/>
    <n v="6152"/>
    <n v="22082"/>
    <n v="286249"/>
    <n v="301828"/>
    <n v="179471"/>
    <x v="2"/>
    <n v="85184"/>
    <x v="2"/>
    <n v="37173"/>
    <n v="28.22"/>
    <n v="6.02"/>
    <n v="1.57"/>
    <n v="14.86"/>
    <n v="5.04"/>
    <s v="https://github.com/raphw/byte-buddy"/>
    <s v="https://github.com/raphw/byte-buddy.git"/>
    <s v="2013-11-25T19:38:03Z"/>
    <m/>
    <n v="1.6697173004895715E-2"/>
    <n v="6.8349947817209142E-3"/>
    <n v="0.2745098039215686"/>
    <n v="0.12101910828025479"/>
    <n v="2.6918690338690021E-4"/>
  </r>
  <r>
    <s v="apache/zeppelin"/>
    <n v="6560"/>
    <s v="0-20.000"/>
    <n v="10.49"/>
    <n v="10"/>
    <s v="10-12 anos"/>
    <n v="0"/>
    <s v="0"/>
    <n v="834"/>
    <n v="2106"/>
    <n v="13739"/>
    <n v="190374"/>
    <n v="205101"/>
    <n v="150137"/>
    <x v="2"/>
    <n v="27724"/>
    <x v="2"/>
    <n v="27240"/>
    <n v="13.52"/>
    <n v="5.76"/>
    <n v="1.25"/>
    <n v="43.09"/>
    <n v="13.52"/>
    <s v="https://github.com/apache/zeppelin"/>
    <s v="https://github.com/apache/zeppelin.git"/>
    <s v="2015-03-25T07:00:06Z"/>
    <m/>
    <n v="1.3968069846582611E-2"/>
    <n v="2.2245186341147472E-3"/>
    <n v="0.26265389876880985"/>
    <n v="5.3078556263269641E-2"/>
    <n v="7.8056956035945702E-4"/>
  </r>
  <r>
    <s v="jd-opensource/joyagent-jdgenie"/>
    <n v="6539"/>
    <s v="0-20.000"/>
    <n v="0.17"/>
    <n v="0"/>
    <s v="&lt;1 ano"/>
    <n v="0"/>
    <s v="0"/>
    <n v="85"/>
    <n v="135"/>
    <n v="305"/>
    <n v="5079"/>
    <n v="7573"/>
    <n v="5770"/>
    <x v="5"/>
    <n v="803"/>
    <x v="4"/>
    <n v="1000"/>
    <n v="10.6"/>
    <n v="4.79"/>
    <n v="1.1000000000000001"/>
    <n v="4.3"/>
    <n v="6.53"/>
    <s v="https://github.com/jd-opensource/joyagent-jdgenie"/>
    <s v="https://github.com/jd-opensource/joyagent-jdgenie.git"/>
    <s v="2025-07-16T02:59:53Z"/>
    <m/>
    <n v="5.3681479591827241E-4"/>
    <n v="6.4431123329755527E-5"/>
    <n v="0.21842225262197904"/>
    <n v="2.1231422505307875E-2"/>
    <n v="7.7893922245199921E-5"/>
  </r>
  <r>
    <s v="JesusFreke/smali"/>
    <n v="6537"/>
    <s v="0-20.000"/>
    <n v="12.99"/>
    <n v="12"/>
    <s v="12-14 anos"/>
    <n v="0"/>
    <s v="0"/>
    <n v="737"/>
    <n v="1152"/>
    <n v="5135"/>
    <n v="46762"/>
    <n v="83537"/>
    <n v="47712"/>
    <x v="1"/>
    <n v="25528"/>
    <x v="2"/>
    <n v="10297"/>
    <n v="30.56"/>
    <n v="5.98"/>
    <n v="1.64"/>
    <n v="15.02"/>
    <n v="8.6999999999999993"/>
    <s v="https://github.com/JesusFreke/smali"/>
    <s v="https://github.com/JesusFreke/smali.git"/>
    <s v="2012-09-23T19:51:16Z"/>
    <m/>
    <n v="4.4389094528340754E-3"/>
    <n v="2.0483159606002476E-3"/>
    <n v="0.27268581851345192"/>
    <n v="0.13588110403397025"/>
    <n v="2.7208528188904719E-4"/>
  </r>
  <r>
    <s v="NLPchina/ansj_seg"/>
    <n v="6530"/>
    <s v="0-20.000"/>
    <n v="13.04"/>
    <n v="12"/>
    <s v="12-14 anos"/>
    <n v="3"/>
    <s v="1 - 250"/>
    <n v="211"/>
    <n v="218"/>
    <n v="954"/>
    <n v="12062"/>
    <n v="21563"/>
    <n v="14929"/>
    <x v="1"/>
    <n v="2993"/>
    <x v="1"/>
    <n v="3641"/>
    <n v="13.88"/>
    <n v="6.26"/>
    <n v="1.19"/>
    <n v="9.57"/>
    <n v="12.89"/>
    <s v="https://github.com/NLPchina/ansj_seg"/>
    <s v="https://github.com/NLPchina/ansj_seg.git"/>
    <s v="2012-09-05T05:56:24Z"/>
    <m/>
    <n v="1.3889268783819565E-3"/>
    <n v="2.4015236877454331E-4"/>
    <n v="0.28545371637026901"/>
    <n v="4.0339702760084917E-2"/>
    <n v="1.7335926415966589E-4"/>
  </r>
  <r>
    <s v="MuntashirAkon/AppManager"/>
    <n v="6518"/>
    <s v="0-20.000"/>
    <n v="5.3"/>
    <n v="4"/>
    <s v="04-06 anos"/>
    <n v="76"/>
    <s v="1 - 250"/>
    <n v="945"/>
    <n v="1561"/>
    <n v="10975"/>
    <n v="126432"/>
    <n v="174279"/>
    <n v="136515"/>
    <x v="2"/>
    <n v="18500"/>
    <x v="2"/>
    <n v="19264"/>
    <n v="10.62"/>
    <n v="7.98"/>
    <n v="1.47"/>
    <n v="73.92"/>
    <n v="17.760000000000002"/>
    <s v="https://github.com/MuntashirAkon/AppManager"/>
    <s v="https://github.com/MuntashirAkon/AppManager.git"/>
    <s v="2020-05-30T04:08:56Z"/>
    <m/>
    <n v="1.2700740357848E-2"/>
    <n v="1.4844032149445544E-3"/>
    <n v="0.36388508891928867"/>
    <n v="9.9787685774946913E-2"/>
    <n v="1.3390508679919019E-3"/>
  </r>
  <r>
    <s v="FongMi/TV"/>
    <n v="6514"/>
    <s v="0-20.000"/>
    <n v="3.24"/>
    <n v="2"/>
    <s v="02-04 anos"/>
    <n v="0"/>
    <s v="0"/>
    <n v="390"/>
    <n v="645"/>
    <n v="5204"/>
    <n v="30425"/>
    <n v="41918"/>
    <n v="34463"/>
    <x v="1"/>
    <n v="89"/>
    <x v="0"/>
    <n v="7366"/>
    <n v="0.21"/>
    <n v="6.56"/>
    <n v="1.4"/>
    <n v="102.07"/>
    <n v="14.16"/>
    <s v="https://github.com/FongMi/TV"/>
    <s v="https://github.com/FongMi/TV.git"/>
    <s v="2022-06-22T09:10:23Z"/>
    <m/>
    <n v="3.2062822030730367E-3"/>
    <n v="7.141183034057586E-6"/>
    <n v="0.29913360693114455"/>
    <n v="8.4925690021231404E-2"/>
    <n v="1.848984335713385E-3"/>
  </r>
  <r>
    <s v="processing/processing"/>
    <n v="6504"/>
    <s v="0-20.000"/>
    <n v="12.65"/>
    <n v="12"/>
    <s v="12-14 anos"/>
    <n v="48"/>
    <s v="1 - 250"/>
    <n v="240"/>
    <n v="922"/>
    <n v="8933"/>
    <n v="110008"/>
    <n v="170916"/>
    <n v="94535"/>
    <x v="1"/>
    <n v="47503"/>
    <x v="2"/>
    <n v="28878"/>
    <n v="27.79"/>
    <n v="3.73"/>
    <n v="1.64"/>
    <n v="507.76"/>
    <n v="26.04"/>
    <s v="https://github.com/processing/processing"/>
    <s v="https://github.com/processing/processing.git"/>
    <s v="2013-01-24T21:17:22Z"/>
    <m/>
    <n v="8.7951103521895814E-3"/>
    <n v="3.8115462659195224E-3"/>
    <n v="0.17008663930688556"/>
    <n v="0.13588110403397025"/>
    <n v="9.1980041765634211E-3"/>
  </r>
  <r>
    <s v="ximsfei/Android-skin-support"/>
    <n v="6503"/>
    <s v="0-20.000"/>
    <n v="8.68"/>
    <n v="8"/>
    <s v="08-10 anos"/>
    <n v="0"/>
    <s v="0"/>
    <n v="325"/>
    <n v="406"/>
    <n v="2032"/>
    <n v="19543"/>
    <n v="30478"/>
    <n v="23813"/>
    <x v="1"/>
    <n v="2385"/>
    <x v="1"/>
    <n v="4280"/>
    <n v="7.83"/>
    <n v="6.13"/>
    <n v="1.39"/>
    <n v="17.63"/>
    <n v="10.63"/>
    <s v="https://github.com/ximsfei/Android-skin-support"/>
    <s v="https://github.com/ximsfei/Android-skin-support.git"/>
    <s v="2017-01-12T15:03:54Z"/>
    <m/>
    <n v="2.2154542002082878E-3"/>
    <n v="1.9136765771041956E-4"/>
    <n v="0.27952576379388966"/>
    <n v="8.2802547770700619E-2"/>
    <n v="3.1936508120531965E-4"/>
  </r>
  <r>
    <s v="jOOQ/jOOQ"/>
    <n v="6520"/>
    <s v="0-20.000"/>
    <n v="14.43"/>
    <n v="14"/>
    <s v="14-16 anos"/>
    <n v="105"/>
    <s v="1 - 250"/>
    <n v="2636"/>
    <n v="3307"/>
    <n v="48109"/>
    <n v="222260"/>
    <n v="779383"/>
    <n v="325115"/>
    <x v="2"/>
    <n v="289495"/>
    <x v="3"/>
    <n v="164773"/>
    <n v="37.14"/>
    <n v="9.73"/>
    <n v="1.72"/>
    <n v="1672.97"/>
    <n v="23.27"/>
    <s v="https://github.com/jOOQ/jOOQ"/>
    <s v="https://github.com/jOOQ/jOOQ.git"/>
    <s v="2011-04-17T10:43:33Z"/>
    <m/>
    <n v="3.0247234380410597E-2"/>
    <n v="2.3228503173533716E-2"/>
    <n v="0.44368445052439581"/>
    <n v="0.15286624203821655"/>
    <n v="3.0305626767105145E-2"/>
  </r>
  <r>
    <s v="getActivity/XXPermissions"/>
    <n v="6485"/>
    <s v="0-20.000"/>
    <n v="7.26"/>
    <n v="6"/>
    <s v="06-08 anos"/>
    <n v="72"/>
    <s v="1 - 250"/>
    <n v="108"/>
    <n v="194"/>
    <n v="1022"/>
    <n v="8952"/>
    <n v="16507"/>
    <n v="10582"/>
    <x v="1"/>
    <n v="3795"/>
    <x v="1"/>
    <n v="2130"/>
    <n v="22.99"/>
    <n v="6.65"/>
    <n v="1.55"/>
    <n v="86.44"/>
    <n v="11.46"/>
    <s v="https://github.com/getActivity/XXPermissions"/>
    <s v="https://github.com/getActivity/XXPermissions.git"/>
    <s v="2018-06-15T14:31:29Z"/>
    <m/>
    <n v="9.8450158932533076E-4"/>
    <n v="3.0450325409268019E-4"/>
    <n v="0.30323757409940721"/>
    <n v="0.11677282377919322"/>
    <n v="1.5658489857849026E-3"/>
  </r>
  <r>
    <s v="wxiaoqi/Spring-Cloud-Platform"/>
    <n v="6433"/>
    <s v="0-20.000"/>
    <n v="8.32"/>
    <n v="8"/>
    <s v="08-10 anos"/>
    <n v="3"/>
    <s v="1 - 250"/>
    <n v="172"/>
    <n v="177"/>
    <n v="1098"/>
    <n v="6014"/>
    <n v="13023"/>
    <n v="7691"/>
    <x v="5"/>
    <n v="3356"/>
    <x v="1"/>
    <n v="1976"/>
    <n v="25.77"/>
    <n v="4.8899999999999997"/>
    <n v="1.41"/>
    <n v="57.65"/>
    <n v="8.19"/>
    <s v="https://github.com/wxiaoqi/Spring-Cloud-Platform"/>
    <s v="https://github.com/wxiaoqi/Spring-Cloud-Platform.git"/>
    <s v="2017-05-25T10:35:26Z"/>
    <m/>
    <n v="7.1553597840683417E-4"/>
    <n v="2.6927876699210402E-4"/>
    <n v="0.22298221614227084"/>
    <n v="8.7048832271762189E-2"/>
    <n v="1.0443220040548314E-3"/>
  </r>
  <r>
    <s v="traccar/traccar"/>
    <n v="6458"/>
    <s v="0-20.000"/>
    <n v="13.43"/>
    <n v="12"/>
    <s v="12-14 anos"/>
    <n v="63"/>
    <s v="1 - 250"/>
    <n v="1412"/>
    <n v="1803"/>
    <n v="4630"/>
    <n v="67605"/>
    <n v="128951"/>
    <n v="89512"/>
    <x v="1"/>
    <n v="16184"/>
    <x v="2"/>
    <n v="23255"/>
    <n v="12.55"/>
    <n v="5.61"/>
    <n v="1.96"/>
    <n v="5.93"/>
    <n v="7.73"/>
    <s v="https://github.com/traccar/traccar"/>
    <s v="https://github.com/traccar/traccar.git"/>
    <s v="2012-04-16T08:33:49Z"/>
    <m/>
    <n v="8.3277930697116809E-3"/>
    <n v="1.29857198003582E-3"/>
    <n v="0.2558139534883721"/>
    <n v="0.2038216560509554"/>
    <n v="1.0742115323582221E-4"/>
  </r>
  <r>
    <s v="ArthurHub/Android-Image-Cropper"/>
    <n v="6425"/>
    <s v="0-20.000"/>
    <n v="10.68"/>
    <n v="10"/>
    <s v="10-12 anos"/>
    <n v="32"/>
    <s v="1 - 250"/>
    <n v="18"/>
    <n v="40"/>
    <n v="371"/>
    <n v="4655"/>
    <n v="8427"/>
    <n v="5269"/>
    <x v="5"/>
    <n v="2060"/>
    <x v="1"/>
    <n v="1098"/>
    <n v="24.45"/>
    <n v="7.72"/>
    <n v="1.38"/>
    <n v="70.38"/>
    <n v="26.75"/>
    <s v="https://github.com/ArthurHub/Android-Image-Cropper"/>
    <s v="https://github.com/ArthurHub/Android-Image-Cropper.git"/>
    <s v="2015-01-15T10:49:37Z"/>
    <m/>
    <n v="4.9020401381167722E-4"/>
    <n v="1.6529030393436659E-4"/>
    <n v="0.35202918376652986"/>
    <n v="8.0679405520169833E-2"/>
    <n v="1.2749242436319E-3"/>
  </r>
  <r>
    <s v="vinc3m1/RoundedImageView"/>
    <n v="6422"/>
    <s v="0-20.000"/>
    <n v="12.57"/>
    <n v="12"/>
    <s v="12-14 anos"/>
    <n v="19"/>
    <s v="1 - 250"/>
    <n v="8"/>
    <n v="15"/>
    <n v="121"/>
    <n v="1265"/>
    <n v="1913"/>
    <n v="1337"/>
    <x v="5"/>
    <n v="302"/>
    <x v="4"/>
    <n v="274"/>
    <n v="15.79"/>
    <n v="8.4"/>
    <n v="1.8"/>
    <n v="107.47"/>
    <n v="17.27"/>
    <s v="https://github.com/vinc3m1/RoundedImageView"/>
    <s v="https://github.com/vinc3m1/RoundedImageView.git"/>
    <s v="2013-02-22T01:17:37Z"/>
    <m/>
    <n v="1.2438845444414734E-4"/>
    <n v="2.4231879508824618E-5"/>
    <n v="0.38303693570451436"/>
    <n v="0.16985138004246286"/>
    <n v="1.9468046101608456E-3"/>
  </r>
  <r>
    <s v="pig-mesh/pig"/>
    <n v="6420"/>
    <s v="0-20.000"/>
    <n v="6.06"/>
    <n v="6"/>
    <s v="06-08 anos"/>
    <n v="19"/>
    <s v="1 - 250"/>
    <n v="382"/>
    <n v="380"/>
    <n v="940"/>
    <n v="7543"/>
    <n v="31192"/>
    <n v="13553"/>
    <x v="1"/>
    <n v="13632"/>
    <x v="2"/>
    <n v="4007"/>
    <n v="43.7"/>
    <n v="6.91"/>
    <n v="1.31"/>
    <n v="5.33"/>
    <n v="3.78"/>
    <s v="https://github.com/pig-mesh/pig"/>
    <s v="https://github.com/pig-mesh/pig.git"/>
    <s v="2019-08-26T03:24:53Z"/>
    <m/>
    <n v="1.2609100397019664E-3"/>
    <n v="1.0938045743850899E-3"/>
    <n v="0.31509347925216602"/>
    <n v="6.5817409766454366E-2"/>
    <n v="9.6552233852771071E-5"/>
  </r>
  <r>
    <s v="AsyncHttpClient/async-http-client"/>
    <n v="6390"/>
    <s v="0-20.000"/>
    <n v="14.54"/>
    <n v="14"/>
    <s v="14-16 anos"/>
    <n v="7"/>
    <s v="1 - 250"/>
    <n v="344"/>
    <n v="579"/>
    <n v="3353"/>
    <n v="29573"/>
    <n v="49322"/>
    <n v="30707"/>
    <x v="1"/>
    <n v="12109"/>
    <x v="2"/>
    <n v="6506"/>
    <n v="24.55"/>
    <n v="5.8"/>
    <n v="1.57"/>
    <n v="41.5"/>
    <n v="9.5"/>
    <s v="https://github.com/AsyncHttpClient/async-http-client"/>
    <s v="https://github.com/AsyncHttpClient/async-http-client.git"/>
    <s v="2011-03-07T13:41:46Z"/>
    <m/>
    <n v="2.8568408905134128E-3"/>
    <n v="9.716020826899248E-4"/>
    <n v="0.26447788417692658"/>
    <n v="0.12101910828025479"/>
    <n v="7.5176692399437132E-4"/>
  </r>
  <r>
    <s v="aa112901/remusic"/>
    <n v="6358"/>
    <s v="0-20.000"/>
    <n v="9.49"/>
    <n v="8"/>
    <s v="08-10 anos"/>
    <n v="0"/>
    <s v="0"/>
    <n v="272"/>
    <n v="845"/>
    <n v="3999"/>
    <n v="47786"/>
    <n v="56413"/>
    <n v="40954"/>
    <x v="1"/>
    <n v="7021"/>
    <x v="1"/>
    <n v="8438"/>
    <n v="12.45"/>
    <n v="5.19"/>
    <n v="1.45"/>
    <n v="41.65"/>
    <n v="9.64"/>
    <s v="https://github.com/aa112901/remusic"/>
    <s v="https://github.com/aa112901/remusic.git"/>
    <s v="2016-03-24T06:20:39Z"/>
    <m/>
    <n v="3.8101755896077865E-3"/>
    <n v="5.6335107957436307E-4"/>
    <n v="0.23666210670314639"/>
    <n v="9.5541401273885343E-2"/>
    <n v="7.5448415384013414E-4"/>
  </r>
  <r>
    <s v="vespa-engine/vespa"/>
    <n v="6348"/>
    <s v="0-20.000"/>
    <n v="9.2899999999999991"/>
    <n v="8"/>
    <s v="08-10 anos"/>
    <n v="239"/>
    <s v="1 - 250"/>
    <n v="8036"/>
    <n v="11453"/>
    <n v="71166"/>
    <n v="597189"/>
    <n v="921163"/>
    <n v="682619"/>
    <x v="2"/>
    <n v="104662"/>
    <x v="3"/>
    <n v="133882"/>
    <n v="11.36"/>
    <n v="6.02"/>
    <n v="1.61"/>
    <n v="37.909999999999997"/>
    <n v="10.5"/>
    <s v="https://github.com/vespa-engine/vespa"/>
    <s v="https://github.com/vespa-engine/vespa.git"/>
    <s v="2016-06-03T20:54:20Z"/>
    <m/>
    <n v="6.3507795350941976E-2"/>
    <n v="8.3978707720284828E-3"/>
    <n v="0.2745098039215686"/>
    <n v="0.12951167728237795"/>
    <n v="6.8673455635244853E-4"/>
  </r>
  <r>
    <s v="sshahine/JFoenix"/>
    <n v="6344"/>
    <s v="0-20.000"/>
    <n v="10.029999999999999"/>
    <n v="10"/>
    <s v="10-12 anos"/>
    <n v="0"/>
    <s v="0"/>
    <n v="207"/>
    <n v="425"/>
    <n v="2156"/>
    <n v="24546"/>
    <n v="37544"/>
    <n v="25164"/>
    <x v="1"/>
    <n v="7634"/>
    <x v="1"/>
    <n v="4746"/>
    <n v="20.329999999999998"/>
    <n v="6.92"/>
    <n v="1.62"/>
    <n v="22.08"/>
    <n v="10.36"/>
    <s v="https://github.com/sshahine/JFoenix"/>
    <s v="https://github.com/sshahine/JFoenix.git"/>
    <s v="2015-09-08T14:04:24Z"/>
    <m/>
    <n v="2.3411451515576095E-3"/>
    <n v="6.1253698069657983E-4"/>
    <n v="0.31554947560419516"/>
    <n v="0.13163481953290873"/>
    <n v="3.9997623329628238E-4"/>
  </r>
  <r>
    <s v="joelittlejohn/jsonschema2pojo"/>
    <n v="6333"/>
    <s v="0-20.000"/>
    <n v="12.24"/>
    <n v="12"/>
    <s v="12-14 anos"/>
    <n v="63"/>
    <s v="1 - 250"/>
    <n v="222"/>
    <n v="271"/>
    <n v="1949"/>
    <n v="14294"/>
    <n v="32043"/>
    <n v="18539"/>
    <x v="1"/>
    <n v="6938"/>
    <x v="1"/>
    <n v="6566"/>
    <n v="21.65"/>
    <n v="6.7"/>
    <n v="1.1399999999999999"/>
    <n v="77.69"/>
    <n v="10.68"/>
    <s v="https://github.com/joelittlejohn/jsonschema2pojo"/>
    <s v="https://github.com/joelittlejohn/jsonschema2pojo.git"/>
    <s v="2013-06-22T22:28:53Z"/>
    <m/>
    <n v="1.724785008930477E-3"/>
    <n v="5.5669132461001714E-4"/>
    <n v="0.30551755585955315"/>
    <n v="2.9723991507430977E-2"/>
    <n v="1.40734391144874E-3"/>
  </r>
  <r>
    <s v="wasabeef/richeditor-android"/>
    <n v="6330"/>
    <s v="0-20.000"/>
    <n v="10.47"/>
    <n v="10"/>
    <s v="10-12 anos"/>
    <n v="0"/>
    <s v="0"/>
    <n v="6"/>
    <n v="43"/>
    <n v="111"/>
    <n v="804"/>
    <n v="900"/>
    <n v="686"/>
    <x v="3"/>
    <n v="59"/>
    <x v="0"/>
    <n v="155"/>
    <n v="6.56"/>
    <n v="2.42"/>
    <n v="1.1399999999999999"/>
    <n v="46.95"/>
    <n v="3.21"/>
    <s v="https://github.com/wasabeef/richeditor-android"/>
    <s v="https://github.com/wasabeef/richeditor-android.git"/>
    <s v="2015-03-30T16:19:20Z"/>
    <m/>
    <n v="6.3822348353541569E-5"/>
    <n v="4.7340426854988487E-6"/>
    <n v="0.11035111719106247"/>
    <n v="2.9723991507430977E-2"/>
    <n v="8.5049294172375269E-4"/>
  </r>
  <r>
    <s v="micronaut-projects/micronaut-core"/>
    <n v="6300"/>
    <s v="0-20.000"/>
    <n v="7.53"/>
    <n v="6"/>
    <s v="06-08 anos"/>
    <n v="311"/>
    <s v="251 - 500"/>
    <n v="4434"/>
    <n v="4885"/>
    <n v="23120"/>
    <n v="174684"/>
    <n v="396916"/>
    <n v="228096"/>
    <x v="2"/>
    <n v="125787"/>
    <x v="3"/>
    <n v="43033"/>
    <n v="31.69"/>
    <n v="5.75"/>
    <n v="1.32"/>
    <n v="36.299999999999997"/>
    <n v="8.2100000000000009"/>
    <s v="https://github.com/micronaut-projects/micronaut-core"/>
    <s v="https://github.com/micronaut-projects/micronaut-core.git"/>
    <s v="2018-03-07T12:05:08Z"/>
    <m/>
    <n v="2.12210238630458E-2"/>
    <n v="1.0092898767471927E-2"/>
    <n v="0.26219790241678065"/>
    <n v="6.7940552016985151E-2"/>
    <n v="6.5756962267459471E-4"/>
  </r>
  <r>
    <s v="amitshekhariitbhu/from-java-to-kotlin"/>
    <n v="6293"/>
    <s v="0-20.000"/>
    <n v="8.33"/>
    <n v="8"/>
    <s v="08-10 anos"/>
    <n v="0"/>
    <s v="0"/>
    <n v="2"/>
    <n v="2"/>
    <n v="8"/>
    <n v="37"/>
    <n v="56"/>
    <n v="43"/>
    <x v="0"/>
    <n v="0"/>
    <x v="0"/>
    <n v="13"/>
    <n v="0"/>
    <n v="0.5"/>
    <n v="1"/>
    <n v="0"/>
    <n v="7"/>
    <s v="https://github.com/amitshekhariitbhu/from-java-to-kotlin"/>
    <s v="https://github.com/amitshekhariitbhu/from-java-to-kotlin.git"/>
    <s v="2017-05-21T11:56:27Z"/>
    <m/>
    <n v="4.0005262087496905E-6"/>
    <n v="0"/>
    <n v="2.2799817601459188E-2"/>
    <n v="0"/>
    <n v="0"/>
  </r>
  <r>
    <s v="koush/ion"/>
    <n v="6274"/>
    <s v="0-20.000"/>
    <n v="12.33"/>
    <n v="12"/>
    <s v="12-14 anos"/>
    <n v="0"/>
    <s v="0"/>
    <n v="127"/>
    <n v="289"/>
    <n v="956"/>
    <n v="9443"/>
    <n v="13438"/>
    <n v="9700"/>
    <x v="5"/>
    <n v="2062"/>
    <x v="1"/>
    <n v="1676"/>
    <n v="15.34"/>
    <n v="4.58"/>
    <n v="1.46"/>
    <n v="23.6"/>
    <n v="6.67"/>
    <s v="https://github.com/koush/ion"/>
    <s v="https://github.com/koush/ion.git"/>
    <s v="2013-05-22T07:41:23Z"/>
    <m/>
    <n v="9.0244428429934879E-4"/>
    <n v="1.6545077995760383E-4"/>
    <n v="0.20884632922936616"/>
    <n v="9.7664543524416128E-2"/>
    <n v="4.2751082906667868E-4"/>
  </r>
  <r>
    <s v="648540858/wvp-GB28181-pro"/>
    <n v="6266"/>
    <s v="0-20.000"/>
    <n v="4.84"/>
    <n v="4"/>
    <s v="04-06 anos"/>
    <n v="1"/>
    <s v="1 - 250"/>
    <n v="714"/>
    <n v="749"/>
    <n v="4739"/>
    <n v="47139"/>
    <n v="85082"/>
    <n v="63632"/>
    <x v="1"/>
    <n v="9565"/>
    <x v="1"/>
    <n v="11885"/>
    <n v="11.24"/>
    <n v="8.27"/>
    <n v="1.3"/>
    <n v="35.130000000000003"/>
    <n v="14.38"/>
    <s v="https://github.com/648540858/wvp-GB28181-pro"/>
    <s v="https://github.com/648540858/wvp-GB28181-pro.git"/>
    <s v="2020-11-14T14:16:37Z"/>
    <m/>
    <n v="5.9200345050037283E-3"/>
    <n v="7.6747658113214393E-4"/>
    <n v="0.37710898312813496"/>
    <n v="6.369426751592358E-2"/>
    <n v="6.3637522987764503E-4"/>
  </r>
  <r>
    <s v="lightbend/config"/>
    <n v="6259"/>
    <s v="0-20.000"/>
    <n v="13.79"/>
    <n v="12"/>
    <s v="12-14 anos"/>
    <n v="3"/>
    <s v="1 - 250"/>
    <n v="118"/>
    <n v="200"/>
    <n v="1528"/>
    <n v="13186"/>
    <n v="19315"/>
    <n v="12129"/>
    <x v="1"/>
    <n v="4797"/>
    <x v="1"/>
    <n v="2389"/>
    <n v="24.84"/>
    <n v="5.47"/>
    <n v="2.06"/>
    <n v="76.180000000000007"/>
    <n v="15.98"/>
    <s v="https://github.com/lightbend/config"/>
    <s v="https://github.com/lightbend/config.git"/>
    <s v="2011-12-06T08:02:29Z"/>
    <m/>
    <n v="1.128427497347093E-3"/>
    <n v="3.84901741734542E-4"/>
    <n v="0.2494300045599635"/>
    <n v="0.22505307855626328"/>
    <n v="1.379990464334728E-3"/>
  </r>
  <r>
    <s v="haifengl/smile"/>
    <n v="6258"/>
    <s v="0-20.000"/>
    <n v="10.83"/>
    <n v="10"/>
    <s v="10-12 anos"/>
    <n v="34"/>
    <s v="1 - 250"/>
    <n v="1211"/>
    <n v="1346"/>
    <n v="11351"/>
    <n v="102612"/>
    <n v="234044"/>
    <n v="123289"/>
    <x v="2"/>
    <n v="85743"/>
    <x v="2"/>
    <n v="25012"/>
    <n v="36.64"/>
    <n v="5.7"/>
    <n v="1.35"/>
    <n v="102.92"/>
    <n v="17.09"/>
    <s v="https://github.com/haifengl/smile"/>
    <s v="https://github.com/haifengl/smile.git"/>
    <s v="2014-11-20T16:28:12Z"/>
    <m/>
    <n v="1.1470252924431176E-2"/>
    <n v="6.8798478302157257E-3"/>
    <n v="0.25991792065663477"/>
    <n v="7.430997876857752E-2"/>
    <n v="1.864381971506041E-3"/>
  </r>
  <r>
    <s v="hazelcast/hazelcast"/>
    <n v="6392"/>
    <s v="0-20.000"/>
    <n v="13.5"/>
    <n v="12"/>
    <s v="12-14 anos"/>
    <n v="200"/>
    <s v="1 - 250"/>
    <n v="11188"/>
    <n v="16788"/>
    <n v="149850"/>
    <n v="1103142"/>
    <n v="1973924"/>
    <n v="1354563"/>
    <x v="4"/>
    <n v="343803"/>
    <x v="3"/>
    <n v="275558"/>
    <n v="17.420000000000002"/>
    <n v="7.91"/>
    <n v="1.78"/>
    <n v="44.87"/>
    <n v="12.33"/>
    <s v="https://github.com/hazelcast/hazelcast"/>
    <s v="https://github.com/hazelcast/hazelcast.git"/>
    <s v="2012-03-21T12:25:18Z"/>
    <m/>
    <n v="0.12602243681168854"/>
    <n v="2.7586069108517981E-2"/>
    <n v="0.3606931144550844"/>
    <n v="0.16560509554140129"/>
    <n v="8.1281402119584198E-4"/>
  </r>
  <r>
    <s v="ityouknow/spring-cloud-examples"/>
    <n v="6225"/>
    <s v="0-20.000"/>
    <n v="8.39"/>
    <n v="8"/>
    <s v="08-10 anos"/>
    <n v="0"/>
    <s v="0"/>
    <n v="132"/>
    <n v="60"/>
    <n v="74"/>
    <n v="385"/>
    <n v="2296"/>
    <n v="1741"/>
    <x v="5"/>
    <n v="34"/>
    <x v="0"/>
    <n v="521"/>
    <n v="1.48"/>
    <n v="3.9"/>
    <n v="1.02"/>
    <n v="0.47"/>
    <n v="1.28"/>
    <s v="https://github.com/ityouknow/spring-cloud-examples"/>
    <s v="https://github.com/ityouknow/spring-cloud-examples.git"/>
    <s v="2017-04-28T08:48:53Z"/>
    <m/>
    <n v="1.6197479370774911E-4"/>
    <n v="2.7280923950332348E-6"/>
    <n v="0.17783857729138167"/>
    <n v="4.2462845010615745E-3"/>
    <n v="8.5139868500567348E-6"/>
  </r>
  <r>
    <s v="apache/flink-cdc"/>
    <n v="6224"/>
    <s v="0-20.000"/>
    <n v="5.14"/>
    <n v="4"/>
    <s v="04-06 anos"/>
    <n v="22"/>
    <s v="1 - 250"/>
    <n v="1343"/>
    <n v="1887"/>
    <n v="12145"/>
    <n v="115223"/>
    <n v="274729"/>
    <n v="203018"/>
    <x v="2"/>
    <n v="41189"/>
    <x v="2"/>
    <n v="30522"/>
    <n v="14.99"/>
    <n v="8.2799999999999994"/>
    <n v="1.47"/>
    <n v="30.01"/>
    <n v="11.88"/>
    <s v="https://github.com/apache/flink-cdc"/>
    <s v="https://github.com/apache/flink-cdc.git"/>
    <s v="2020-07-27T19:23:33Z"/>
    <m/>
    <n v="1.8887879763905688E-2"/>
    <n v="3.3049234605595271E-3"/>
    <n v="0.37756497948016415"/>
    <n v="9.9787685774946913E-2"/>
    <n v="5.4362711780894183E-4"/>
  </r>
  <r>
    <s v="gephi/gephi"/>
    <n v="6207"/>
    <s v="0-20.000"/>
    <n v="13.91"/>
    <n v="12"/>
    <s v="12-14 anos"/>
    <n v="19"/>
    <s v="1 - 250"/>
    <n v="1329"/>
    <n v="2389"/>
    <n v="12670"/>
    <n v="125587"/>
    <n v="225800"/>
    <n v="131441"/>
    <x v="2"/>
    <n v="60650"/>
    <x v="2"/>
    <n v="33709"/>
    <n v="26.86"/>
    <n v="4.43"/>
    <n v="1.67"/>
    <n v="24.68"/>
    <n v="10.1"/>
    <s v="https://github.com/gephi/gephi"/>
    <s v="https://github.com/gephi/gephi.git"/>
    <s v="2011-10-22T03:14:46Z"/>
    <m/>
    <n v="1.2228678265215537E-2"/>
    <n v="4.8664354046695796E-3"/>
    <n v="0.20200638394892839"/>
    <n v="0.14225053078556263"/>
    <n v="4.4707488395617073E-4"/>
  </r>
  <r>
    <s v="graphql-java/graphql-java"/>
    <n v="6196"/>
    <s v="0-20.000"/>
    <n v="10.210000000000001"/>
    <n v="10"/>
    <s v="10-12 anos"/>
    <n v="93"/>
    <s v="1 - 250"/>
    <n v="762"/>
    <n v="1348"/>
    <n v="8780"/>
    <n v="70097"/>
    <n v="106335"/>
    <n v="75079"/>
    <x v="1"/>
    <n v="15482"/>
    <x v="2"/>
    <n v="15774"/>
    <n v="14.56"/>
    <n v="8.15"/>
    <n v="1.37"/>
    <n v="33.5"/>
    <n v="10.15"/>
    <s v="https://github.com/graphql-java/graphql-java"/>
    <s v="https://github.com/graphql-java/graphql-java.git"/>
    <s v="2015-07-06T06:52:20Z"/>
    <m/>
    <n v="6.9850117959701866E-3"/>
    <n v="1.2422448958795454E-3"/>
    <n v="0.37163702690378481"/>
    <n v="7.855626326963909E-2"/>
    <n v="6.0684799888702267E-4"/>
  </r>
  <r>
    <s v="DerekYRC/mini-spring"/>
    <n v="6191"/>
    <s v="0-20.000"/>
    <n v="4.83"/>
    <n v="4"/>
    <s v="04-06 anos"/>
    <n v="0"/>
    <s v="0"/>
    <n v="145"/>
    <n v="149"/>
    <n v="407"/>
    <n v="2472"/>
    <n v="5246"/>
    <n v="3172"/>
    <x v="5"/>
    <n v="1102"/>
    <x v="1"/>
    <n v="972"/>
    <n v="21.01"/>
    <n v="3.41"/>
    <n v="1.22"/>
    <n v="5.08"/>
    <n v="3.82"/>
    <s v="https://github.com/DerekYRC/mini-spring"/>
    <s v="https://github.com/DerekYRC/mini-spring.git"/>
    <s v="2020-11-17T11:59:18Z"/>
    <m/>
    <n v="2.9510858451520971E-4"/>
    <n v="8.8422288803724264E-5"/>
    <n v="0.15549475604195168"/>
    <n v="4.6709129511677279E-2"/>
    <n v="9.2023517443166422E-5"/>
  </r>
  <r>
    <s v="logisim-evolution/logisim-evolution"/>
    <n v="6189"/>
    <s v="0-20.000"/>
    <n v="11"/>
    <n v="10"/>
    <s v="10-12 anos"/>
    <n v="31"/>
    <s v="1 - 250"/>
    <n v="1136"/>
    <n v="1905"/>
    <n v="12922"/>
    <n v="161654"/>
    <n v="205875"/>
    <n v="164112"/>
    <x v="2"/>
    <n v="19015"/>
    <x v="2"/>
    <n v="22748"/>
    <n v="9.24"/>
    <n v="5.93"/>
    <n v="2.42"/>
    <n v="28.23"/>
    <n v="18.940000000000001"/>
    <s v="https://github.com/logisim-evolution/logisim-evolution"/>
    <s v="https://github.com/logisim-evolution/logisim-evolution.git"/>
    <s v="2014-09-19T05:23:24Z"/>
    <m/>
    <n v="1.526824086442626E-2"/>
    <n v="1.525725790928146E-3"/>
    <n v="0.27040583675330598"/>
    <n v="0.30148619957537154"/>
    <n v="5.1138265697255676E-4"/>
  </r>
  <r>
    <s v="Javen205/IJPay"/>
    <n v="6174"/>
    <s v="0-20.000"/>
    <n v="8.3800000000000008"/>
    <n v="8"/>
    <s v="08-10 anos"/>
    <n v="24"/>
    <s v="1 - 250"/>
    <n v="271"/>
    <n v="273"/>
    <n v="1628"/>
    <n v="14136"/>
    <n v="37197"/>
    <n v="20581"/>
    <x v="1"/>
    <n v="12537"/>
    <x v="2"/>
    <n v="4079"/>
    <n v="33.700000000000003"/>
    <n v="5.59"/>
    <n v="1.37"/>
    <n v="139.4"/>
    <n v="9.43"/>
    <s v="https://github.com/Javen205/IJPay"/>
    <s v="https://github.com/Javen205/IJPay.git"/>
    <s v="2017-05-02T03:15:32Z"/>
    <m/>
    <n v="1.9147634860994739E-3"/>
    <n v="1.0059439516626962E-3"/>
    <n v="0.25490196078431371"/>
    <n v="7.855626326963909E-2"/>
    <n v="2.5252122699955513E-3"/>
  </r>
  <r>
    <s v="hibernate/hibernate-orm"/>
    <n v="6236"/>
    <s v="0-20.000"/>
    <n v="14.96"/>
    <n v="14"/>
    <s v="14-16 anos"/>
    <n v="111"/>
    <s v="1 - 250"/>
    <n v="15975"/>
    <n v="25500"/>
    <n v="140459"/>
    <n v="1067842"/>
    <n v="1901475"/>
    <n v="1378265"/>
    <x v="4"/>
    <n v="249116"/>
    <x v="3"/>
    <n v="274094"/>
    <n v="13.1"/>
    <n v="6.78"/>
    <n v="1.39"/>
    <n v="76.3"/>
    <n v="7.87"/>
    <s v="https://github.com/hibernate/hibernate-orm"/>
    <s v="https://github.com/hibernate/hibernate-orm.git"/>
    <s v="2010-10-04T16:15:52Z"/>
    <m/>
    <n v="0.12822756407214866"/>
    <n v="1.9988572502385275E-2"/>
    <n v="0.30916552667578662"/>
    <n v="8.2802547770700619E-2"/>
    <n v="1.3821642482113382E-3"/>
  </r>
  <r>
    <s v="jetlinks/jetlinks-community"/>
    <n v="6154"/>
    <s v="0-20.000"/>
    <n v="5.71"/>
    <n v="4"/>
    <s v="04-06 anos"/>
    <n v="20"/>
    <s v="1 - 250"/>
    <n v="1380"/>
    <n v="1842"/>
    <n v="7723"/>
    <n v="60428"/>
    <n v="144487"/>
    <n v="94163"/>
    <x v="1"/>
    <n v="31287"/>
    <x v="2"/>
    <n v="19037"/>
    <n v="21.65"/>
    <n v="8.76"/>
    <n v="1.27"/>
    <n v="11.76"/>
    <n v="6.71"/>
    <s v="https://github.com/jetlinks/jetlinks-community"/>
    <s v="https://github.com/jetlinks/jetlinks-community.git"/>
    <s v="2020-01-02T07:27:34Z"/>
    <m/>
    <n v="8.7605011487092346E-3"/>
    <n v="2.5104066695119066E-3"/>
    <n v="0.39945280437756497"/>
    <n v="5.7324840764331211E-2"/>
    <n v="2.1303081990780258E-4"/>
  </r>
  <r>
    <s v="google/grafika"/>
    <n v="6134"/>
    <s v="0-20.000"/>
    <n v="11.75"/>
    <n v="10"/>
    <s v="10-12 anos"/>
    <n v="1"/>
    <s v="1 - 250"/>
    <n v="52"/>
    <n v="103"/>
    <n v="586"/>
    <n v="10035"/>
    <n v="14547"/>
    <n v="8421"/>
    <x v="5"/>
    <n v="4378"/>
    <x v="1"/>
    <n v="1748"/>
    <n v="30.1"/>
    <n v="6.41"/>
    <n v="1.75"/>
    <n v="6.89"/>
    <n v="13.42"/>
    <s v="https://github.com/google/grafika"/>
    <s v="https://github.com/google/grafika.git"/>
    <s v="2013-12-19T18:36:53Z"/>
    <m/>
    <n v="7.834518884623522E-4"/>
    <n v="3.5128201486633832E-4"/>
    <n v="0.2922936616507068"/>
    <n v="0.15923566878980891"/>
    <n v="1.2481142424870405E-4"/>
  </r>
  <r>
    <s v="auth0/java-jwt"/>
    <n v="6126"/>
    <s v="0-20.000"/>
    <n v="11.54"/>
    <n v="10"/>
    <s v="10-12 anos"/>
    <n v="45"/>
    <s v="1 - 250"/>
    <n v="76"/>
    <n v="86"/>
    <n v="1125"/>
    <n v="8924"/>
    <n v="14219"/>
    <n v="10322"/>
    <x v="1"/>
    <n v="1654"/>
    <x v="1"/>
    <n v="2243"/>
    <n v="11.63"/>
    <n v="5.66"/>
    <n v="1.63"/>
    <n v="142.74"/>
    <n v="16.399999999999999"/>
    <s v="https://github.com/auth0/java-jwt"/>
    <s v="https://github.com/auth0/java-jwt.git"/>
    <s v="2014-03-07T15:06:11Z"/>
    <m/>
    <n v="9.6031236108637917E-4"/>
    <n v="1.3271367121720501E-4"/>
    <n v="0.25809393524851804"/>
    <n v="0.13375796178343946"/>
    <n v="2.5857159212278693E-3"/>
  </r>
  <r>
    <s v="ikew0ng/SwipeBackLayout"/>
    <n v="6123"/>
    <s v="0-20.000"/>
    <n v="12.07"/>
    <n v="12"/>
    <s v="12-14 anos"/>
    <n v="0"/>
    <s v="0"/>
    <n v="10"/>
    <n v="18"/>
    <n v="161"/>
    <n v="1635"/>
    <n v="2772"/>
    <n v="1594"/>
    <x v="5"/>
    <n v="820"/>
    <x v="4"/>
    <n v="358"/>
    <n v="29.58"/>
    <n v="5.22"/>
    <n v="1.39"/>
    <n v="61.33"/>
    <n v="24.61"/>
    <s v="https://github.com/ikew0ng/SwipeBackLayout"/>
    <s v="https://github.com/ikew0ng/SwipeBackLayout.git"/>
    <s v="2013-08-25T03:36:12Z"/>
    <m/>
    <n v="1.4829857620341877E-4"/>
    <n v="6.5795169527272133E-5"/>
    <n v="0.23803009575923392"/>
    <n v="8.2802547770700619E-2"/>
    <n v="1.110984709604212E-3"/>
  </r>
  <r>
    <s v="nayuki/QR-Code-generator"/>
    <n v="6120"/>
    <s v="0-20.000"/>
    <n v="9.43"/>
    <n v="8"/>
    <s v="08-10 anos"/>
    <n v="5"/>
    <s v="1 - 250"/>
    <n v="18"/>
    <n v="19"/>
    <n v="142"/>
    <n v="1823"/>
    <n v="4413"/>
    <n v="2302"/>
    <x v="5"/>
    <n v="1476"/>
    <x v="1"/>
    <n v="635"/>
    <n v="33.450000000000003"/>
    <n v="3.95"/>
    <n v="1.42"/>
    <n v="19.579999999999998"/>
    <n v="35.68"/>
    <s v="https://github.com/nayuki/QR-Code-generator"/>
    <s v="https://github.com/nayuki/QR-Code-generator.git"/>
    <s v="2016-04-15T02:19:41Z"/>
    <m/>
    <n v="2.1416770540794855E-4"/>
    <n v="1.1843130514908985E-4"/>
    <n v="0.1801185590515276"/>
    <n v="8.9171974522292974E-2"/>
    <n v="3.5468906920023592E-4"/>
  </r>
  <r>
    <s v="daimajia/NumberProgressBar"/>
    <n v="6104"/>
    <s v="0-20.000"/>
    <n v="11.39"/>
    <n v="10"/>
    <s v="10-12 anos"/>
    <n v="3"/>
    <s v="1 - 250"/>
    <n v="3"/>
    <n v="6"/>
    <n v="47"/>
    <n v="380"/>
    <n v="588"/>
    <n v="398"/>
    <x v="3"/>
    <n v="87"/>
    <x v="0"/>
    <n v="103"/>
    <n v="14.8"/>
    <n v="3.17"/>
    <n v="1.33"/>
    <n v="91.83"/>
    <n v="12"/>
    <s v="https://github.com/daimajia/NumberProgressBar"/>
    <s v="https://github.com/daimajia/NumberProgressBar.git"/>
    <s v="2014-05-01T08:54:25Z"/>
    <m/>
    <n v="3.7028126304241322E-5"/>
    <n v="6.9807070108203367E-6"/>
    <n v="0.14455084359325127"/>
    <n v="7.0063694267515936E-2"/>
    <n v="1.6634881115759788E-3"/>
  </r>
  <r>
    <s v="rengwuxian/MaterialEditText"/>
    <n v="6099"/>
    <s v="0-20.000"/>
    <n v="10.89"/>
    <n v="10"/>
    <s v="10-12 anos"/>
    <n v="19"/>
    <s v="1 - 250"/>
    <n v="12"/>
    <n v="26"/>
    <n v="406"/>
    <n v="3385"/>
    <n v="4844"/>
    <n v="3356"/>
    <x v="5"/>
    <n v="834"/>
    <x v="4"/>
    <n v="654"/>
    <n v="17.22"/>
    <n v="5.65"/>
    <n v="1.31"/>
    <n v="742.85"/>
    <n v="37.119999999999997"/>
    <s v="https://github.com/rengwuxian/MaterialEditText"/>
    <s v="https://github.com/rengwuxian/MaterialEditText.git"/>
    <s v="2014-10-30T10:07:23Z"/>
    <m/>
    <n v="3.1222711526892932E-4"/>
    <n v="6.6918501689932882E-5"/>
    <n v="0.25763793889648884"/>
    <n v="6.5817409766454366E-2"/>
    <n v="1.3456627939499248E-2"/>
  </r>
  <r>
    <s v="Vedenin/useful-java-links"/>
    <n v="6061"/>
    <s v="0-20.000"/>
    <n v="9.6"/>
    <n v="8"/>
    <s v="08-10 anos"/>
    <n v="0"/>
    <s v="0"/>
    <n v="161"/>
    <n v="263"/>
    <n v="589"/>
    <n v="5964"/>
    <n v="10275"/>
    <n v="7001"/>
    <x v="5"/>
    <n v="1537"/>
    <x v="1"/>
    <n v="1737"/>
    <n v="14.96"/>
    <n v="2.2999999999999998"/>
    <n v="1.02"/>
    <n v="1.83"/>
    <n v="2.73"/>
    <s v="https://github.com/Vedenin/useful-java-links"/>
    <s v="https://github.com/Vedenin/useful-java-links.git"/>
    <s v="2016-02-13T13:14:52Z"/>
    <m/>
    <n v="6.5134148808038562E-4"/>
    <n v="1.2332582385782596E-4"/>
    <n v="0.10487916096671226"/>
    <n v="4.2462845010615745E-3"/>
    <n v="3.3150204118306017E-5"/>
  </r>
  <r>
    <s v="alipay/SoloPi"/>
    <n v="6041"/>
    <s v="0-20.000"/>
    <n v="6.52"/>
    <n v="6"/>
    <s v="06-08 anos"/>
    <n v="8"/>
    <s v="1 - 250"/>
    <n v="318"/>
    <n v="1170"/>
    <n v="4099"/>
    <n v="56327"/>
    <n v="72234"/>
    <n v="48455"/>
    <x v="1"/>
    <n v="13839"/>
    <x v="2"/>
    <n v="9940"/>
    <n v="19.16"/>
    <n v="4.62"/>
    <n v="1.21"/>
    <n v="13.14"/>
    <n v="8.3699999999999992"/>
    <s v="https://github.com/alipay/SoloPi"/>
    <s v="https://github.com/alipay/SoloPi.git"/>
    <s v="2019-03-14T15:32:49Z"/>
    <m/>
    <n v="4.5080348243015404E-3"/>
    <n v="1.1104138427901452E-3"/>
    <n v="0.2106703146374829"/>
    <n v="4.4585987261146487E-2"/>
    <n v="2.3802933448882025E-4"/>
  </r>
  <r>
    <s v="LandGrey/SpringBootVulExploit"/>
    <n v="6034"/>
    <s v="0-20.000"/>
    <n v="5.33"/>
    <n v="4"/>
    <s v="04-06 anos"/>
    <n v="0"/>
    <s v="0"/>
    <n v="23"/>
    <n v="14"/>
    <n v="43"/>
    <n v="258"/>
    <n v="572"/>
    <n v="459"/>
    <x v="3"/>
    <n v="5"/>
    <x v="0"/>
    <n v="108"/>
    <n v="0.87"/>
    <n v="3.36"/>
    <n v="1"/>
    <n v="3.57"/>
    <n v="4.1399999999999997"/>
    <s v="https://github.com/LandGrey/SpringBootVulExploit"/>
    <s v="https://github.com/LandGrey/SpringBootVulExploit.git"/>
    <s v="2020-05-20T09:18:44Z"/>
    <m/>
    <n v="4.2703291391072276E-5"/>
    <n v="4.0119005809312281E-7"/>
    <n v="0.15321477428180574"/>
    <n v="0"/>
    <n v="6.4670070329154354E-5"/>
  </r>
  <r>
    <s v="LaurieWired/GhidraMCP"/>
    <n v="6033"/>
    <s v="0-20.000"/>
    <n v="0.48"/>
    <n v="0"/>
    <s v="&lt;1 ano"/>
    <n v="5"/>
    <s v="1 - 250"/>
    <n v="2"/>
    <n v="3"/>
    <n v="59"/>
    <n v="1219"/>
    <n v="1689"/>
    <n v="1263"/>
    <x v="5"/>
    <n v="197"/>
    <x v="4"/>
    <n v="229"/>
    <n v="11.66"/>
    <n v="16.329999999999998"/>
    <n v="1.67"/>
    <n v="459"/>
    <n v="99.67"/>
    <s v="https://github.com/LaurieWired/GhidraMCP"/>
    <s v="https://github.com/LaurieWired/GhidraMCP.git"/>
    <s v="2025-03-23T05:36:55Z"/>
    <m/>
    <n v="1.1750382794536882E-4"/>
    <n v="1.5806888288869036E-5"/>
    <n v="0.74464204286365698"/>
    <n v="0.14225053078556263"/>
    <n v="8.3147233280341307E-3"/>
  </r>
  <r>
    <s v="singwhatiwanna/dynamic-load-apk"/>
    <n v="6030"/>
    <s v="0-20.000"/>
    <n v="11.47"/>
    <n v="10"/>
    <s v="10-12 anos"/>
    <n v="0"/>
    <s v="0"/>
    <n v="37"/>
    <n v="62"/>
    <n v="356"/>
    <n v="2620"/>
    <n v="4060"/>
    <n v="2835"/>
    <x v="5"/>
    <n v="601"/>
    <x v="4"/>
    <n v="624"/>
    <n v="14.8"/>
    <n v="5.81"/>
    <n v="1.45"/>
    <n v="9.42"/>
    <n v="9.18"/>
    <s v="https://github.com/singwhatiwanna/dynamic-load-apk"/>
    <s v="https://github.com/singwhatiwanna/dynamic-load-apk.git"/>
    <s v="2014-03-30T11:51:00Z"/>
    <m/>
    <n v="2.6375562329779934E-4"/>
    <n v="4.8223044982793358E-5"/>
    <n v="0.26493388052895578"/>
    <n v="9.5541401273885343E-2"/>
    <n v="1.706420343139031E-4"/>
  </r>
  <r>
    <s v="apache/incubator-kie-drools"/>
    <n v="6118"/>
    <s v="0-20.000"/>
    <n v="14.59"/>
    <n v="14"/>
    <s v="14-16 anos"/>
    <n v="6"/>
    <s v="1 - 250"/>
    <n v="8979"/>
    <n v="11868"/>
    <n v="80901"/>
    <n v="766517"/>
    <n v="1259620"/>
    <n v="845341"/>
    <x v="2"/>
    <n v="237259"/>
    <x v="3"/>
    <n v="177020"/>
    <n v="18.84"/>
    <n v="6.59"/>
    <n v="1.6"/>
    <n v="65.39"/>
    <n v="13.19"/>
    <s v="https://github.com/apache/incubator-kie-drools"/>
    <s v="https://github.com/apache/incubator-kie-drools.git"/>
    <s v="2011-02-18T08:37:05Z"/>
    <m/>
    <n v="7.8646716879783071E-2"/>
    <n v="1.9037190398623244E-2"/>
    <n v="0.30050159598723208"/>
    <n v="0.12738853503184716"/>
    <n v="1.1845310640961914E-3"/>
  </r>
  <r>
    <s v="google/j2objc"/>
    <n v="6029"/>
    <s v="0-20.000"/>
    <n v="11.64"/>
    <n v="10"/>
    <s v="10-12 anos"/>
    <n v="1"/>
    <s v="1 - 250"/>
    <n v="5157"/>
    <n v="0"/>
    <n v="0"/>
    <n v="0"/>
    <n v="1871831"/>
    <n v="974865"/>
    <x v="2"/>
    <n v="717949"/>
    <x v="3"/>
    <n v="179017"/>
    <n v="38.36"/>
    <m/>
    <m/>
    <m/>
    <m/>
    <s v="https://github.com/google/j2objc"/>
    <s v="https://github.com/google/j2objc.git"/>
    <s v="2014-01-30T20:19:56Z"/>
    <s v="ck_failed"/>
    <n v="9.0697046104482953E-2"/>
    <n v="5.7606800203579882E-2"/>
    <n v="0"/>
    <n v="-0.21231422505307856"/>
    <n v="0"/>
  </r>
  <r>
    <s v="pedrovgs/EffectiveAndroidUI"/>
    <n v="6015"/>
    <s v="0-20.000"/>
    <n v="11.21"/>
    <n v="10"/>
    <s v="10-12 anos"/>
    <n v="0"/>
    <s v="0"/>
    <n v="54"/>
    <n v="73"/>
    <n v="347"/>
    <n v="1923"/>
    <n v="4277"/>
    <n v="2224"/>
    <x v="5"/>
    <n v="1510"/>
    <x v="1"/>
    <n v="543"/>
    <n v="35.31"/>
    <n v="4.4400000000000004"/>
    <n v="1.34"/>
    <n v="11.62"/>
    <n v="5.53"/>
    <s v="https://github.com/pedrovgs/EffectiveAndroidUI"/>
    <s v="https://github.com/pedrovgs/EffectiveAndroidUI.git"/>
    <s v="2014-07-04T08:42:20Z"/>
    <m/>
    <n v="2.0691093693626307E-4"/>
    <n v="1.2115939754412308E-4"/>
    <n v="0.20246238030095762"/>
    <n v="7.2186836518046721E-2"/>
    <n v="2.1049473871842398E-4"/>
  </r>
  <r>
    <s v="rey5137/material"/>
    <n v="5988"/>
    <s v="0-20.000"/>
    <n v="10.78"/>
    <n v="10"/>
    <s v="10-12 anos"/>
    <n v="10"/>
    <s v="1 - 250"/>
    <n v="78"/>
    <n v="305"/>
    <n v="2619"/>
    <n v="27346"/>
    <n v="34444"/>
    <n v="24631"/>
    <x v="1"/>
    <n v="4217"/>
    <x v="1"/>
    <n v="5596"/>
    <n v="12.24"/>
    <n v="6.51"/>
    <n v="1.65"/>
    <n v="54.5"/>
    <n v="20.260000000000002"/>
    <s v="https://github.com/rey5137/material"/>
    <s v="https://github.com/rey5137/material.git"/>
    <s v="2014-12-09T12:07:32Z"/>
    <m/>
    <n v="2.2915572336677588E-3"/>
    <n v="3.3836369499573978E-4"/>
    <n v="0.29685362517099861"/>
    <n v="0.13800424628450103"/>
    <n v="9.872601772938131E-4"/>
  </r>
  <r>
    <s v="google/physical-web"/>
    <n v="5982"/>
    <s v="0-20.000"/>
    <n v="10.97"/>
    <n v="10"/>
    <s v="10-12 anos"/>
    <n v="17"/>
    <s v="1 - 250"/>
    <n v="63"/>
    <n v="156"/>
    <n v="772"/>
    <n v="7481"/>
    <n v="11461"/>
    <n v="7217"/>
    <x v="5"/>
    <n v="3016"/>
    <x v="1"/>
    <n v="1228"/>
    <n v="26.32"/>
    <n v="4.79"/>
    <n v="1.29"/>
    <n v="26.71"/>
    <n v="8.49"/>
    <s v="https://github.com/google/physical-web"/>
    <s v="https://github.com/google/physical-web.git"/>
    <s v="2014-09-30T18:32:14Z"/>
    <m/>
    <n v="6.7143715461736079E-4"/>
    <n v="2.4199784304177168E-4"/>
    <n v="0.21842225262197904"/>
    <n v="6.1571125265392788E-2"/>
    <n v="4.8384806120216047E-4"/>
  </r>
  <r>
    <s v="graphhopper/graphhopper"/>
    <n v="6008"/>
    <s v="0-20.000"/>
    <n v="13.59"/>
    <n v="12"/>
    <s v="12-14 anos"/>
    <n v="45"/>
    <s v="1 - 250"/>
    <n v="935"/>
    <n v="1359"/>
    <n v="9020"/>
    <n v="98846"/>
    <n v="147897"/>
    <n v="102006"/>
    <x v="2"/>
    <n v="27424"/>
    <x v="2"/>
    <n v="18467"/>
    <n v="18.54"/>
    <n v="6.85"/>
    <n v="1.24"/>
    <n v="33"/>
    <n v="12.98"/>
    <s v="https://github.com/graphhopper/graphhopper"/>
    <s v="https://github.com/graphhopper/graphhopper.git"/>
    <s v="2012-02-18T19:57:38Z"/>
    <m/>
    <n v="9.4901785220865339E-3"/>
    <n v="2.2004472306291598E-3"/>
    <n v="0.31235750113999089"/>
    <n v="5.0955414012738849E-2"/>
    <n v="5.9779056606781334E-4"/>
  </r>
  <r>
    <s v="obsidiandynamics/kafdrop"/>
    <n v="5970"/>
    <s v="0-20.000"/>
    <n v="6.31"/>
    <n v="6"/>
    <s v="06-08 anos"/>
    <n v="50"/>
    <s v="1 - 250"/>
    <n v="79"/>
    <n v="100"/>
    <n v="518"/>
    <n v="4215"/>
    <n v="6992"/>
    <n v="4851"/>
    <x v="5"/>
    <n v="1116"/>
    <x v="1"/>
    <n v="1025"/>
    <n v="15.96"/>
    <n v="5.52"/>
    <n v="1.32"/>
    <n v="28.21"/>
    <n v="8.24"/>
    <s v="https://github.com/obsidiandynamics/kafdrop"/>
    <s v="https://github.com/obsidiandynamics/kafdrop.git"/>
    <s v="2019-05-27T08:46:56Z"/>
    <m/>
    <n v="4.5131517764290113E-4"/>
    <n v="8.9545620966385012E-5"/>
    <n v="0.25170998632010944"/>
    <n v="6.7940552016985151E-2"/>
    <n v="5.1102035965978833E-4"/>
  </r>
  <r>
    <s v="wyouflf/xUtils3"/>
    <n v="5967"/>
    <s v="0-20.000"/>
    <n v="9.89"/>
    <n v="8"/>
    <s v="08-10 anos"/>
    <n v="9"/>
    <s v="1 - 250"/>
    <n v="145"/>
    <n v="218"/>
    <n v="1372"/>
    <n v="12561"/>
    <n v="17143"/>
    <n v="12470"/>
    <x v="1"/>
    <n v="2024"/>
    <x v="1"/>
    <n v="2649"/>
    <n v="11.81"/>
    <n v="5.22"/>
    <n v="1.41"/>
    <n v="27.45"/>
    <n v="14.04"/>
    <s v="https://github.com/wyouflf/xUtils3"/>
    <s v="https://github.com/wyouflf/xUtils3.git"/>
    <s v="2015-10-28T10:56:04Z"/>
    <m/>
    <n v="1.1601526005374102E-3"/>
    <n v="1.6240173551609611E-4"/>
    <n v="0.23803009575923392"/>
    <n v="8.7048832271762189E-2"/>
    <n v="4.9725306177459024E-4"/>
  </r>
  <r>
    <s v="robolectric/robolectric"/>
    <n v="5966"/>
    <s v="0-20.000"/>
    <n v="15.06"/>
    <n v="14"/>
    <s v="14-16 anos"/>
    <n v="110"/>
    <s v="1 - 250"/>
    <n v="2140"/>
    <n v="3976"/>
    <n v="29470"/>
    <n v="223653"/>
    <n v="378231"/>
    <n v="287962"/>
    <x v="2"/>
    <n v="36336"/>
    <x v="2"/>
    <n v="53933"/>
    <n v="9.61"/>
    <n v="5.92"/>
    <n v="1.36"/>
    <n v="72.47"/>
    <n v="10.73"/>
    <s v="https://github.com/robolectric/robolectric"/>
    <s v="https://github.com/robolectric/robolectric.git"/>
    <s v="2010-08-28T00:28:25Z"/>
    <m/>
    <n v="2.6790686700557637E-2"/>
    <n v="2.9155283901743418E-3"/>
    <n v="0.26994984040127679"/>
    <n v="7.6433121019108305E-2"/>
    <n v="1.312784312816195E-3"/>
  </r>
  <r>
    <s v="btraceio/btrace"/>
    <n v="5957"/>
    <s v="0-20.000"/>
    <n v="11.06"/>
    <n v="10"/>
    <s v="10-12 anos"/>
    <n v="33"/>
    <s v="1 - 250"/>
    <n v="561"/>
    <n v="763"/>
    <n v="4041"/>
    <n v="40896"/>
    <n v="69924"/>
    <n v="43512"/>
    <x v="1"/>
    <n v="19335"/>
    <x v="2"/>
    <n v="7077"/>
    <n v="27.65"/>
    <n v="4.97"/>
    <n v="1.31"/>
    <n v="93.14"/>
    <n v="11.5"/>
    <s v="https://github.com/btraceio/btrace"/>
    <s v="https://github.com/btraceio/btrace.git"/>
    <s v="2014-08-28T18:58:24Z"/>
    <m/>
    <n v="4.0481603812817799E-3"/>
    <n v="1.5514019546461059E-3"/>
    <n v="0.22663018695850431"/>
    <n v="6.5817409766454366E-2"/>
    <n v="1.6872185855623073E-3"/>
  </r>
  <r>
    <s v="liyifeng1994/ssm"/>
    <n v="5956"/>
    <s v="0-20.000"/>
    <n v="9.25"/>
    <n v="8"/>
    <s v="08-10 anos"/>
    <n v="0"/>
    <s v="0"/>
    <n v="19"/>
    <n v="19"/>
    <n v="78"/>
    <n v="369"/>
    <n v="790"/>
    <n v="513"/>
    <x v="3"/>
    <n v="107"/>
    <x v="4"/>
    <n v="170"/>
    <n v="13.54"/>
    <n v="4.16"/>
    <n v="1.68"/>
    <n v="2.0499999999999998"/>
    <n v="4.8899999999999997"/>
    <s v="https://github.com/liyifeng1994/ssm"/>
    <s v="https://github.com/liyifeng1994/ssm.git"/>
    <s v="2016-06-18T17:58:56Z"/>
    <m/>
    <n v="4.7727208025316075E-5"/>
    <n v="8.585467243192828E-6"/>
    <n v="0.18969448244414044"/>
    <n v="0.14437367303609341"/>
    <n v="3.7135474558758104E-5"/>
  </r>
  <r>
    <s v="apache/camel"/>
    <n v="5953"/>
    <s v="0-20.000"/>
    <n v="16.329999999999998"/>
    <n v="16"/>
    <s v="16-18 anos"/>
    <n v="0"/>
    <s v="0"/>
    <n v="23319"/>
    <n v="41506"/>
    <n v="199302"/>
    <n v="1857735"/>
    <n v="3205558"/>
    <n v="1874839"/>
    <x v="4"/>
    <n v="957370"/>
    <x v="3"/>
    <n v="373349"/>
    <n v="29.87"/>
    <n v="4.8099999999999996"/>
    <n v="1.63"/>
    <n v="79.73"/>
    <n v="9.4600000000000009"/>
    <s v="https://github.com/apache/camel"/>
    <s v="https://github.com/apache/camel.git"/>
    <s v="2009-05-21T00:25:36Z"/>
    <m/>
    <n v="0.17442657108572235"/>
    <n v="7.6817465183322595E-2"/>
    <n v="0.21933424532603737"/>
    <n v="0.13375796178343946"/>
    <n v="1.4442982373511139E-3"/>
  </r>
  <r>
    <s v="apache/iotdb"/>
    <n v="5950"/>
    <s v="0-20.000"/>
    <n v="6.82"/>
    <n v="6"/>
    <s v="06-08 anos"/>
    <n v="47"/>
    <s v="1 - 250"/>
    <n v="6949"/>
    <n v="8664"/>
    <n v="70332"/>
    <n v="754647"/>
    <n v="1440941"/>
    <n v="1084687"/>
    <x v="4"/>
    <n v="195286"/>
    <x v="3"/>
    <n v="160968"/>
    <n v="13.55"/>
    <n v="8.23"/>
    <n v="1.62"/>
    <n v="106.5"/>
    <n v="18.14"/>
    <s v="https://github.com/apache/iotdb"/>
    <s v="https://github.com/apache/iotdb.git"/>
    <s v="2018-11-24T21:29:17Z"/>
    <m/>
    <n v="0.10091439004162966"/>
    <n v="1.5669360336954714E-2"/>
    <n v="0.37528499772001828"/>
    <n v="0.13163481953290873"/>
    <n v="1.9292331904915796E-3"/>
  </r>
  <r>
    <s v="javaparser/javaparser"/>
    <n v="5943"/>
    <s v="0-20.000"/>
    <n v="13.89"/>
    <n v="12"/>
    <s v="12-14 anos"/>
    <n v="55"/>
    <s v="1 - 250"/>
    <n v="1932"/>
    <n v="1972"/>
    <n v="17818"/>
    <n v="141529"/>
    <n v="338518"/>
    <n v="217144"/>
    <x v="2"/>
    <n v="83107"/>
    <x v="2"/>
    <n v="38267"/>
    <n v="24.55"/>
    <n v="9.7200000000000006"/>
    <n v="1.9"/>
    <n v="308.33"/>
    <n v="18.78"/>
    <s v="https://github.com/javaparser/javaparser"/>
    <s v="https://github.com/javaparser/javaparser.git"/>
    <s v="2011-10-30T14:03:44Z"/>
    <m/>
    <n v="2.0202099141226577E-2"/>
    <n v="6.668340431589031E-3"/>
    <n v="0.44322845417236667"/>
    <n v="0.19108280254777069"/>
    <n v="5.585356522293603E-3"/>
  </r>
  <r>
    <s v="springfox/springfox"/>
    <n v="5941"/>
    <s v="0-20.000"/>
    <n v="13.37"/>
    <n v="12"/>
    <s v="12-14 anos"/>
    <n v="12"/>
    <s v="1 - 250"/>
    <n v="942"/>
    <n v="1134"/>
    <n v="5792"/>
    <n v="32063"/>
    <n v="78523"/>
    <n v="50891"/>
    <x v="1"/>
    <n v="17079"/>
    <x v="2"/>
    <n v="10553"/>
    <n v="21.75"/>
    <n v="5.7"/>
    <n v="1.1200000000000001"/>
    <n v="23.24"/>
    <n v="6.64"/>
    <s v="https://github.com/springfox/springfox"/>
    <s v="https://github.com/springfox/springfox.git"/>
    <s v="2012-05-06T06:38:57Z"/>
    <m/>
    <n v="4.7346692858018721E-3"/>
    <n v="1.3703850004344888E-3"/>
    <n v="0.25991792065663477"/>
    <n v="2.5477707006369449E-2"/>
    <n v="4.2098947743684795E-4"/>
  </r>
  <r>
    <s v="apache/hudi"/>
    <n v="5937"/>
    <s v="0-20.000"/>
    <n v="8.76"/>
    <n v="8"/>
    <s v="08-10 anos"/>
    <n v="31"/>
    <s v="1 - 250"/>
    <n v="3548"/>
    <n v="4556"/>
    <n v="30877"/>
    <n v="303697"/>
    <n v="623384"/>
    <n v="419707"/>
    <x v="2"/>
    <n v="129533"/>
    <x v="3"/>
    <n v="74144"/>
    <n v="20.78"/>
    <n v="9.18"/>
    <n v="1.57"/>
    <n v="59.91"/>
    <n v="12.04"/>
    <s v="https://github.com/apache/hudi"/>
    <s v="https://github.com/apache/hudi.git"/>
    <s v="2016-12-14T15:53:41Z"/>
    <m/>
    <n v="3.90476477557141E-2"/>
    <n v="1.0393470358995295E-2"/>
    <n v="0.41860465116279066"/>
    <n v="0.12101910828025479"/>
    <n v="1.0852616003976575E-3"/>
  </r>
  <r>
    <s v="prolificinteractive/material-calendarview"/>
    <n v="5925"/>
    <s v="0-20.000"/>
    <n v="10.61"/>
    <n v="10"/>
    <s v="10-12 anos"/>
    <n v="22"/>
    <s v="1 - 250"/>
    <n v="57"/>
    <n v="88"/>
    <n v="494"/>
    <n v="3658"/>
    <n v="6390"/>
    <n v="4226"/>
    <x v="5"/>
    <n v="1211"/>
    <x v="1"/>
    <n v="953"/>
    <n v="18.95"/>
    <n v="6.45"/>
    <n v="1.53"/>
    <n v="69.010000000000005"/>
    <n v="8.82"/>
    <s v="https://github.com/prolificinteractive/material-calendarview"/>
    <s v="https://github.com/prolificinteractive/material-calendarview.git"/>
    <s v="2015-02-09T22:31:56Z"/>
    <m/>
    <n v="3.9316799437619053E-4"/>
    <n v="9.7168232070154342E-5"/>
    <n v="0.29411764705882354"/>
    <n v="0.11252653927813164"/>
    <n v="1.2501068777072669E-3"/>
  </r>
  <r>
    <s v="google/google-java-format"/>
    <n v="5920"/>
    <s v="0-20.000"/>
    <n v="10.36"/>
    <n v="10"/>
    <s v="10-12 anos"/>
    <n v="35"/>
    <s v="1 - 250"/>
    <n v="81"/>
    <n v="165"/>
    <n v="1195"/>
    <n v="12753"/>
    <n v="23095"/>
    <n v="17639"/>
    <x v="1"/>
    <n v="3275"/>
    <x v="1"/>
    <n v="2181"/>
    <n v="14.18"/>
    <n v="5.73"/>
    <n v="1.42"/>
    <n v="66.8"/>
    <n v="15.95"/>
    <s v="https://github.com/google/google-java-format"/>
    <s v="https://github.com/google/google-java-format.git"/>
    <s v="2015-05-11T20:38:28Z"/>
    <m/>
    <n v="1.6410530650264137E-3"/>
    <n v="2.6277948805099544E-4"/>
    <n v="0.26128590971272231"/>
    <n v="8.9171974522292974E-2"/>
    <n v="1.2100730246463617E-3"/>
  </r>
  <r>
    <s v="antoniolg/androidmvp"/>
    <n v="5918"/>
    <s v="0-20.000"/>
    <n v="11.47"/>
    <n v="10"/>
    <s v="10-12 anos"/>
    <n v="0"/>
    <s v="0"/>
    <n v="10"/>
    <n v="14"/>
    <n v="57"/>
    <n v="274"/>
    <n v="578"/>
    <n v="355"/>
    <x v="3"/>
    <n v="120"/>
    <x v="4"/>
    <n v="103"/>
    <n v="20.76"/>
    <n v="3.29"/>
    <n v="1.29"/>
    <n v="3"/>
    <n v="4.79"/>
    <s v="https://github.com/antoniolg/androidmvp"/>
    <s v="https://github.com/antoniolg/androidmvp.git"/>
    <s v="2014-04-02T05:42:20Z"/>
    <m/>
    <n v="3.302760009549163E-5"/>
    <n v="9.6285613942349474E-6"/>
    <n v="0.15002279981760147"/>
    <n v="6.1571125265392788E-2"/>
    <n v="5.4344596915255763E-5"/>
  </r>
  <r>
    <s v="apache/pinot"/>
    <n v="5901"/>
    <s v="0-20.000"/>
    <n v="11.34"/>
    <n v="10"/>
    <s v="10-12 anos"/>
    <n v="21"/>
    <s v="1 - 250"/>
    <n v="4953"/>
    <n v="7044"/>
    <n v="49078"/>
    <n v="556438"/>
    <n v="957892"/>
    <n v="673542"/>
    <x v="2"/>
    <n v="180707"/>
    <x v="3"/>
    <n v="103643"/>
    <n v="18.87"/>
    <n v="7.28"/>
    <n v="1.46"/>
    <n v="52.61"/>
    <n v="14.74"/>
    <s v="https://github.com/apache/pinot"/>
    <s v="https://github.com/apache/pinot.git"/>
    <s v="2014-05-19T23:27:48Z"/>
    <m/>
    <n v="6.2663312178922889E-2"/>
    <n v="1.4499570365566788E-2"/>
    <n v="0.33196534427724578"/>
    <n v="9.7664543524416128E-2"/>
    <n v="9.5302308123720186E-4"/>
  </r>
  <r>
    <s v="weibocom/motan"/>
    <n v="5896"/>
    <s v="0-20.000"/>
    <n v="9.41"/>
    <n v="8"/>
    <s v="08-10 anos"/>
    <n v="28"/>
    <s v="1 - 250"/>
    <n v="589"/>
    <n v="844"/>
    <n v="4869"/>
    <n v="46901"/>
    <n v="71129"/>
    <n v="46520"/>
    <x v="1"/>
    <n v="14829"/>
    <x v="2"/>
    <n v="9780"/>
    <n v="20.85"/>
    <n v="5.97"/>
    <n v="1.43"/>
    <n v="32.72"/>
    <n v="10.89"/>
    <s v="https://github.com/weibocom/motan"/>
    <s v="https://github.com/weibocom/motan.git"/>
    <s v="2016-04-20T10:56:17Z"/>
    <m/>
    <n v="4.328011144907805E-3"/>
    <n v="1.1898494742925835E-3"/>
    <n v="0.27222982216142272"/>
    <n v="9.1295116772823773E-2"/>
    <n v="5.9271840368905614E-4"/>
  </r>
  <r>
    <s v="journeyapps/zxing-android-embedded"/>
    <n v="5891"/>
    <s v="0-20.000"/>
    <n v="12.81"/>
    <n v="12"/>
    <s v="12-14 anos"/>
    <n v="9"/>
    <s v="1 - 250"/>
    <n v="62"/>
    <n v="96"/>
    <n v="600"/>
    <n v="5169"/>
    <n v="8600"/>
    <n v="5224"/>
    <x v="5"/>
    <n v="2112"/>
    <x v="1"/>
    <n v="1264"/>
    <n v="24.56"/>
    <n v="5.44"/>
    <n v="1.36"/>
    <n v="21.92"/>
    <n v="11.74"/>
    <s v="https://github.com/journeyapps/zxing-android-embedded"/>
    <s v="https://github.com/journeyapps/zxing-android-embedded.git"/>
    <s v="2012-11-28T16:36:39Z"/>
    <m/>
    <n v="4.86017416616474E-4"/>
    <n v="1.6946268053853506E-4"/>
    <n v="0.24806201550387599"/>
    <n v="7.6433121019108305E-2"/>
    <n v="3.9707785479413545E-4"/>
  </r>
  <r>
    <s v="ZhongFuCheng3y/austin"/>
    <n v="5890"/>
    <s v="0-20.000"/>
    <n v="3.86"/>
    <n v="2"/>
    <s v="02-04 anos"/>
    <n v="0"/>
    <s v="0"/>
    <n v="287"/>
    <n v="348"/>
    <n v="526"/>
    <n v="6538"/>
    <n v="18870"/>
    <n v="10604"/>
    <x v="1"/>
    <n v="5730"/>
    <x v="1"/>
    <n v="2536"/>
    <n v="30.37"/>
    <n v="6.23"/>
    <n v="1.1200000000000001"/>
    <n v="1.45"/>
    <n v="3.24"/>
    <s v="https://github.com/ZhongFuCheng3y/austin"/>
    <s v="https://github.com/ZhongFuCheng3y/austin.git"/>
    <s v="2021-11-06T09:36:01Z"/>
    <m/>
    <n v="9.8654837017631892E-4"/>
    <n v="4.5976380657471871E-4"/>
    <n v="0.28408572731418152"/>
    <n v="2.5477707006369449E-2"/>
    <n v="2.626655517570695E-5"/>
  </r>
  <r>
    <s v="WeiYe-Jing/datax-web"/>
    <n v="5889"/>
    <s v="0-20.000"/>
    <n v="5.83"/>
    <n v="4"/>
    <s v="04-06 anos"/>
    <n v="5"/>
    <s v="1 - 250"/>
    <n v="320"/>
    <n v="317"/>
    <n v="1316"/>
    <n v="13801"/>
    <n v="27344"/>
    <n v="16320"/>
    <x v="1"/>
    <n v="6829"/>
    <x v="1"/>
    <n v="4195"/>
    <n v="24.97"/>
    <n v="5.04"/>
    <n v="1.39"/>
    <n v="13.24"/>
    <n v="10.37"/>
    <s v="https://github.com/WeiYe-Jing/datax-web"/>
    <s v="https://github.com/WeiYe-Jing/datax-web.git"/>
    <s v="2019-11-19T01:09:05Z"/>
    <m/>
    <n v="1.5183392494603476E-3"/>
    <n v="5.4794538134358712E-4"/>
    <n v="0.22982216142270862"/>
    <n v="8.2802547770700619E-2"/>
    <n v="2.3984082105266209E-4"/>
  </r>
  <r>
    <s v="opengoofy/hippo4j"/>
    <n v="5884"/>
    <s v="0-20.000"/>
    <n v="4.25"/>
    <n v="4"/>
    <s v="04-06 anos"/>
    <n v="18"/>
    <s v="1 - 250"/>
    <n v="984"/>
    <n v="1179"/>
    <n v="3383"/>
    <n v="29660"/>
    <n v="79091"/>
    <n v="39893"/>
    <x v="1"/>
    <n v="29190"/>
    <x v="2"/>
    <n v="10008"/>
    <n v="36.909999999999997"/>
    <n v="4.6399999999999997"/>
    <n v="1.19"/>
    <n v="5.81"/>
    <n v="4.96"/>
    <s v="https://github.com/opengoofy/hippo4j"/>
    <s v="https://github.com/opengoofy/hippo4j.git"/>
    <s v="2021-06-16T02:59:48Z"/>
    <m/>
    <n v="3.7114649312942186E-3"/>
    <n v="2.3421475591476511E-3"/>
    <n v="0.21158230734154126"/>
    <n v="4.0339702760084917E-2"/>
    <n v="1.0524736935921199E-4"/>
  </r>
  <r>
    <s v="CeuiLiSA/Pixiv-Shaft"/>
    <n v="5883"/>
    <s v="0-20.000"/>
    <n v="6.47"/>
    <n v="6"/>
    <s v="06-08 anos"/>
    <n v="114"/>
    <s v="1 - 250"/>
    <n v="423"/>
    <n v="1033"/>
    <n v="3815"/>
    <n v="36025"/>
    <n v="46043"/>
    <n v="35400"/>
    <x v="1"/>
    <n v="4046"/>
    <x v="1"/>
    <n v="6597"/>
    <n v="8.7899999999999991"/>
    <n v="4.83"/>
    <n v="1.45"/>
    <n v="25.09"/>
    <n v="6.4"/>
    <s v="https://github.com/CeuiLiSA/Pixiv-Shaft"/>
    <s v="https://github.com/CeuiLiSA/Pixiv-Shaft.git"/>
    <s v="2019-04-01T09:59:09Z"/>
    <m/>
    <n v="3.2934564602264895E-3"/>
    <n v="3.2464299500895499E-4"/>
    <n v="0.22024623803009577"/>
    <n v="9.5541401273885343E-2"/>
    <n v="4.5450197886792232E-4"/>
  </r>
  <r>
    <s v="lets-blade/blade"/>
    <n v="5878"/>
    <s v="0-20.000"/>
    <n v="10.28"/>
    <n v="10"/>
    <s v="10-12 anos"/>
    <n v="9"/>
    <s v="1 - 250"/>
    <n v="291"/>
    <n v="307"/>
    <n v="1810"/>
    <n v="15319"/>
    <n v="28838"/>
    <n v="18256"/>
    <x v="1"/>
    <n v="6479"/>
    <x v="1"/>
    <n v="4103"/>
    <n v="22.47"/>
    <n v="4.62"/>
    <n v="1.23"/>
    <n v="42.16"/>
    <n v="11.71"/>
    <s v="https://github.com/lets-blade/blade"/>
    <s v="https://github.com/lets-blade/blade.git"/>
    <s v="2015-06-10T03:35:49Z"/>
    <m/>
    <n v="1.6984559643473105E-3"/>
    <n v="5.1986207727706848E-4"/>
    <n v="0.2106703146374829"/>
    <n v="4.8832271762208064E-2"/>
    <n v="7.6372273531572757E-4"/>
  </r>
  <r>
    <s v="amitshekhariitbhu/Fast-Android-Networking"/>
    <n v="5844"/>
    <s v="0-20.000"/>
    <n v="9.5"/>
    <n v="8"/>
    <s v="08-10 anos"/>
    <n v="10"/>
    <s v="1 - 250"/>
    <n v="130"/>
    <n v="575"/>
    <n v="1850"/>
    <n v="19596"/>
    <n v="23615"/>
    <n v="16504"/>
    <x v="1"/>
    <n v="3251"/>
    <x v="1"/>
    <n v="3860"/>
    <n v="13.77"/>
    <n v="3.22"/>
    <n v="1.25"/>
    <n v="13.77"/>
    <n v="4.7"/>
    <s v="https://github.com/amitshekhariitbhu/Fast-Android-Networking"/>
    <s v="https://github.com/amitshekhariitbhu/Fast-Android-Networking.git"/>
    <s v="2016-03-21T18:35:44Z"/>
    <m/>
    <n v="1.5354577802140672E-3"/>
    <n v="2.6085377577214842E-4"/>
    <n v="0.14683082535339717"/>
    <n v="5.3078556263269641E-2"/>
    <n v="2.4944169984102393E-4"/>
  </r>
  <r>
    <s v="alibaba/spring-ai-alibaba"/>
    <n v="5841"/>
    <s v="0-20.000"/>
    <n v="1.02"/>
    <n v="0"/>
    <s v="&lt;1 ano"/>
    <n v="10"/>
    <s v="1 - 250"/>
    <n v="2287"/>
    <n v="3097"/>
    <n v="17028"/>
    <n v="153161"/>
    <n v="317968"/>
    <n v="186650"/>
    <x v="2"/>
    <n v="80411"/>
    <x v="2"/>
    <n v="50907"/>
    <n v="25.29"/>
    <n v="6.07"/>
    <n v="1.17"/>
    <n v="22.01"/>
    <n v="9.7100000000000009"/>
    <s v="https://github.com/alibaba/spring-ai-alibaba"/>
    <s v="https://github.com/alibaba/spring-ai-alibaba.git"/>
    <s v="2024-09-09T01:35:50Z"/>
    <m/>
    <n v="1.7365074810770459E-2"/>
    <n v="6.4520187522652192E-3"/>
    <n v="0.27678978568171458"/>
    <n v="3.609341825902334E-2"/>
    <n v="3.9870819270159313E-4"/>
  </r>
  <r>
    <s v="JSQLParser/JSqlParser"/>
    <n v="5813"/>
    <s v="0-20.000"/>
    <n v="14.24"/>
    <n v="14"/>
    <s v="14-16 anos"/>
    <n v="37"/>
    <s v="1 - 250"/>
    <n v="703"/>
    <n v="815"/>
    <n v="8707"/>
    <n v="46459"/>
    <n v="86163"/>
    <n v="61662"/>
    <x v="1"/>
    <n v="10858"/>
    <x v="2"/>
    <n v="13643"/>
    <n v="12.6"/>
    <n v="6.29"/>
    <n v="1.55"/>
    <n v="513.75"/>
    <n v="14.29"/>
    <s v="https://github.com/JSQLParser/JSqlParser"/>
    <s v="https://github.com/JSQLParser/JSqlParser.git"/>
    <s v="2011-06-23T22:51:52Z"/>
    <m/>
    <n v="5.7367545833470557E-3"/>
    <n v="8.7122433015502548E-4"/>
    <n v="0.2868217054263566"/>
    <n v="0.11677282377919322"/>
    <n v="9.3065122217375496E-3"/>
  </r>
  <r>
    <s v="youtube/api-samples"/>
    <n v="5806"/>
    <s v="0-20.000"/>
    <n v="11.78"/>
    <n v="10"/>
    <s v="10-12 anos"/>
    <n v="0"/>
    <s v="0"/>
    <n v="29"/>
    <n v="42"/>
    <n v="122"/>
    <n v="2541"/>
    <n v="5870"/>
    <n v="3043"/>
    <x v="5"/>
    <n v="1968"/>
    <x v="1"/>
    <n v="859"/>
    <n v="33.53"/>
    <n v="6.4"/>
    <n v="1"/>
    <n v="4.38"/>
    <n v="8.7899999999999991"/>
    <s v="https://github.com/youtube/api-samples"/>
    <s v="https://github.com/youtube/api-samples.git"/>
    <s v="2013-12-09T18:41:41Z"/>
    <m/>
    <n v="2.8310700588896065E-4"/>
    <n v="1.5790840686545312E-4"/>
    <n v="0.29183766529867761"/>
    <n v="0"/>
    <n v="7.9343111496273412E-5"/>
  </r>
  <r>
    <s v="ffay/lanproxy"/>
    <n v="5805"/>
    <s v="0-20.000"/>
    <n v="8.83"/>
    <n v="8"/>
    <s v="08-10 anos"/>
    <n v="1"/>
    <s v="1 - 250"/>
    <n v="38"/>
    <n v="63"/>
    <n v="244"/>
    <n v="2668"/>
    <n v="3755"/>
    <n v="2645"/>
    <x v="5"/>
    <n v="419"/>
    <x v="4"/>
    <n v="691"/>
    <n v="11.16"/>
    <n v="4.24"/>
    <n v="1.19"/>
    <n v="8.2100000000000009"/>
    <n v="7.11"/>
    <s v="https://github.com/ffay/lanproxy"/>
    <s v="https://github.com/ffay/lanproxy.git"/>
    <s v="2016-11-20T08:12:10Z"/>
    <m/>
    <n v="2.4607887958471935E-4"/>
    <n v="3.3619726868203693E-5"/>
    <n v="0.19334245326037394"/>
    <n v="4.0339702760084917E-2"/>
    <n v="1.487230468914166E-4"/>
  </r>
  <r>
    <s v="Nightonke/BoomMenu"/>
    <n v="5804"/>
    <s v="0-20.000"/>
    <n v="9.5"/>
    <n v="8"/>
    <s v="08-10 anos"/>
    <n v="0"/>
    <s v="0"/>
    <n v="67"/>
    <n v="115"/>
    <n v="763"/>
    <n v="7710"/>
    <n v="11017"/>
    <n v="8103"/>
    <x v="5"/>
    <n v="1638"/>
    <x v="1"/>
    <n v="1276"/>
    <n v="14.87"/>
    <n v="5.63"/>
    <n v="1.57"/>
    <n v="227.67"/>
    <n v="16.309999999999999"/>
    <s v="https://github.com/Nightonke/BoomMenu"/>
    <s v="https://github.com/Nightonke/BoomMenu.git"/>
    <s v="2016-03-19T12:04:12Z"/>
    <m/>
    <n v="7.5386660161624983E-4"/>
    <n v="1.3142986303130703E-4"/>
    <n v="0.25672594619243044"/>
    <n v="0.12101910828025479"/>
    <n v="4.1242114598987597E-3"/>
  </r>
  <r>
    <s v="changmingxie/tcc-transaction"/>
    <n v="5796"/>
    <s v="0-20.000"/>
    <n v="9.7899999999999991"/>
    <n v="8"/>
    <s v="08-10 anos"/>
    <n v="8"/>
    <s v="1 - 250"/>
    <n v="424"/>
    <n v="519"/>
    <n v="3005"/>
    <n v="23664"/>
    <n v="31764"/>
    <n v="23292"/>
    <x v="1"/>
    <n v="2320"/>
    <x v="1"/>
    <n v="6152"/>
    <n v="7.3"/>
    <n v="5.25"/>
    <n v="1.31"/>
    <n v="29.74"/>
    <n v="8.56"/>
    <s v="https://github.com/changmingxie/tcc-transaction"/>
    <s v="https://github.com/changmingxie/tcc-transaction.git"/>
    <s v="2015-12-05T04:27:53Z"/>
    <m/>
    <n v="2.1669827082371577E-3"/>
    <n v="1.8615218695520897E-4"/>
    <n v="0.23939808481532149"/>
    <n v="6.5817409766454366E-2"/>
    <n v="5.3873610408656874E-4"/>
  </r>
  <r>
    <s v="vavr-io/vavr"/>
    <n v="5972"/>
    <s v="0-20.000"/>
    <n v="11.64"/>
    <n v="10"/>
    <s v="10-12 anos"/>
    <n v="19"/>
    <s v="1 - 250"/>
    <n v="256"/>
    <n v="0"/>
    <n v="0"/>
    <n v="0"/>
    <n v="119736"/>
    <n v="70058"/>
    <x v="1"/>
    <n v="34703"/>
    <x v="2"/>
    <n v="14975"/>
    <n v="28.98"/>
    <m/>
    <m/>
    <m/>
    <m/>
    <s v="https://github.com/vavr-io/vavr"/>
    <s v="https://github.com/vavr-io/vavr.git"/>
    <s v="2014-01-30T14:07:25Z"/>
    <s v="ck_timeout"/>
    <n v="6.5178805844787399E-3"/>
    <n v="2.7844997172011281E-3"/>
    <n v="0"/>
    <n v="-0.21231422505307856"/>
    <n v="0"/>
  </r>
  <r>
    <s v="yarolegovich/DiscreteScrollView"/>
    <n v="5787"/>
    <s v="0-20.000"/>
    <n v="8.5500000000000007"/>
    <n v="8"/>
    <s v="08-10 anos"/>
    <n v="2"/>
    <s v="1 - 250"/>
    <n v="39"/>
    <n v="105"/>
    <n v="511"/>
    <n v="3698"/>
    <n v="4730"/>
    <n v="3673"/>
    <x v="5"/>
    <n v="158"/>
    <x v="4"/>
    <n v="899"/>
    <n v="3.34"/>
    <n v="4.2300000000000004"/>
    <n v="1.25"/>
    <n v="19.11"/>
    <n v="6.9"/>
    <s v="https://github.com/yarolegovich/DiscreteScrollView"/>
    <s v="https://github.com/yarolegovich/DiscreteScrollView.git"/>
    <s v="2017-03-03T23:38:54Z"/>
    <m/>
    <n v="3.4171936662180495E-4"/>
    <n v="1.267760583574268E-5"/>
    <n v="0.19288645690834474"/>
    <n v="5.3078556263269641E-2"/>
    <n v="3.4617508235017919E-4"/>
  </r>
  <r>
    <s v="JakeWharton/DiskLruCache"/>
    <n v="5773"/>
    <s v="0-20.000"/>
    <n v="13.71"/>
    <n v="12"/>
    <s v="12-14 anos"/>
    <n v="0"/>
    <s v="0"/>
    <n v="5"/>
    <n v="12"/>
    <n v="143"/>
    <n v="1937"/>
    <n v="2358"/>
    <n v="1740"/>
    <x v="5"/>
    <n v="378"/>
    <x v="4"/>
    <n v="240"/>
    <n v="16.03"/>
    <n v="3.25"/>
    <n v="1.33"/>
    <n v="11"/>
    <n v="26.67"/>
    <s v="https://github.com/JakeWharton/DiskLruCache"/>
    <s v="https://github.com/JakeWharton/DiskLruCache.git"/>
    <s v="2012-01-05T00:36:34Z"/>
    <m/>
    <n v="1.6188175821452237E-4"/>
    <n v="3.0329968391840083E-5"/>
    <n v="0.14819881440948474"/>
    <n v="7.0063694267515936E-2"/>
    <n v="1.9926352202260446E-4"/>
  </r>
  <r>
    <s v="dmytrodanylyk/circular-progress-button"/>
    <n v="5771"/>
    <s v="0-20.000"/>
    <n v="11.28"/>
    <n v="10"/>
    <s v="10-12 anos"/>
    <n v="3"/>
    <s v="1 - 250"/>
    <n v="13"/>
    <n v="39"/>
    <n v="147"/>
    <n v="1429"/>
    <n v="1569"/>
    <n v="1248"/>
    <x v="5"/>
    <n v="18"/>
    <x v="0"/>
    <n v="303"/>
    <n v="1.1499999999999999"/>
    <n v="3.97"/>
    <n v="1.28"/>
    <n v="25.33"/>
    <n v="5.82"/>
    <s v="https://github.com/dmytrodanylyk/circular-progress-button"/>
    <s v="https://github.com/dmytrodanylyk/circular-progress-button.git"/>
    <s v="2014-06-07T12:58:48Z"/>
    <m/>
    <n v="1.1610829554696777E-4"/>
    <n v="1.444284209135242E-6"/>
    <n v="0.18103055175558597"/>
    <n v="5.9447983014862003E-2"/>
    <n v="4.5884954662114277E-4"/>
  </r>
  <r>
    <s v="TeamAmaze/AmazeFileManager"/>
    <n v="5761"/>
    <s v="0-20.000"/>
    <n v="11.18"/>
    <n v="10"/>
    <s v="10-12 anos"/>
    <n v="66"/>
    <s v="1 - 250"/>
    <n v="245"/>
    <n v="443"/>
    <n v="2438"/>
    <n v="31851"/>
    <n v="53210"/>
    <n v="37388"/>
    <x v="1"/>
    <n v="9547"/>
    <x v="1"/>
    <n v="6275"/>
    <n v="17.940000000000001"/>
    <n v="7.3"/>
    <n v="1.45"/>
    <n v="28.84"/>
    <n v="15.21"/>
    <s v="https://github.com/TeamAmaze/AmazeFileManager"/>
    <s v="https://github.com/TeamAmaze/AmazeFileManager.git"/>
    <s v="2014-07-14T19:47:53Z"/>
    <m/>
    <n v="3.4784110207612424E-3"/>
    <n v="7.6603229692300868E-4"/>
    <n v="0.33287733698130417"/>
    <n v="9.5541401273885343E-2"/>
    <n v="5.2243272501199204E-4"/>
  </r>
  <r>
    <s v="Nepxion/Discovery"/>
    <n v="5743"/>
    <s v="0-20.000"/>
    <n v="7.24"/>
    <n v="6"/>
    <s v="06-08 anos"/>
    <n v="132"/>
    <s v="1 - 250"/>
    <n v="694"/>
    <n v="828"/>
    <n v="3643"/>
    <n v="26230"/>
    <n v="48603"/>
    <n v="33071"/>
    <x v="1"/>
    <n v="6512"/>
    <x v="1"/>
    <n v="9020"/>
    <n v="13.4"/>
    <n v="4.72"/>
    <n v="1.3"/>
    <n v="18.8"/>
    <n v="7.65"/>
    <s v="https://github.com/Nepxion/Discovery"/>
    <s v="https://github.com/Nepxion/Discovery.git"/>
    <s v="2018-06-21T16:16:49Z"/>
    <m/>
    <n v="3.0767767965014189E-3"/>
    <n v="5.2250993166048313E-4"/>
    <n v="0.21523027815777473"/>
    <n v="6.369426751592358E-2"/>
    <n v="3.4055947400226945E-4"/>
  </r>
  <r>
    <s v="jeequan/jeepay"/>
    <n v="5728"/>
    <s v="0-20.000"/>
    <n v="8.1"/>
    <n v="8"/>
    <s v="08-10 anos"/>
    <n v="0"/>
    <s v="0"/>
    <n v="512"/>
    <n v="550"/>
    <n v="1335"/>
    <n v="17168"/>
    <n v="49264"/>
    <n v="26201"/>
    <x v="1"/>
    <n v="15624"/>
    <x v="2"/>
    <n v="7439"/>
    <n v="31.71"/>
    <n v="8.85"/>
    <n v="1.95"/>
    <n v="4.29"/>
    <n v="6.27"/>
    <s v="https://github.com/jeequan/jeepay"/>
    <s v="https://github.com/jeequan/jeepay.git"/>
    <s v="2017-08-12T02:40:32Z"/>
    <m/>
    <n v="2.4376229580337356E-3"/>
    <n v="1.25363869352939E-3"/>
    <n v="0.40355677154582764"/>
    <n v="0.20169851380042461"/>
    <n v="7.7712773588815745E-5"/>
  </r>
  <r>
    <s v="k0shk0sh/FastHub"/>
    <n v="5728"/>
    <s v="0-20.000"/>
    <n v="8.58"/>
    <n v="8"/>
    <s v="08-10 anos"/>
    <n v="63"/>
    <s v="1 - 250"/>
    <n v="598"/>
    <n v="934"/>
    <n v="5622"/>
    <n v="40321"/>
    <n v="59467"/>
    <n v="47698"/>
    <x v="1"/>
    <n v="2420"/>
    <x v="1"/>
    <n v="9349"/>
    <n v="4.07"/>
    <n v="8.01"/>
    <n v="1.61"/>
    <n v="34.76"/>
    <n v="11.4"/>
    <s v="https://github.com/k0shk0sh/FastHub"/>
    <s v="https://github.com/k0shk0sh/FastHub.git"/>
    <s v="2017-02-18T17:53:16Z"/>
    <m/>
    <n v="4.4376069559289005E-3"/>
    <n v="1.9417598811707142E-4"/>
    <n v="0.36525307797537621"/>
    <n v="0.12951167728237795"/>
    <n v="6.2967272959143009E-4"/>
  </r>
  <r>
    <s v="Devlight/InfiniteCycleViewPager"/>
    <n v="5724"/>
    <s v="0-20.000"/>
    <n v="9.07"/>
    <n v="8"/>
    <s v="08-10 anos"/>
    <n v="2"/>
    <s v="1 - 250"/>
    <n v="21"/>
    <n v="41"/>
    <n v="346"/>
    <n v="3564"/>
    <n v="4972"/>
    <n v="3694"/>
    <x v="5"/>
    <n v="606"/>
    <x v="4"/>
    <n v="672"/>
    <n v="12.19"/>
    <n v="5.05"/>
    <n v="1.63"/>
    <n v="102.54"/>
    <n v="25.12"/>
    <s v="https://github.com/Devlight/InfiniteCycleViewPager"/>
    <s v="https://github.com/Devlight/InfiniteCycleViewPager.git"/>
    <s v="2016-08-22T08:04:39Z"/>
    <m/>
    <n v="3.4367311197956642E-4"/>
    <n v="4.862423504088648E-5"/>
    <n v="0.23027815777473779"/>
    <n v="0.13375796178343946"/>
    <n v="1.8574983225634421E-3"/>
  </r>
  <r>
    <s v="jpush/aurora-imui"/>
    <n v="5715"/>
    <s v="0-20.000"/>
    <n v="8.76"/>
    <n v="8"/>
    <s v="08-10 anos"/>
    <n v="42"/>
    <s v="1 - 250"/>
    <n v="146"/>
    <n v="342"/>
    <n v="1850"/>
    <n v="17789"/>
    <n v="21455"/>
    <n v="16460"/>
    <x v="1"/>
    <n v="1833"/>
    <x v="1"/>
    <n v="3162"/>
    <n v="8.5399999999999991"/>
    <n v="4.8099999999999996"/>
    <n v="1.53"/>
    <n v="50.27"/>
    <n v="9.98"/>
    <s v="https://github.com/jpush/aurora-imui"/>
    <s v="https://github.com/jpush/aurora-imui.git"/>
    <s v="2016-12-13T05:24:01Z"/>
    <m/>
    <n v="1.5313642185120907E-3"/>
    <n v="1.4707627529693881E-4"/>
    <n v="0.21933424532603737"/>
    <n v="0.11252653927813164"/>
    <n v="9.1063429564330238E-4"/>
  </r>
  <r>
    <s v="yanzhenjie/SwipeRecyclerView"/>
    <n v="5705"/>
    <s v="0-20.000"/>
    <n v="9.1300000000000008"/>
    <n v="8"/>
    <s v="08-10 anos"/>
    <n v="0"/>
    <s v="0"/>
    <n v="128"/>
    <n v="275"/>
    <n v="1225"/>
    <n v="11063"/>
    <n v="18037"/>
    <n v="11308"/>
    <x v="1"/>
    <n v="4238"/>
    <x v="1"/>
    <n v="2491"/>
    <n v="23.5"/>
    <n v="4.8499999999999996"/>
    <n v="1.39"/>
    <n v="26.97"/>
    <n v="8.51"/>
    <s v="https://github.com/yanzhenjie/SwipeRecyclerView"/>
    <s v="https://github.com/yanzhenjie/SwipeRecyclerView.git"/>
    <s v="2016-08-03T15:43:34Z"/>
    <m/>
    <n v="1.0520453574079419E-3"/>
    <n v="3.4004869323973089E-4"/>
    <n v="0.22115823073415411"/>
    <n v="8.2802547770700619E-2"/>
    <n v="4.8855792626814924E-4"/>
  </r>
  <r>
    <s v="dromara/lamp-cloud"/>
    <n v="5688"/>
    <s v="0-20.000"/>
    <n v="7.67"/>
    <n v="6"/>
    <s v="06-08 anos"/>
    <n v="0"/>
    <s v="0"/>
    <n v="801"/>
    <n v="824"/>
    <n v="2015"/>
    <n v="18801"/>
    <n v="62821"/>
    <n v="36198"/>
    <x v="1"/>
    <n v="19264"/>
    <x v="2"/>
    <n v="7359"/>
    <n v="30.66"/>
    <n v="7.75"/>
    <n v="1.28"/>
    <n v="7.12"/>
    <n v="4.08"/>
    <s v="https://github.com/dromara/lamp-cloud"/>
    <s v="https://github.com/dromara/lamp-cloud.git"/>
    <s v="2018-01-17T02:51:04Z"/>
    <m/>
    <n v="3.3676987838214254E-3"/>
    <n v="1.5457050558211835E-3"/>
    <n v="0.3533971728226174"/>
    <n v="5.9447983014862003E-2"/>
    <n v="1.2897784334554033E-4"/>
  </r>
  <r>
    <s v="springside/springside4"/>
    <n v="5685"/>
    <s v="0-20.000"/>
    <n v="13.57"/>
    <n v="12"/>
    <s v="12-14 anos"/>
    <n v="3"/>
    <s v="1 - 250"/>
    <n v="200"/>
    <n v="315"/>
    <n v="1560"/>
    <n v="12842"/>
    <n v="22249"/>
    <n v="13236"/>
    <x v="1"/>
    <n v="5241"/>
    <x v="1"/>
    <n v="3772"/>
    <n v="23.56"/>
    <n v="3.17"/>
    <n v="1.28"/>
    <n v="24.78"/>
    <n v="8"/>
    <s v="https://github.com/springside/springside4"/>
    <s v="https://github.com/springside/springside4.git"/>
    <s v="2012-02-23T08:39:03Z"/>
    <m/>
    <n v="1.2314177883490907E-3"/>
    <n v="4.2052741889321132E-4"/>
    <n v="0.14455084359325127"/>
    <n v="5.9447983014862003E-2"/>
    <n v="4.4888637052001263E-4"/>
  </r>
  <r>
    <s v="apache/nifi"/>
    <n v="5676"/>
    <s v="0-20.000"/>
    <n v="10.77"/>
    <n v="10"/>
    <s v="10-12 anos"/>
    <n v="0"/>
    <s v="0"/>
    <n v="8089"/>
    <n v="9856"/>
    <n v="65174"/>
    <n v="627040"/>
    <n v="1204074"/>
    <n v="806081"/>
    <x v="2"/>
    <n v="215008"/>
    <x v="3"/>
    <n v="182985"/>
    <n v="17.86"/>
    <n v="7.26"/>
    <n v="1.5"/>
    <n v="55.96"/>
    <n v="11.54"/>
    <s v="https://github.com/apache/nifi"/>
    <s v="https://github.com/apache/nifi.git"/>
    <s v="2014-12-12T08:00:05Z"/>
    <m/>
    <n v="7.4994143415701375E-2"/>
    <n v="1.7251814402097228E-2"/>
    <n v="0.33105335157318738"/>
    <n v="0.10615711252653928"/>
    <n v="1.0137078811259042E-3"/>
  </r>
  <r>
    <s v="apache/hive"/>
    <n v="5791"/>
    <s v="0-20.000"/>
    <n v="16.329999999999998"/>
    <n v="16"/>
    <s v="16-18 anos"/>
    <n v="0"/>
    <s v="0"/>
    <n v="8289"/>
    <n v="20365"/>
    <n v="142040"/>
    <n v="2006814"/>
    <n v="2303066"/>
    <n v="1678542"/>
    <x v="4"/>
    <n v="337802"/>
    <x v="3"/>
    <n v="286722"/>
    <n v="14.67"/>
    <n v="6.9"/>
    <n v="1.41"/>
    <n v="94.12"/>
    <n v="16.899999999999999"/>
    <s v="https://github.com/apache/hive"/>
    <s v="https://github.com/apache/hive.git"/>
    <s v="2009-05-21T02:31:01Z"/>
    <m/>
    <n v="0.15616398287179356"/>
    <n v="2.7104560800794614E-2"/>
    <n v="0.31463748290013682"/>
    <n v="8.7048832271762189E-2"/>
    <n v="1.7049711538879575E-3"/>
  </r>
  <r>
    <s v="jagrosh/MusicBot"/>
    <n v="5669"/>
    <s v="0-20.000"/>
    <n v="9.1"/>
    <n v="8"/>
    <s v="08-10 anos"/>
    <n v="38"/>
    <s v="1 - 250"/>
    <n v="71"/>
    <n v="93"/>
    <n v="385"/>
    <n v="4097"/>
    <n v="7316"/>
    <n v="5215"/>
    <x v="5"/>
    <n v="1466"/>
    <x v="1"/>
    <n v="635"/>
    <n v="20.04"/>
    <n v="6.74"/>
    <n v="2.5099999999999998"/>
    <n v="10.59"/>
    <n v="9.73"/>
    <s v="https://github.com/jagrosh/MusicBot"/>
    <s v="https://github.com/jagrosh/MusicBot.git"/>
    <s v="2016-08-14T18:46:29Z"/>
    <m/>
    <n v="4.851800971774334E-4"/>
    <n v="1.1762892503290361E-4"/>
    <n v="0.30734154126766988"/>
    <n v="0.3205944798301486"/>
    <n v="1.9183642711085284E-4"/>
  </r>
  <r>
    <s v="wasabeef/Blurry"/>
    <n v="5662"/>
    <s v="0-20.000"/>
    <n v="10.16"/>
    <n v="10"/>
    <s v="10-12 anos"/>
    <n v="0"/>
    <s v="0"/>
    <n v="5"/>
    <n v="14"/>
    <n v="34"/>
    <n v="636"/>
    <n v="700"/>
    <n v="486"/>
    <x v="3"/>
    <n v="102"/>
    <x v="4"/>
    <n v="112"/>
    <n v="14.57"/>
    <n v="5.14"/>
    <n v="1"/>
    <n v="0.64"/>
    <n v="4.57"/>
    <s v="https://github.com/wasabeef/Blurry"/>
    <s v="https://github.com/wasabeef/Blurry.git"/>
    <s v="2015-07-23T14:12:08Z"/>
    <m/>
    <n v="4.5215249708194179E-5"/>
    <n v="8.1842771850997054E-6"/>
    <n v="0.23438212494300045"/>
    <n v="0"/>
    <n v="1.1593514008587896E-5"/>
  </r>
  <r>
    <s v="JakeWharton/u2020"/>
    <n v="5660"/>
    <s v="0-20.000"/>
    <n v="11.85"/>
    <n v="10"/>
    <s v="10-12 anos"/>
    <n v="0"/>
    <s v="0"/>
    <n v="106"/>
    <n v="134"/>
    <n v="545"/>
    <n v="4806"/>
    <n v="7277"/>
    <n v="5560"/>
    <x v="5"/>
    <n v="607"/>
    <x v="4"/>
    <n v="1110"/>
    <n v="8.34"/>
    <n v="6.22"/>
    <n v="1.43"/>
    <n v="23.62"/>
    <n v="7.23"/>
    <s v="https://github.com/JakeWharton/u2020"/>
    <s v="https://github.com/JakeWharton/u2020.git"/>
    <s v="2013-11-14T11:58:23Z"/>
    <m/>
    <n v="5.1727734234065768E-4"/>
    <n v="4.8704473052505106E-5"/>
    <n v="0.28362973096215227"/>
    <n v="9.1295116772823773E-2"/>
    <n v="4.2787312637944706E-4"/>
  </r>
  <r>
    <s v="crazycodeboy/react-native-splash-screen"/>
    <n v="5660"/>
    <s v="0-20.000"/>
    <n v="9.01"/>
    <n v="8"/>
    <s v="08-10 anos"/>
    <n v="12"/>
    <s v="1 - 250"/>
    <n v="6"/>
    <n v="12"/>
    <n v="26"/>
    <n v="246"/>
    <n v="363"/>
    <n v="251"/>
    <x v="3"/>
    <n v="69"/>
    <x v="0"/>
    <n v="43"/>
    <n v="19.010000000000002"/>
    <n v="3.42"/>
    <n v="1.25"/>
    <n v="2"/>
    <n v="4.08"/>
    <s v="https://github.com/crazycodeboy/react-native-splash-screen"/>
    <s v="https://github.com/crazycodeboy/react-native-splash-screen.git"/>
    <s v="2016-09-14T10:43:55Z"/>
    <m/>
    <n v="2.3351908799910984E-5"/>
    <n v="5.5364228016850947E-6"/>
    <n v="0.15595075239398085"/>
    <n v="5.3078556263269641E-2"/>
    <n v="3.6229731276837175E-5"/>
  </r>
  <r>
    <s v="hanks-zyh/HTextView"/>
    <n v="5649"/>
    <s v="0-20.000"/>
    <n v="9.75"/>
    <n v="8"/>
    <s v="08-10 anos"/>
    <n v="0"/>
    <s v="0"/>
    <n v="55"/>
    <n v="91"/>
    <n v="299"/>
    <n v="3076"/>
    <n v="4234"/>
    <n v="3187"/>
    <x v="5"/>
    <n v="226"/>
    <x v="4"/>
    <n v="821"/>
    <n v="5.34"/>
    <n v="4.2"/>
    <n v="1.56"/>
    <n v="3.48"/>
    <n v="5.84"/>
    <s v="https://github.com/hanks-zyh/HTextView"/>
    <s v="https://github.com/hanks-zyh/HTextView.git"/>
    <s v="2015-12-19T16:34:59Z"/>
    <m/>
    <n v="2.965041169136108E-4"/>
    <n v="1.813379062580915E-5"/>
    <n v="0.19151846785225718"/>
    <n v="0.11889596602972401"/>
    <n v="6.3039732421696687E-5"/>
  </r>
  <r>
    <s v="ZHENFENG13/spring-boot-projects"/>
    <n v="5634"/>
    <s v="0-20.000"/>
    <n v="8.4700000000000006"/>
    <n v="8"/>
    <s v="08-10 anos"/>
    <n v="0"/>
    <s v="0"/>
    <n v="143"/>
    <n v="107"/>
    <n v="494"/>
    <n v="2603"/>
    <n v="6153"/>
    <n v="4101"/>
    <x v="5"/>
    <n v="1053"/>
    <x v="1"/>
    <n v="999"/>
    <n v="17.11"/>
    <n v="4.3"/>
    <n v="1.07"/>
    <n v="9.1"/>
    <n v="6.53"/>
    <s v="https://github.com/ZHENFENG13/spring-boot-projects"/>
    <s v="https://github.com/ZHENFENG13/spring-boot-projects.git"/>
    <s v="2017-04-01T01:50:14Z"/>
    <m/>
    <n v="3.8153855772284838E-4"/>
    <n v="8.4490626234411657E-5"/>
    <n v="0.19607843137254902"/>
    <n v="1.4861995753715513E-2"/>
    <n v="1.6484527730960914E-4"/>
  </r>
  <r>
    <s v="Suwayomi/Suwayomi-Server"/>
    <n v="5618"/>
    <s v="0-20.000"/>
    <n v="4.7300000000000004"/>
    <n v="4"/>
    <s v="04-06 anos"/>
    <n v="58"/>
    <s v="1 - 250"/>
    <n v="277"/>
    <n v="408"/>
    <n v="6546"/>
    <n v="40995"/>
    <n v="88414"/>
    <n v="42968"/>
    <x v="1"/>
    <n v="38324"/>
    <x v="2"/>
    <n v="7122"/>
    <n v="43.35"/>
    <n v="5.55"/>
    <n v="1.62"/>
    <n v="1509.54"/>
    <n v="26.26"/>
    <s v="https://github.com/Suwayomi/Suwayomi-Server"/>
    <s v="https://github.com/Suwayomi/Suwayomi-Server.git"/>
    <s v="2020-12-23T20:31:38Z"/>
    <m/>
    <n v="3.9975490729664345E-3"/>
    <n v="3.0750415572721674E-3"/>
    <n v="0.25307797537619697"/>
    <n v="0.13163481953290873"/>
    <n v="2.7345114275818393E-2"/>
  </r>
  <r>
    <s v="daimajia/AndroidImageSlider"/>
    <n v="5616"/>
    <s v="0-20.000"/>
    <n v="11.3"/>
    <n v="10"/>
    <s v="10-12 anos"/>
    <n v="5"/>
    <s v="1 - 250"/>
    <n v="32"/>
    <n v="63"/>
    <n v="314"/>
    <n v="3813"/>
    <n v="5659"/>
    <n v="3936"/>
    <x v="5"/>
    <n v="969"/>
    <x v="4"/>
    <n v="754"/>
    <n v="17.12"/>
    <n v="4.0599999999999996"/>
    <n v="1.57"/>
    <n v="59.1"/>
    <n v="15.17"/>
    <s v="https://github.com/daimajia/AndroidImageSlider"/>
    <s v="https://github.com/daimajia/AndroidImageSlider.git"/>
    <s v="2014-06-02T06:04:17Z"/>
    <m/>
    <n v="3.6618770134043676E-4"/>
    <n v="7.7750633258447192E-5"/>
    <n v="0.18513451892384861"/>
    <n v="0.12101910828025479"/>
    <n v="1.0705885592305385E-3"/>
  </r>
  <r>
    <s v="redis/lettuce"/>
    <n v="5636"/>
    <s v="0-20.000"/>
    <n v="11.36"/>
    <n v="10"/>
    <s v="10-12 anos"/>
    <n v="135"/>
    <s v="1 - 250"/>
    <n v="1369"/>
    <n v="2020"/>
    <n v="18259"/>
    <n v="109317"/>
    <n v="256065"/>
    <n v="123408"/>
    <x v="2"/>
    <n v="86563"/>
    <x v="2"/>
    <n v="46094"/>
    <n v="33.81"/>
    <n v="6.37"/>
    <n v="1.39"/>
    <n v="166.45"/>
    <n v="11.87"/>
    <s v="https://github.com/redis/lettuce"/>
    <s v="https://github.com/redis/lettuce.git"/>
    <s v="2014-05-10T13:08:46Z"/>
    <m/>
    <n v="1.1481324148125157E-2"/>
    <n v="6.9456429997429977E-3"/>
    <n v="0.29046967624259007"/>
    <n v="8.2802547770700619E-2"/>
    <n v="3.0152193855147737E-3"/>
  </r>
  <r>
    <s v="meefik/linuxdeploy"/>
    <n v="5609"/>
    <s v="0-20.000"/>
    <n v="13.08"/>
    <n v="12"/>
    <s v="12-14 anos"/>
    <n v="37"/>
    <s v="1 - 250"/>
    <n v="28"/>
    <n v="37"/>
    <n v="252"/>
    <n v="2693"/>
    <n v="4253"/>
    <n v="3072"/>
    <x v="5"/>
    <n v="670"/>
    <x v="4"/>
    <n v="511"/>
    <n v="15.75"/>
    <n v="7.16"/>
    <n v="1.65"/>
    <n v="35.89"/>
    <n v="17.920000000000002"/>
    <s v="https://github.com/meefik/linuxdeploy"/>
    <s v="https://github.com/meefik/linuxdeploy.git"/>
    <s v="2012-08-21T04:49:14Z"/>
    <m/>
    <n v="2.8580503519253604E-4"/>
    <n v="5.3759467784478455E-5"/>
    <n v="0.32649338805289557"/>
    <n v="0.13800424628450103"/>
    <n v="6.5014252776284312E-4"/>
  </r>
  <r>
    <s v="ElderDrivers/EdXposed"/>
    <n v="5604"/>
    <s v="0-20.000"/>
    <n v="6.67"/>
    <n v="6"/>
    <s v="06-08 anos"/>
    <n v="27"/>
    <s v="1 - 250"/>
    <n v="639"/>
    <n v="920"/>
    <n v="7355"/>
    <n v="71794"/>
    <n v="141706"/>
    <n v="72958"/>
    <x v="1"/>
    <n v="51474"/>
    <x v="2"/>
    <n v="17274"/>
    <n v="36.32"/>
    <n v="5.73"/>
    <n v="1.56"/>
    <n v="191.08"/>
    <n v="18.93"/>
    <s v="https://github.com/ElderDrivers/EdXposed"/>
    <s v="https://github.com/ElderDrivers/EdXposed.git"/>
    <s v="2019-01-18T16:18:19Z"/>
    <m/>
    <n v="6.787683514836277E-3"/>
    <n v="4.1301714100570805E-3"/>
    <n v="0.26128590971272231"/>
    <n v="0.11889596602972401"/>
    <n v="3.4613885261890239E-3"/>
  </r>
  <r>
    <s v="JanusGraph/janusgraph"/>
    <n v="5615"/>
    <s v="0-20.000"/>
    <n v="8.73"/>
    <n v="8"/>
    <s v="08-10 anos"/>
    <n v="28"/>
    <s v="1 - 250"/>
    <n v="1359"/>
    <n v="1896"/>
    <n v="11602"/>
    <n v="104266"/>
    <n v="186599"/>
    <n v="123119"/>
    <x v="2"/>
    <n v="35619"/>
    <x v="2"/>
    <n v="27861"/>
    <n v="19.09"/>
    <n v="6.9"/>
    <n v="1.45"/>
    <n v="43.9"/>
    <n v="11.57"/>
    <s v="https://github.com/JanusGraph/janusgraph"/>
    <s v="https://github.com/JanusGraph/janusgraph.git"/>
    <s v="2016-12-26T13:26:29Z"/>
    <m/>
    <n v="1.145443689058263E-2"/>
    <n v="2.857997735843788E-3"/>
    <n v="0.31463748290013682"/>
    <n v="9.5541401273885343E-2"/>
    <n v="7.9524260152657599E-4"/>
  </r>
  <r>
    <s v="hongyangAndroid/FlowLayout"/>
    <n v="5595"/>
    <s v="0-20.000"/>
    <n v="10.06"/>
    <n v="10"/>
    <s v="10-12 anos"/>
    <n v="0"/>
    <s v="0"/>
    <n v="14"/>
    <n v="34"/>
    <n v="85"/>
    <n v="810"/>
    <n v="1210"/>
    <n v="956"/>
    <x v="3"/>
    <n v="56"/>
    <x v="0"/>
    <n v="198"/>
    <n v="4.63"/>
    <n v="4.32"/>
    <n v="1.41"/>
    <n v="5"/>
    <n v="4.09"/>
    <s v="https://github.com/hongyangAndroid/FlowLayout"/>
    <s v="https://github.com/hongyangAndroid/FlowLayout.git"/>
    <s v="2015-08-28T09:32:31Z"/>
    <m/>
    <n v="8.8941931524760554E-5"/>
    <n v="4.4933286506429753E-6"/>
    <n v="0.19699042407660741"/>
    <n v="8.7048832271762189E-2"/>
    <n v="9.0574328192092931E-5"/>
  </r>
  <r>
    <s v="TommyLemon/Android-ZBLibrary"/>
    <n v="5598"/>
    <s v="0-20.000"/>
    <n v="10.08"/>
    <n v="10"/>
    <s v="10-12 anos"/>
    <n v="25"/>
    <s v="1 - 250"/>
    <n v="157"/>
    <n v="318"/>
    <n v="1712"/>
    <n v="14727"/>
    <n v="29324"/>
    <n v="15375"/>
    <x v="1"/>
    <n v="7446"/>
    <x v="1"/>
    <n v="6503"/>
    <n v="25.39"/>
    <n v="5.38"/>
    <n v="1.56"/>
    <n v="26.67"/>
    <n v="10.6"/>
    <s v="https://github.com/TommyLemon/Android-ZBLibrary"/>
    <s v="https://github.com/TommyLemon/Android-ZBLibrary.git"/>
    <s v="2015-08-20T16:03:53Z"/>
    <m/>
    <n v="1.4304207083610811E-3"/>
    <n v="5.9745223451227846E-4"/>
    <n v="0.24532603739170086"/>
    <n v="0.11889596602972401"/>
    <n v="4.8312346657662376E-4"/>
  </r>
  <r>
    <s v="amlcurran/ShowcaseView"/>
    <n v="5580"/>
    <s v="0-20.000"/>
    <n v="13.1"/>
    <n v="12"/>
    <s v="12-14 anos"/>
    <n v="13"/>
    <s v="1 - 250"/>
    <n v="39"/>
    <n v="65"/>
    <n v="274"/>
    <n v="2086"/>
    <n v="3512"/>
    <n v="2195"/>
    <x v="5"/>
    <n v="762"/>
    <x v="4"/>
    <n v="555"/>
    <n v="21.7"/>
    <n v="5.38"/>
    <n v="1.4"/>
    <n v="17.82"/>
    <n v="6.32"/>
    <s v="https://github.com/amlcurran/ShowcaseView"/>
    <s v="https://github.com/amlcurran/ShowcaseView.git"/>
    <s v="2012-08-14T19:07:36Z"/>
    <m/>
    <n v="2.0421290763268768E-4"/>
    <n v="6.1141364853391914E-5"/>
    <n v="0.24532603739170086"/>
    <n v="8.4925690021231404E-2"/>
    <n v="3.2280690567661923E-4"/>
  </r>
  <r>
    <s v="baidu/uid-generator"/>
    <n v="5561"/>
    <s v="0-20.000"/>
    <n v="8.48"/>
    <n v="8"/>
    <s v="08-10 anos"/>
    <n v="0"/>
    <s v="0"/>
    <n v="24"/>
    <n v="25"/>
    <n v="133"/>
    <n v="873"/>
    <n v="2385"/>
    <n v="1027"/>
    <x v="5"/>
    <n v="1023"/>
    <x v="1"/>
    <n v="335"/>
    <n v="42.89"/>
    <n v="2.88"/>
    <n v="1.28"/>
    <n v="11.72"/>
    <n v="8.68"/>
    <s v="https://github.com/baidu/uid-generator"/>
    <s v="https://github.com/baidu/uid-generator.git"/>
    <s v="2017-03-27T04:03:43Z"/>
    <m/>
    <n v="9.5547451543858889E-5"/>
    <n v="8.2083485885852921E-5"/>
    <n v="0.13132694938440492"/>
    <n v="5.9447983014862003E-2"/>
    <n v="2.1230622528226585E-4"/>
  </r>
  <r>
    <s v="nhaarman/ListViewAnimations"/>
    <n v="5545"/>
    <s v="0-20.000"/>
    <n v="12.5"/>
    <n v="12"/>
    <s v="12-14 anos"/>
    <n v="14"/>
    <s v="1 - 250"/>
    <n v="79"/>
    <n v="137"/>
    <n v="714"/>
    <n v="5697"/>
    <n v="10790"/>
    <n v="6086"/>
    <x v="5"/>
    <n v="2887"/>
    <x v="1"/>
    <n v="1817"/>
    <n v="26.76"/>
    <n v="6.47"/>
    <n v="2.06"/>
    <n v="10.46"/>
    <n v="8.58"/>
    <s v="https://github.com/nhaarman/ListViewAnimations"/>
    <s v="https://github.com/nhaarman/ListViewAnimations.git"/>
    <s v="2013-03-19T11:59:23Z"/>
    <m/>
    <n v="5.662140117779213E-4"/>
    <n v="2.3164713954296911E-4"/>
    <n v="0.29502963976288188"/>
    <n v="0.22505307855626328"/>
    <n v="1.8948149457785843E-4"/>
  </r>
  <r>
    <s v="knightliao/disconf"/>
    <n v="5553"/>
    <s v="0-20.000"/>
    <n v="11.31"/>
    <n v="10"/>
    <s v="10-12 anos"/>
    <n v="12"/>
    <s v="1 - 250"/>
    <n v="401"/>
    <n v="425"/>
    <n v="1805"/>
    <n v="14009"/>
    <n v="31304"/>
    <n v="17054"/>
    <x v="1"/>
    <n v="7934"/>
    <x v="1"/>
    <n v="6316"/>
    <n v="25.35"/>
    <n v="4.4400000000000004"/>
    <n v="1.36"/>
    <n v="12.62"/>
    <n v="7.62"/>
    <s v="https://github.com/knightliao/disconf"/>
    <s v="https://github.com/knightliao/disconf.git"/>
    <s v="2014-05-30T09:39:27Z"/>
    <m/>
    <n v="1.5866273014887725E-3"/>
    <n v="6.3660838418216729E-4"/>
    <n v="0.20246238030095762"/>
    <n v="7.6433121019108305E-2"/>
    <n v="2.2860960435684254E-4"/>
  </r>
  <r>
    <s v="danikula/AndroidVideoCache"/>
    <n v="5496"/>
    <s v="0-20.000"/>
    <n v="10.47"/>
    <n v="10"/>
    <s v="10-12 anos"/>
    <n v="20"/>
    <s v="1 - 250"/>
    <n v="60"/>
    <n v="77"/>
    <n v="400"/>
    <n v="3217"/>
    <n v="5024"/>
    <n v="3802"/>
    <x v="5"/>
    <n v="408"/>
    <x v="4"/>
    <n v="814"/>
    <n v="8.1199999999999992"/>
    <n v="4.83"/>
    <n v="1.49"/>
    <n v="14.32"/>
    <n v="7.84"/>
    <s v="https://github.com/danikula/AndroidVideoCache"/>
    <s v="https://github.com/danikula/AndroidVideoCache.git"/>
    <s v="2015-04-01T11:25:52Z"/>
    <m/>
    <n v="3.5372094524805401E-4"/>
    <n v="3.2737108740398822E-5"/>
    <n v="0.22024623803009577"/>
    <n v="0.1040339702760085"/>
    <n v="2.5940487594215418E-4"/>
  </r>
  <r>
    <s v="emilsjolander/StickyListHeaders"/>
    <n v="5494"/>
    <s v="0-20.000"/>
    <n v="13.53"/>
    <n v="12"/>
    <s v="12-14 anos"/>
    <n v="16"/>
    <s v="1 - 250"/>
    <n v="15"/>
    <n v="43"/>
    <n v="283"/>
    <n v="2112"/>
    <n v="2781"/>
    <n v="2129"/>
    <x v="5"/>
    <n v="226"/>
    <x v="4"/>
    <n v="426"/>
    <n v="8.1300000000000008"/>
    <n v="4.8099999999999996"/>
    <n v="1.4"/>
    <n v="3.98"/>
    <n v="11.98"/>
    <s v="https://github.com/emilsjolander/StickyListHeaders"/>
    <s v="https://github.com/emilsjolander/StickyListHeaders.git"/>
    <s v="2012-03-11T18:29:18Z"/>
    <m/>
    <n v="1.9807256507972304E-4"/>
    <n v="1.813379062580915E-5"/>
    <n v="0.21933424532603737"/>
    <n v="8.4925690021231404E-2"/>
    <n v="7.2097165240905971E-5"/>
  </r>
  <r>
    <s v="wuhaoyu1990/MagicCamera"/>
    <n v="5491"/>
    <s v="0-20.000"/>
    <n v="9.6999999999999993"/>
    <n v="8"/>
    <s v="08-10 anos"/>
    <n v="0"/>
    <s v="0"/>
    <n v="172"/>
    <n v="352"/>
    <n v="1371"/>
    <n v="14543"/>
    <n v="17878"/>
    <n v="14639"/>
    <x v="1"/>
    <n v="1022"/>
    <x v="1"/>
    <n v="2217"/>
    <n v="5.72"/>
    <n v="3.54"/>
    <n v="1.47"/>
    <n v="7.63"/>
    <n v="7.96"/>
    <s v="https://github.com/wuhaoyu1990/MagicCamera"/>
    <s v="https://github.com/wuhaoyu1990/MagicCamera.git"/>
    <s v="2016-01-08T11:36:56Z"/>
    <m/>
    <n v="1.3619465853462027E-3"/>
    <n v="8.2003247874234302E-5"/>
    <n v="0.16142270861833105"/>
    <n v="9.9787685774946913E-2"/>
    <n v="1.3821642482113382E-4"/>
  </r>
  <r>
    <s v="00-Evan/shattered-pixel-dungeon"/>
    <n v="5500"/>
    <s v="0-20.000"/>
    <n v="11.14"/>
    <n v="10"/>
    <s v="10-12 anos"/>
    <n v="52"/>
    <s v="1 - 250"/>
    <n v="1259"/>
    <n v="2680"/>
    <n v="12007"/>
    <n v="158805"/>
    <n v="217290"/>
    <n v="152145"/>
    <x v="2"/>
    <n v="29454"/>
    <x v="2"/>
    <n v="35691"/>
    <n v="13.56"/>
    <n v="6.38"/>
    <n v="2.82"/>
    <n v="13.92"/>
    <n v="12.92"/>
    <s v="https://github.com/00-Evan/shattered-pixel-dungeon"/>
    <s v="https://github.com/00-Evan/shattered-pixel-dungeon.git"/>
    <s v="2014-07-31T21:56:31Z"/>
    <m/>
    <n v="1.4154885116981899E-2"/>
    <n v="2.3633303942149678E-3"/>
    <n v="0.29092567259461927"/>
    <n v="0.38641188959660294"/>
    <n v="2.5215892968678675E-4"/>
  </r>
  <r>
    <s v="sockeqwe/mosby"/>
    <n v="5476"/>
    <s v="0-20.000"/>
    <n v="10.49"/>
    <n v="10"/>
    <s v="10-12 anos"/>
    <n v="15"/>
    <s v="1 - 250"/>
    <n v="416"/>
    <n v="665"/>
    <n v="2530"/>
    <n v="17193"/>
    <n v="34509"/>
    <n v="19731"/>
    <x v="1"/>
    <n v="9147"/>
    <x v="1"/>
    <n v="5631"/>
    <n v="26.51"/>
    <n v="5.37"/>
    <n v="1.61"/>
    <n v="9.59"/>
    <n v="5.3"/>
    <s v="https://github.com/sockeqwe/mosby"/>
    <s v="https://github.com/sockeqwe/mosby.git"/>
    <s v="2015-03-25T00:59:19Z"/>
    <m/>
    <n v="1.8356833168567475E-3"/>
    <n v="7.3393709227555887E-4"/>
    <n v="0.24487004103967169"/>
    <n v="0.12951167728237795"/>
    <n v="1.7372156147243425E-4"/>
  </r>
  <r>
    <s v="alibaba/jetcache"/>
    <n v="5474"/>
    <s v="0-20.000"/>
    <n v="8.44"/>
    <n v="8"/>
    <s v="08-10 anos"/>
    <n v="67"/>
    <s v="1 - 250"/>
    <n v="312"/>
    <n v="446"/>
    <n v="1948"/>
    <n v="18021"/>
    <n v="26073"/>
    <n v="19727"/>
    <x v="1"/>
    <n v="2499"/>
    <x v="1"/>
    <n v="3847"/>
    <n v="9.58"/>
    <n v="6.03"/>
    <n v="1.64"/>
    <n v="15.91"/>
    <n v="7.07"/>
    <s v="https://github.com/alibaba/jetcache"/>
    <s v="https://github.com/alibaba/jetcache.git"/>
    <s v="2017-04-12T07:48:23Z"/>
    <m/>
    <n v="1.8353111748838405E-3"/>
    <n v="2.0051479103494276E-4"/>
    <n v="0.27496580027359785"/>
    <n v="0.13588110403397025"/>
    <n v="2.8820751230723972E-4"/>
  </r>
  <r>
    <s v="scribejava/scribejava"/>
    <n v="5467"/>
    <s v="0-20.000"/>
    <n v="15.04"/>
    <n v="14"/>
    <s v="14-16 anos"/>
    <n v="9"/>
    <s v="1 - 250"/>
    <n v="315"/>
    <n v="494"/>
    <n v="1638"/>
    <n v="12671"/>
    <n v="21059"/>
    <n v="15776"/>
    <x v="1"/>
    <n v="1650"/>
    <x v="1"/>
    <n v="3633"/>
    <n v="7.84"/>
    <n v="4.21"/>
    <n v="1.4"/>
    <n v="10.94"/>
    <n v="4.4400000000000004"/>
    <s v="https://github.com/scribejava/scribejava"/>
    <s v="https://github.com/scribejava/scribejava.git"/>
    <s v="2010-09-05T19:11:40Z"/>
    <m/>
    <n v="1.4677279411450027E-3"/>
    <n v="1.3239271917073051E-4"/>
    <n v="0.19197446420428638"/>
    <n v="8.4925690021231404E-2"/>
    <n v="1.9817663008429935E-4"/>
  </r>
  <r>
    <s v="alibaba/freeline"/>
    <n v="5457"/>
    <s v="0-20.000"/>
    <n v="9.1300000000000008"/>
    <n v="8"/>
    <s v="08-10 anos"/>
    <n v="22"/>
    <s v="1 - 250"/>
    <n v="82"/>
    <n v="135"/>
    <n v="477"/>
    <n v="5357"/>
    <n v="6968"/>
    <n v="5272"/>
    <x v="5"/>
    <n v="763"/>
    <x v="4"/>
    <n v="933"/>
    <n v="10.95"/>
    <n v="3.76"/>
    <n v="1.61"/>
    <n v="13.87"/>
    <n v="7.56"/>
    <s v="https://github.com/alibaba/freeline"/>
    <s v="https://github.com/alibaba/freeline.git"/>
    <s v="2016-08-03T17:22:52Z"/>
    <m/>
    <n v="4.9048312029135739E-4"/>
    <n v="6.1221602865010533E-5"/>
    <n v="0.17145462836297309"/>
    <n v="0.12951167728237795"/>
    <n v="2.5125318640486577E-4"/>
  </r>
  <r>
    <s v="KeepSafe/TapTargetView"/>
    <n v="5456"/>
    <s v="0-20.000"/>
    <n v="9.02"/>
    <n v="8"/>
    <s v="08-10 anos"/>
    <n v="24"/>
    <s v="1 - 250"/>
    <n v="11"/>
    <n v="39"/>
    <n v="204"/>
    <n v="1965"/>
    <n v="2563"/>
    <n v="1816"/>
    <x v="5"/>
    <n v="368"/>
    <x v="4"/>
    <n v="379"/>
    <n v="14.36"/>
    <n v="4.51"/>
    <n v="1.1499999999999999"/>
    <n v="49.9"/>
    <n v="10.08"/>
    <s v="https://github.com/KeepSafe/TapTargetView"/>
    <s v="https://github.com/KeepSafe/TapTargetView.git"/>
    <s v="2016-09-11T09:07:36Z"/>
    <m/>
    <n v="1.6895245569975437E-4"/>
    <n v="2.9527588275653837E-5"/>
    <n v="0.20565435476516186"/>
    <n v="3.1847133757961762E-2"/>
    <n v="9.0393179535708744E-4"/>
  </r>
  <r>
    <s v="dm77/barcodescanner"/>
    <n v="5448"/>
    <s v="0-20.000"/>
    <n v="11.57"/>
    <n v="10"/>
    <s v="10-12 anos"/>
    <n v="6"/>
    <s v="1 - 250"/>
    <n v="37"/>
    <n v="73"/>
    <n v="299"/>
    <n v="2796"/>
    <n v="3581"/>
    <n v="2945"/>
    <x v="5"/>
    <n v="135"/>
    <x v="4"/>
    <n v="501"/>
    <n v="3.77"/>
    <n v="5.29"/>
    <n v="1.64"/>
    <n v="11.82"/>
    <n v="7.27"/>
    <s v="https://github.com/dm77/barcodescanner"/>
    <s v="https://github.com/dm77/barcodescanner.git"/>
    <s v="2014-02-24T21:14:09Z"/>
    <m/>
    <n v="2.7398952755274041E-4"/>
    <n v="1.0832131568514315E-5"/>
    <n v="0.24122207022343822"/>
    <n v="0.13588110403397025"/>
    <n v="2.1411771184610772E-4"/>
  </r>
  <r>
    <s v="201206030/novel"/>
    <n v="5454"/>
    <s v="0-20.000"/>
    <n v="5.85"/>
    <n v="4"/>
    <s v="04-06 anos"/>
    <n v="12"/>
    <s v="1 - 250"/>
    <n v="188"/>
    <n v="202"/>
    <n v="838"/>
    <n v="4544"/>
    <n v="13083"/>
    <n v="7242"/>
    <x v="5"/>
    <n v="3611"/>
    <x v="1"/>
    <n v="2230"/>
    <n v="27.6"/>
    <n v="4.42"/>
    <n v="1.07"/>
    <n v="20.49"/>
    <n v="4.74"/>
    <s v="https://github.com/201206030/novel"/>
    <s v="https://github.com/201206030/novel.git"/>
    <s v="2019-11-11T01:13:52Z"/>
    <m/>
    <n v="6.7376304194802922E-4"/>
    <n v="2.897394599548533E-4"/>
    <n v="0.20155038759689922"/>
    <n v="1.4861995753715513E-2"/>
    <n v="3.7117359693119683E-4"/>
  </r>
  <r>
    <s v="Jasonchenlijian/FastBle"/>
    <n v="5446"/>
    <s v="0-20.000"/>
    <n v="9.07"/>
    <n v="8"/>
    <s v="08-10 anos"/>
    <n v="9"/>
    <s v="1 - 250"/>
    <n v="42"/>
    <n v="105"/>
    <n v="427"/>
    <n v="4713"/>
    <n v="5172"/>
    <n v="3998"/>
    <x v="5"/>
    <n v="355"/>
    <x v="4"/>
    <n v="819"/>
    <n v="6.86"/>
    <n v="4.38"/>
    <n v="1.3"/>
    <n v="26.07"/>
    <n v="8.3000000000000007"/>
    <s v="https://github.com/Jasonchenlijian/FastBle"/>
    <s v="https://github.com/Jasonchenlijian/FastBle.git"/>
    <s v="2016-08-23T02:06:33Z"/>
    <m/>
    <n v="3.7195590192049449E-4"/>
    <n v="2.8484494124611718E-5"/>
    <n v="0.19972640218878249"/>
    <n v="6.369426751592358E-2"/>
    <n v="4.7225454719357259E-4"/>
  </r>
  <r>
    <s v="ddd-by-examples/library"/>
    <n v="5432"/>
    <s v="0-20.000"/>
    <n v="6.68"/>
    <n v="6"/>
    <s v="06-08 anos"/>
    <n v="0"/>
    <s v="0"/>
    <n v="97"/>
    <n v="123"/>
    <n v="321"/>
    <n v="1770"/>
    <n v="4141"/>
    <n v="3287"/>
    <x v="5"/>
    <n v="20"/>
    <x v="0"/>
    <n v="834"/>
    <n v="0.48"/>
    <n v="6.79"/>
    <n v="1.04"/>
    <n v="5.43"/>
    <n v="2.85"/>
    <s v="https://github.com/ddd-by-examples/library"/>
    <s v="https://github.com/ddd-by-examples/library.git"/>
    <s v="2019-01-11T09:14:03Z"/>
    <m/>
    <n v="3.0580766623628447E-4"/>
    <n v="1.6047602323724912E-6"/>
    <n v="0.30962152302781576"/>
    <n v="8.492569002123149E-3"/>
    <n v="9.8363720416612928E-5"/>
  </r>
  <r>
    <s v="facebookarchive/rebound"/>
    <n v="5415"/>
    <s v="0-20.000"/>
    <n v="11.94"/>
    <n v="10"/>
    <s v="10-12 anos"/>
    <n v="10"/>
    <s v="1 - 250"/>
    <n v="37"/>
    <n v="87"/>
    <n v="420"/>
    <n v="4095"/>
    <n v="6461"/>
    <n v="4231"/>
    <x v="5"/>
    <n v="1341"/>
    <x v="1"/>
    <n v="889"/>
    <n v="20.76"/>
    <n v="4.38"/>
    <n v="1.32"/>
    <n v="34.93"/>
    <n v="9.16"/>
    <s v="https://github.com/facebookarchive/rebound"/>
    <s v="https://github.com/facebookarchive/rebound.git"/>
    <s v="2013-10-11T01:12:37Z"/>
    <m/>
    <n v="3.9363317184232417E-4"/>
    <n v="1.0759917358057553E-4"/>
    <n v="0.19972640218878249"/>
    <n v="6.7940552016985151E-2"/>
    <n v="6.3275225674996123E-4"/>
  </r>
  <r>
    <s v="apache/dubbo-spring-boot-project"/>
    <n v="5404"/>
    <s v="0-20.000"/>
    <n v="7.67"/>
    <n v="6"/>
    <s v="06-08 anos"/>
    <n v="13"/>
    <s v="1 - 250"/>
    <n v="83"/>
    <n v="89"/>
    <n v="264"/>
    <n v="1895"/>
    <n v="6813"/>
    <n v="3463"/>
    <x v="5"/>
    <n v="2136"/>
    <x v="1"/>
    <n v="1214"/>
    <n v="31.35"/>
    <n v="7.09"/>
    <n v="1.17"/>
    <n v="11.92"/>
    <n v="3.94"/>
    <s v="https://github.com/apache/dubbo-spring-boot-project"/>
    <s v="https://github.com/apache/dubbo-spring-boot-project.git"/>
    <s v="2018-01-18T12:10:50Z"/>
    <m/>
    <n v="3.2218191304419016E-4"/>
    <n v="1.7138839281738205E-4"/>
    <n v="0.3233014135886913"/>
    <n v="3.609341825902334E-2"/>
    <n v="2.1592919840994956E-4"/>
  </r>
  <r>
    <s v="motianhuo/wechat"/>
    <n v="5436"/>
    <s v="0-20.000"/>
    <n v="10.32"/>
    <n v="10"/>
    <s v="10-12 anos"/>
    <n v="0"/>
    <s v="0"/>
    <n v="246"/>
    <n v="635"/>
    <n v="2521"/>
    <n v="34418"/>
    <n v="43321"/>
    <n v="33112"/>
    <x v="1"/>
    <n v="5150"/>
    <x v="1"/>
    <n v="5059"/>
    <n v="11.89"/>
    <n v="5.24"/>
    <n v="1.25"/>
    <n v="15.45"/>
    <n v="9.07"/>
    <s v="https://github.com/motianhuo/wechat"/>
    <s v="https://github.com/motianhuo/wechat.git"/>
    <s v="2015-05-25T02:33:37Z"/>
    <m/>
    <n v="3.0805912517237149E-3"/>
    <n v="4.1322575983591649E-4"/>
    <n v="0.23894208846329232"/>
    <n v="5.3078556263269641E-2"/>
    <n v="2.7987467411356716E-4"/>
  </r>
  <r>
    <s v="socketio/socket.io-client-java"/>
    <n v="5403"/>
    <s v="0-20.000"/>
    <n v="12.39"/>
    <n v="12"/>
    <s v="12-14 anos"/>
    <n v="7"/>
    <s v="1 - 250"/>
    <n v="34"/>
    <n v="229"/>
    <n v="474"/>
    <n v="5639"/>
    <n v="5009"/>
    <n v="4056"/>
    <x v="5"/>
    <n v="228"/>
    <x v="4"/>
    <n v="725"/>
    <n v="4.55"/>
    <n v="1.92"/>
    <n v="1.1000000000000001"/>
    <n v="4.25"/>
    <n v="3.28"/>
    <s v="https://github.com/socketio/socket.io-client-java"/>
    <s v="https://github.com/socketio/socket.io-client-java.git"/>
    <s v="2013-04-28T17:04:05Z"/>
    <m/>
    <n v="3.7735196052764521E-4"/>
    <n v="1.8294266649046398E-5"/>
    <n v="8.7551299589603282E-2"/>
    <n v="2.1231422505307875E-2"/>
    <n v="7.6988178963278999E-5"/>
  </r>
  <r>
    <s v="microsoft/typespec"/>
    <n v="5380"/>
    <s v="0-20.000"/>
    <n v="4.22"/>
    <n v="4"/>
    <s v="04-06 anos"/>
    <n v="285"/>
    <s v="251 - 500"/>
    <n v="4508"/>
    <n v="4169"/>
    <n v="27089"/>
    <n v="174188"/>
    <n v="614919"/>
    <n v="309295"/>
    <x v="2"/>
    <n v="248589"/>
    <x v="3"/>
    <n v="57035"/>
    <n v="40.43"/>
    <n v="8.9700000000000006"/>
    <n v="1.1599999999999999"/>
    <n v="24.22"/>
    <n v="9.91"/>
    <s v="https://github.com/microsoft/typespec"/>
    <s v="https://github.com/microsoft/typespec.git"/>
    <s v="2021-06-30T23:29:49Z"/>
    <m/>
    <n v="2.8775412877563616E-2"/>
    <n v="1.9946287070262261E-2"/>
    <n v="0.40902872777017785"/>
    <n v="3.3970276008492555E-2"/>
    <n v="4.3874204576249817E-4"/>
  </r>
  <r>
    <s v="houbb/sensitive-word"/>
    <n v="5378"/>
    <s v="0-20.000"/>
    <n v="5.7"/>
    <n v="4"/>
    <s v="04-06 anos"/>
    <n v="2"/>
    <s v="1 - 250"/>
    <n v="190"/>
    <n v="225"/>
    <n v="699"/>
    <n v="4145"/>
    <n v="10630"/>
    <n v="5674"/>
    <x v="5"/>
    <n v="3091"/>
    <x v="1"/>
    <n v="1865"/>
    <n v="29.08"/>
    <n v="3.04"/>
    <n v="1.17"/>
    <n v="20.79"/>
    <n v="4.07"/>
    <s v="https://github.com/houbb/sensitive-word"/>
    <s v="https://github.com/houbb/sensitive-word.git"/>
    <s v="2020-01-07T03:10:44Z"/>
    <m/>
    <n v="5.2788338856850565E-4"/>
    <n v="2.4801569391316849E-4"/>
    <n v="0.13862289101687186"/>
    <n v="3.609341825902334E-2"/>
    <n v="3.7660805662272242E-4"/>
  </r>
  <r>
    <s v="mik3y/usb-serial-for-android"/>
    <n v="5373"/>
    <s v="0-20.000"/>
    <n v="12.22"/>
    <n v="12"/>
    <s v="12-14 anos"/>
    <n v="33"/>
    <s v="1 - 250"/>
    <n v="36"/>
    <n v="66"/>
    <n v="449"/>
    <n v="8172"/>
    <n v="8839"/>
    <n v="6939"/>
    <x v="5"/>
    <n v="873"/>
    <x v="4"/>
    <n v="1027"/>
    <n v="9.8800000000000008"/>
    <n v="6.2"/>
    <n v="1.32"/>
    <n v="38.97"/>
    <n v="23.27"/>
    <s v="https://github.com/mik3y/usb-serial-for-android"/>
    <s v="https://github.com/mik3y/usb-serial-for-android.git"/>
    <s v="2013-06-30T23:17:45Z"/>
    <m/>
    <n v="6.45573287500328E-4"/>
    <n v="7.0047784143059243E-5"/>
    <n v="0.28271773825809393"/>
    <n v="6.7940552016985151E-2"/>
    <n v="7.0593631392917237E-4"/>
  </r>
  <r>
    <s v="apache/hbase"/>
    <n v="5391"/>
    <s v="0-20.000"/>
    <n v="11.33"/>
    <n v="10"/>
    <s v="10-12 anos"/>
    <n v="47"/>
    <s v="1 - 250"/>
    <n v="5158"/>
    <n v="11525"/>
    <n v="76337"/>
    <n v="945808"/>
    <n v="1285115"/>
    <n v="893330"/>
    <x v="2"/>
    <n v="246344"/>
    <x v="3"/>
    <n v="145441"/>
    <n v="19.170000000000002"/>
    <n v="8.16"/>
    <n v="1.49"/>
    <n v="69.47"/>
    <n v="13.47"/>
    <s v="https://github.com/apache/hbase"/>
    <s v="https://github.com/apache/hbase.git"/>
    <s v="2014-05-23T07:00:07Z"/>
    <m/>
    <n v="8.3111397164240958E-2"/>
    <n v="1.9766152734178449E-2"/>
    <n v="0.37209302325581395"/>
    <n v="0.1040339702760085"/>
    <n v="1.2584397159009393E-3"/>
  </r>
  <r>
    <s v="Evernote/android-job"/>
    <n v="5370"/>
    <s v="0-20.000"/>
    <n v="10.08"/>
    <n v="10"/>
    <s v="10-12 anos"/>
    <n v="31"/>
    <s v="1 - 250"/>
    <n v="98"/>
    <n v="189"/>
    <n v="1079"/>
    <n v="10693"/>
    <n v="17226"/>
    <n v="11428"/>
    <x v="1"/>
    <n v="3064"/>
    <x v="1"/>
    <n v="2734"/>
    <n v="17.79"/>
    <n v="6.99"/>
    <n v="1.77"/>
    <n v="32.01"/>
    <n v="11.12"/>
    <s v="https://github.com/Evernote/android-job"/>
    <s v="https://github.com/Evernote/android-job.git"/>
    <s v="2015-08-20T19:36:54Z"/>
    <m/>
    <n v="1.0632096165951502E-3"/>
    <n v="2.4584926759946567E-4"/>
    <n v="0.31874145006839949"/>
    <n v="0.16348195329087048"/>
    <n v="5.7985684908577891E-4"/>
  </r>
  <r>
    <s v="strimzi/strimzi-kafka-operator"/>
    <n v="5372"/>
    <s v="0-20.000"/>
    <n v="9.3699999999999992"/>
    <n v="8"/>
    <s v="08-10 anos"/>
    <n v="155"/>
    <s v="1 - 250"/>
    <n v="1217"/>
    <n v="1435"/>
    <n v="12240"/>
    <n v="119647"/>
    <n v="275446"/>
    <n v="194298"/>
    <x v="2"/>
    <n v="46334"/>
    <x v="2"/>
    <n v="34814"/>
    <n v="16.82"/>
    <n v="11.28"/>
    <n v="1.52"/>
    <n v="45.92"/>
    <n v="13.82"/>
    <s v="https://github.com/strimzi/strimzi-kafka-operator"/>
    <s v="https://github.com/strimzi/strimzi-kafka-operator.git"/>
    <s v="2016-05-06T08:52:33Z"/>
    <m/>
    <n v="1.8076610262968543E-2"/>
    <n v="3.7177480303373501E-3"/>
    <n v="0.51436388508891928"/>
    <n v="0.11040339702760085"/>
    <n v="8.318346301161815E-4"/>
  </r>
  <r>
    <s v="facebookarchive/shimmer-android"/>
    <n v="5365"/>
    <s v="0-20.000"/>
    <n v="10.56"/>
    <n v="10"/>
    <s v="10-12 anos"/>
    <n v="5"/>
    <s v="1 - 250"/>
    <n v="3"/>
    <n v="7"/>
    <n v="78"/>
    <n v="885"/>
    <n v="941"/>
    <n v="738"/>
    <x v="3"/>
    <n v="92"/>
    <x v="0"/>
    <n v="111"/>
    <n v="9.7799999999999994"/>
    <n v="8.57"/>
    <n v="1.86"/>
    <n v="18"/>
    <n v="24.57"/>
    <s v="https://github.com/facebookarchive/shimmer-android"/>
    <s v="https://github.com/facebookarchive/shimmer-android.git"/>
    <s v="2015-02-27T22:25:22Z"/>
    <m/>
    <n v="6.8660194001331896E-5"/>
    <n v="7.3818970689134593E-6"/>
    <n v="0.3907888736890105"/>
    <n v="0.18259023354564757"/>
    <n v="3.2606758149153459E-4"/>
  </r>
  <r>
    <s v="apache/groovy"/>
    <n v="5362"/>
    <s v="0-20.000"/>
    <n v="10.43"/>
    <n v="10"/>
    <s v="10-12 anos"/>
    <n v="0"/>
    <s v="0"/>
    <n v="1806"/>
    <n v="0"/>
    <n v="0"/>
    <n v="0"/>
    <n v="358458"/>
    <n v="210997"/>
    <x v="2"/>
    <n v="108627"/>
    <x v="3"/>
    <n v="38834"/>
    <n v="30.3"/>
    <m/>
    <m/>
    <m/>
    <m/>
    <s v="https://github.com/apache/groovy"/>
    <s v="https://github.com/apache/groovy.git"/>
    <s v="2015-04-16T07:00:05Z"/>
    <s v="ck_failed"/>
    <n v="1.9630209964361826E-2"/>
    <n v="8.7160144880963301E-3"/>
    <n v="0"/>
    <n v="-0.21231422505307856"/>
    <n v="0"/>
  </r>
  <r>
    <s v="jgilfelt/SystemBarTint"/>
    <n v="5354"/>
    <s v="0-20.000"/>
    <n v="11.84"/>
    <n v="10"/>
    <s v="10-12 anos"/>
    <n v="3"/>
    <s v="1 - 250"/>
    <n v="6"/>
    <n v="9"/>
    <n v="66"/>
    <n v="807"/>
    <n v="1192"/>
    <n v="726"/>
    <x v="3"/>
    <n v="271"/>
    <x v="4"/>
    <n v="195"/>
    <n v="22.73"/>
    <n v="8"/>
    <n v="1.78"/>
    <n v="22.56"/>
    <n v="13.89"/>
    <s v="https://github.com/jgilfelt/SystemBarTint"/>
    <s v="https://github.com/jgilfelt/SystemBarTint.git"/>
    <s v="2013-11-17T12:35:05Z"/>
    <m/>
    <n v="6.754376808261105E-5"/>
    <n v="2.1744501148647256E-5"/>
    <n v="0.36479708162334701"/>
    <n v="0.16560509554140129"/>
    <n v="4.0867136880272332E-4"/>
  </r>
  <r>
    <s v="ikaruB23/MifareClassicTool"/>
    <n v="5353"/>
    <s v="0-20.000"/>
    <n v="12.6"/>
    <n v="12"/>
    <s v="12-14 anos"/>
    <n v="8"/>
    <s v="1 - 250"/>
    <n v="28"/>
    <n v="33"/>
    <n v="346"/>
    <n v="6633"/>
    <n v="12940"/>
    <n v="7936"/>
    <x v="5"/>
    <n v="4134"/>
    <x v="1"/>
    <n v="870"/>
    <n v="31.95"/>
    <n v="11.09"/>
    <n v="2.27"/>
    <n v="106.03"/>
    <n v="51.67"/>
    <s v="https://github.com/ikaruB23/MifareClassicTool"/>
    <s v="https://github.com/ikaruB23/MifareClassicTool.git"/>
    <s v="2013-02-12T15:39:03Z"/>
    <m/>
    <n v="7.3832967424738473E-4"/>
    <n v="3.317039400313939E-4"/>
    <n v="0.50569995440036475"/>
    <n v="0.26963906581740976"/>
    <n v="1.9207192036415229E-3"/>
  </r>
  <r>
    <s v="spring-projects/spring-data-examples"/>
    <n v="5355"/>
    <s v="0-20.000"/>
    <n v="11.64"/>
    <n v="10"/>
    <s v="10-12 anos"/>
    <n v="0"/>
    <s v="0"/>
    <n v="6657"/>
    <n v="6629"/>
    <n v="11407"/>
    <n v="50984"/>
    <n v="135138"/>
    <n v="84114"/>
    <x v="1"/>
    <n v="14963"/>
    <x v="2"/>
    <n v="36061"/>
    <n v="11.07"/>
    <n v="2.62"/>
    <n v="1.01"/>
    <n v="0.46"/>
    <n v="1.75"/>
    <s v="https://github.com/spring-projects/spring-data-examples"/>
    <s v="https://github.com/spring-projects/spring-data-examples.git"/>
    <s v="2014-01-30T15:42:43Z"/>
    <m/>
    <n v="7.8255874772737554E-3"/>
    <n v="1.2006013678494793E-3"/>
    <n v="0.11947104423164616"/>
    <n v="2.1231422505307873E-3"/>
    <n v="8.3328381936725501E-6"/>
  </r>
  <r>
    <s v="h6ah4i/android-advancedrecyclerview"/>
    <n v="5334"/>
    <s v="0-20.000"/>
    <n v="10.65"/>
    <n v="10"/>
    <s v="10-12 anos"/>
    <n v="1"/>
    <s v="1 - 250"/>
    <n v="212"/>
    <n v="395"/>
    <n v="2431"/>
    <n v="20692"/>
    <n v="34925"/>
    <n v="21535"/>
    <x v="1"/>
    <n v="7396"/>
    <x v="1"/>
    <n v="5994"/>
    <n v="21.18"/>
    <n v="6.61"/>
    <n v="2.41"/>
    <n v="32.020000000000003"/>
    <n v="11.53"/>
    <s v="https://github.com/h6ah4i/android-advancedrecyclerview"/>
    <s v="https://github.com/h6ah4i/android-advancedrecyclerview.git"/>
    <s v="2015-01-24T16:14:39Z"/>
    <m/>
    <n v="2.003519346637781E-3"/>
    <n v="5.9344033393134718E-4"/>
    <n v="0.30141358869129048"/>
    <n v="0.29936305732484081"/>
    <n v="5.8003799774216324E-4"/>
  </r>
  <r>
    <s v="commonsguy/cw-omnibus"/>
    <n v="5349"/>
    <s v="0-20.000"/>
    <n v="13.52"/>
    <n v="12"/>
    <s v="12-14 anos"/>
    <n v="36"/>
    <s v="1 - 250"/>
    <n v="1677"/>
    <n v="1942"/>
    <n v="8199"/>
    <n v="71379"/>
    <n v="154803"/>
    <n v="98288"/>
    <x v="1"/>
    <n v="31489"/>
    <x v="2"/>
    <n v="25026"/>
    <n v="20.34"/>
    <n v="5.29"/>
    <n v="1.68"/>
    <n v="20.190000000000001"/>
    <n v="7.59"/>
    <s v="https://github.com/commonsguy/cw-omnibus"/>
    <s v="https://github.com/commonsguy/cw-omnibus.git"/>
    <s v="2012-03-12T14:12:06Z"/>
    <m/>
    <n v="9.1442725582695245E-3"/>
    <n v="2.5266147478588685E-3"/>
    <n v="0.24122207022343822"/>
    <n v="0.14437367303609341"/>
    <n v="3.657391372396713E-4"/>
  </r>
  <r>
    <s v="coobird/thumbnailator"/>
    <n v="5327"/>
    <s v="0-20.000"/>
    <n v="10.15"/>
    <n v="10"/>
    <s v="10-12 anos"/>
    <n v="0"/>
    <s v="0"/>
    <n v="125"/>
    <n v="223"/>
    <n v="1482"/>
    <n v="19559"/>
    <n v="38083"/>
    <n v="17657"/>
    <x v="1"/>
    <n v="15513"/>
    <x v="2"/>
    <n v="4913"/>
    <n v="40.729999999999997"/>
    <n v="4.0599999999999996"/>
    <n v="1.24"/>
    <n v="93.55"/>
    <n v="10.3"/>
    <s v="https://github.com/coobird/thumbnailator"/>
    <s v="https://github.com/coobird/thumbnailator.git"/>
    <s v="2015-07-25T05:38:33Z"/>
    <m/>
    <n v="1.6427277039044949E-3"/>
    <n v="1.2447322742397229E-3"/>
    <n v="0.18513451892384861"/>
    <n v="5.0955414012738849E-2"/>
    <n v="1.6946456804740589E-3"/>
  </r>
  <r>
    <s v="XRecyclerView/XRecyclerView"/>
    <n v="5318"/>
    <s v="0-20.000"/>
    <n v="9.84"/>
    <n v="8"/>
    <s v="08-10 anos"/>
    <n v="0"/>
    <s v="0"/>
    <n v="59"/>
    <n v="166"/>
    <n v="429"/>
    <n v="5151"/>
    <n v="6020"/>
    <n v="4753"/>
    <x v="5"/>
    <n v="424"/>
    <x v="4"/>
    <n v="843"/>
    <n v="7.04"/>
    <n v="3.91"/>
    <n v="1.42"/>
    <n v="9.0399999999999991"/>
    <n v="4.99"/>
    <s v="https://github.com/XRecyclerView/XRecyclerView"/>
    <s v="https://github.com/XRecyclerView/XRecyclerView.git"/>
    <s v="2015-11-18T08:14:22Z"/>
    <m/>
    <n v="4.4219769930668089E-4"/>
    <n v="3.4020916926296815E-5"/>
    <n v="0.17829457364341086"/>
    <n v="8.9171974522292974E-2"/>
    <n v="1.63758385371304E-4"/>
  </r>
  <r>
    <s v="mybatis/generator"/>
    <n v="5311"/>
    <s v="0-20.000"/>
    <n v="12.61"/>
    <n v="12"/>
    <s v="12-14 anos"/>
    <n v="11"/>
    <s v="1 - 250"/>
    <n v="555"/>
    <n v="648"/>
    <n v="4900"/>
    <n v="68152"/>
    <n v="108795"/>
    <n v="78591"/>
    <x v="1"/>
    <n v="13508"/>
    <x v="2"/>
    <n v="16696"/>
    <n v="12.42"/>
    <n v="6.7"/>
    <n v="1.9"/>
    <n v="87.58"/>
    <n v="10.9"/>
    <s v="https://github.com/mybatis/generator"/>
    <s v="https://github.com/mybatis/generator.git"/>
    <s v="2013-02-10T11:14:50Z"/>
    <m/>
    <n v="7.3117524481824863E-3"/>
    <n v="1.0838550609443805E-3"/>
    <n v="0.30551755585955315"/>
    <n v="0.19108280254777069"/>
    <n v="1.5864999326126999E-3"/>
  </r>
  <r>
    <s v="google/google-authenticator"/>
    <n v="5305"/>
    <s v="0-20.000"/>
    <n v="10.95"/>
    <n v="10"/>
    <s v="10-12 anos"/>
    <n v="0"/>
    <s v="0"/>
    <n v="31"/>
    <n v="61"/>
    <n v="370"/>
    <n v="3935"/>
    <n v="6055"/>
    <n v="3324"/>
    <x v="5"/>
    <n v="1932"/>
    <x v="1"/>
    <n v="799"/>
    <n v="31.91"/>
    <n v="3.89"/>
    <n v="1.69"/>
    <n v="29.66"/>
    <n v="13.11"/>
    <s v="https://github.com/google/google-authenticator"/>
    <s v="https://github.com/google/google-authenticator.git"/>
    <s v="2014-10-08T17:54:27Z"/>
    <m/>
    <n v="3.0924997948567377E-4"/>
    <n v="1.5501983844718264E-4"/>
    <n v="0.1773825809393525"/>
    <n v="0.1464968152866242"/>
    <n v="5.3728691483549533E-4"/>
  </r>
  <r>
    <s v="LFDT-web3j/web3j"/>
    <n v="5302"/>
    <s v="0-20.000"/>
    <n v="9.0399999999999991"/>
    <n v="8"/>
    <s v="08-10 anos"/>
    <n v="119"/>
    <s v="1 - 250"/>
    <n v="723"/>
    <n v="1290"/>
    <n v="6099"/>
    <n v="43517"/>
    <n v="88801"/>
    <n v="64524"/>
    <x v="1"/>
    <n v="11633"/>
    <x v="2"/>
    <n v="12644"/>
    <n v="13.1"/>
    <n v="4.29"/>
    <n v="1.73"/>
    <n v="34.950000000000003"/>
    <n v="6.82"/>
    <s v="https://github.com/LFDT-web3j/web3j"/>
    <s v="https://github.com/LFDT-web3j/web3j.git"/>
    <s v="2016-09-04T05:48:49Z"/>
    <m/>
    <n v="6.0030221649619775E-3"/>
    <n v="9.3340878915945951E-4"/>
    <n v="0.19562243502051985"/>
    <n v="0.15498938428874734"/>
    <n v="6.3311455406272967E-4"/>
  </r>
  <r>
    <s v="evant/gradle-retrolambda"/>
    <n v="5289"/>
    <s v="0-20.000"/>
    <n v="12.12"/>
    <n v="12"/>
    <s v="12-14 anos"/>
    <n v="37"/>
    <s v="1 - 250"/>
    <n v="23"/>
    <n v="25"/>
    <n v="77"/>
    <n v="623"/>
    <n v="2299"/>
    <n v="1925"/>
    <x v="5"/>
    <n v="62"/>
    <x v="0"/>
    <n v="312"/>
    <n v="2.7"/>
    <n v="4.5999999999999996"/>
    <n v="1.04"/>
    <n v="2.16"/>
    <n v="3.4"/>
    <s v="https://github.com/evant/gradle-retrolambda"/>
    <s v="https://github.com/evant/gradle-retrolambda.git"/>
    <s v="2013-08-05T02:09:58Z"/>
    <m/>
    <n v="1.7909332446146869E-4"/>
    <n v="4.9747567203547229E-6"/>
    <n v="0.20975832193342453"/>
    <n v="8.492569002123149E-3"/>
    <n v="3.912810977898415E-5"/>
  </r>
  <r>
    <s v="xxv/android-lifecycle"/>
    <n v="5271"/>
    <s v="0-20.000"/>
    <n v="11.42"/>
    <n v="10"/>
    <s v="10-12 anos"/>
    <n v="0"/>
    <s v="0"/>
    <n v="5"/>
    <n v="6"/>
    <n v="89"/>
    <n v="481"/>
    <n v="762"/>
    <n v="628"/>
    <x v="3"/>
    <n v="11"/>
    <x v="0"/>
    <n v="123"/>
    <n v="1.44"/>
    <n v="7"/>
    <n v="1.67"/>
    <n v="151.66999999999999"/>
    <n v="15.33"/>
    <s v="https://github.com/xxv/android-lifecycle"/>
    <s v="https://github.com/xxv/android-lifecycle.git"/>
    <s v="2014-04-18T14:26:22Z"/>
    <m/>
    <n v="5.8426289746390827E-5"/>
    <n v="8.8261812780487012E-7"/>
    <n v="0.31919744642042863"/>
    <n v="0.14225053078556263"/>
    <n v="2.7474816713789468E-3"/>
  </r>
  <r>
    <s v="yixia/VitamioBundle"/>
    <n v="5268"/>
    <s v="0-20.000"/>
    <n v="12.92"/>
    <n v="12"/>
    <s v="12-14 anos"/>
    <n v="0"/>
    <s v="0"/>
    <n v="41"/>
    <n v="101"/>
    <n v="546"/>
    <n v="6501"/>
    <n v="9028"/>
    <n v="5803"/>
    <x v="5"/>
    <n v="2215"/>
    <x v="1"/>
    <n v="1010"/>
    <n v="24.53"/>
    <n v="4.95"/>
    <n v="1.32"/>
    <n v="75.069999999999993"/>
    <n v="14.05"/>
    <s v="https://github.com/yixia/VitamioBundle"/>
    <s v="https://github.com/yixia/VitamioBundle.git"/>
    <s v="2012-10-19T08:40:49Z"/>
    <m/>
    <n v="5.3988496719475476E-4"/>
    <n v="1.7772719573525339E-4"/>
    <n v="0.22571819425444598"/>
    <n v="6.7940552016985151E-2"/>
    <n v="1.3598829634760832E-3"/>
  </r>
  <r>
    <s v="CaffeineMC/sodium"/>
    <n v="5268"/>
    <s v="0-20.000"/>
    <n v="5.63"/>
    <n v="4"/>
    <s v="04-06 anos"/>
    <n v="40"/>
    <s v="1 - 250"/>
    <n v="571"/>
    <n v="662"/>
    <n v="3068"/>
    <n v="26021"/>
    <n v="44614"/>
    <n v="31122"/>
    <x v="1"/>
    <n v="5239"/>
    <x v="1"/>
    <n v="8253"/>
    <n v="11.74"/>
    <n v="6.12"/>
    <n v="1.44"/>
    <n v="13.45"/>
    <n v="8.85"/>
    <s v="https://github.com/CaffeineMC/sodium"/>
    <s v="https://github.com/CaffeineMC/sodium.git"/>
    <s v="2020-02-01T03:04:09Z"/>
    <m/>
    <n v="2.8954506202025086E-3"/>
    <n v="4.2036694286997408E-4"/>
    <n v="0.27906976744186046"/>
    <n v="9.3418259023354558E-2"/>
    <n v="2.4364494283672999E-4"/>
  </r>
  <r>
    <s v="CodingDocs/springboot-guide"/>
    <n v="5252"/>
    <s v="0-20.000"/>
    <n v="6.81"/>
    <n v="6"/>
    <s v="06-08 anos"/>
    <n v="0"/>
    <s v="0"/>
    <n v="155"/>
    <n v="139"/>
    <n v="262"/>
    <n v="1494"/>
    <n v="5189"/>
    <n v="3633"/>
    <x v="5"/>
    <n v="674"/>
    <x v="4"/>
    <n v="882"/>
    <n v="12.99"/>
    <n v="4.09"/>
    <n v="1.18"/>
    <n v="1.35"/>
    <n v="2.14"/>
    <s v="https://github.com/CodingDocs/springboot-guide"/>
    <s v="https://github.com/CodingDocs/springboot-guide.git"/>
    <s v="2018-11-28T01:05:07Z"/>
    <m/>
    <n v="3.3799794689273548E-4"/>
    <n v="5.4080419830952952E-5"/>
    <n v="0.18650250797993614"/>
    <n v="3.8216560509554125E-2"/>
    <n v="2.4455068611865093E-5"/>
  </r>
  <r>
    <s v="zfdang/Android-Touch-Helper"/>
    <n v="5247"/>
    <s v="0-20.000"/>
    <n v="4.92"/>
    <n v="4"/>
    <s v="04-06 anos"/>
    <n v="112"/>
    <s v="1 - 250"/>
    <n v="15"/>
    <n v="55"/>
    <n v="117"/>
    <n v="2257"/>
    <n v="2325"/>
    <n v="1810"/>
    <x v="5"/>
    <n v="219"/>
    <x v="4"/>
    <n v="296"/>
    <n v="9.42"/>
    <n v="4.13"/>
    <n v="1.18"/>
    <n v="1.95"/>
    <n v="5.8"/>
    <s v="https://github.com/zfdang/Android-Touch-Helper"/>
    <s v="https://github.com/zfdang/Android-Touch-Helper.git"/>
    <s v="2020-10-16T00:58:41Z"/>
    <m/>
    <n v="1.6839424274039393E-4"/>
    <n v="1.7572124544478779E-5"/>
    <n v="0.18832649338805291"/>
    <n v="3.8216560509554125E-2"/>
    <n v="3.5323987994916247E-5"/>
  </r>
  <r>
    <s v="alibaba/QLExpress"/>
    <n v="5245"/>
    <s v="0-20.000"/>
    <n v="8.51"/>
    <n v="8"/>
    <s v="08-10 anos"/>
    <n v="17"/>
    <s v="1 - 250"/>
    <n v="289"/>
    <n v="330"/>
    <n v="1770"/>
    <n v="12294"/>
    <n v="20507"/>
    <n v="15353"/>
    <x v="1"/>
    <n v="1915"/>
    <x v="1"/>
    <n v="3239"/>
    <n v="9.34"/>
    <n v="5.87"/>
    <n v="1.41"/>
    <n v="38.880000000000003"/>
    <n v="8.86"/>
    <s v="https://github.com/alibaba/QLExpress"/>
    <s v="https://github.com/alibaba/QLExpress.git"/>
    <s v="2017-03-15T08:39:54Z"/>
    <m/>
    <n v="1.428373927510093E-3"/>
    <n v="1.5365579224966604E-4"/>
    <n v="0.26766985864113085"/>
    <n v="8.7048832271762189E-2"/>
    <n v="7.0430597602171474E-4"/>
  </r>
  <r>
    <s v="lingochamp/okdownload"/>
    <n v="5244"/>
    <s v="0-20.000"/>
    <n v="7.75"/>
    <n v="6"/>
    <s v="06-08 anos"/>
    <n v="8"/>
    <s v="1 - 250"/>
    <n v="201"/>
    <n v="343"/>
    <n v="2505"/>
    <n v="18986"/>
    <n v="33881"/>
    <n v="21853"/>
    <x v="1"/>
    <n v="6247"/>
    <x v="1"/>
    <n v="5781"/>
    <n v="18.440000000000001"/>
    <n v="6.44"/>
    <n v="1.27"/>
    <n v="35.26"/>
    <n v="10.72"/>
    <s v="https://github.com/lingochamp/okdownload"/>
    <s v="https://github.com/lingochamp/okdownload.git"/>
    <s v="2017-12-17T08:21:22Z"/>
    <m/>
    <n v="2.0331046334838834E-3"/>
    <n v="5.0124685858154766E-4"/>
    <n v="0.29366165070679434"/>
    <n v="5.7324840764331211E-2"/>
    <n v="6.387301624106393E-4"/>
  </r>
  <r>
    <s v="osmandapp/OsmAnd"/>
    <n v="5310"/>
    <s v="0-20.000"/>
    <n v="14.68"/>
    <n v="14"/>
    <s v="14-16 anos"/>
    <n v="1"/>
    <s v="1 - 250"/>
    <n v="3120"/>
    <n v="6017"/>
    <n v="55579"/>
    <n v="682428"/>
    <n v="726950"/>
    <n v="584275"/>
    <x v="2"/>
    <n v="54827"/>
    <x v="2"/>
    <n v="87848"/>
    <n v="7.54"/>
    <n v="8.8699999999999992"/>
    <n v="1.72"/>
    <n v="106.75"/>
    <n v="21.5"/>
    <s v="https://github.com/osmandapp/OsmAnd"/>
    <s v="https://github.com/osmandapp/OsmAnd.git"/>
    <s v="2011-01-15T19:59:44Z"/>
    <m/>
    <n v="5.4358312805051753E-2"/>
    <n v="4.3992094630143285E-3"/>
    <n v="0.40446876424988598"/>
    <n v="0.15286624203821655"/>
    <n v="1.9337619069011841E-3"/>
  </r>
  <r>
    <s v="thinkaurelius/titan"/>
    <n v="5241"/>
    <s v="0-20.000"/>
    <n v="13.57"/>
    <n v="12"/>
    <s v="12-14 anos"/>
    <n v="0"/>
    <s v="0"/>
    <n v="904"/>
    <n v="1594"/>
    <n v="8043"/>
    <n v="71163"/>
    <n v="107842"/>
    <n v="74505"/>
    <x v="1"/>
    <n v="15362"/>
    <x v="2"/>
    <n v="17975"/>
    <n v="14.24"/>
    <n v="5.86"/>
    <n v="1.36"/>
    <n v="20.51"/>
    <n v="9.86"/>
    <s v="https://github.com/thinkaurelius/titan"/>
    <s v="https://github.com/thinkaurelius/titan.git"/>
    <s v="2012-02-25T22:53:53Z"/>
    <m/>
    <n v="6.9316094228580394E-3"/>
    <n v="1.2326163344853105E-3"/>
    <n v="0.26721386228910171"/>
    <n v="7.6433121019108305E-2"/>
    <n v="3.7153589424396527E-4"/>
  </r>
  <r>
    <s v="Yalantis/Side-Menu.Android"/>
    <n v="5240"/>
    <s v="0-20.000"/>
    <n v="10.68"/>
    <n v="10"/>
    <s v="10-12 anos"/>
    <n v="2"/>
    <s v="1 - 250"/>
    <n v="9"/>
    <n v="18"/>
    <n v="57"/>
    <n v="449"/>
    <n v="602"/>
    <n v="469"/>
    <x v="3"/>
    <n v="26"/>
    <x v="0"/>
    <n v="107"/>
    <n v="4.32"/>
    <n v="3.89"/>
    <n v="1.22"/>
    <n v="4.1100000000000003"/>
    <n v="3.89"/>
    <s v="https://github.com/Yalantis/Side-Menu.Android"/>
    <s v="https://github.com/Yalantis/Side-Menu.Android.git"/>
    <s v="2015-01-13T11:11:27Z"/>
    <m/>
    <n v="4.363364632333965E-5"/>
    <n v="2.0861883020842384E-6"/>
    <n v="0.1773825809393525"/>
    <n v="4.6709129511677279E-2"/>
    <n v="7.4452097773900397E-5"/>
  </r>
  <r>
    <s v="cinit/QAuxiliary"/>
    <n v="5241"/>
    <s v="0-20.000"/>
    <n v="3.63"/>
    <n v="2"/>
    <s v="02-04 anos"/>
    <n v="48"/>
    <s v="1 - 250"/>
    <n v="331"/>
    <n v="519"/>
    <n v="3198"/>
    <n v="41565"/>
    <n v="58036"/>
    <n v="43448"/>
    <x v="1"/>
    <n v="9444"/>
    <x v="1"/>
    <n v="5144"/>
    <n v="16.27"/>
    <n v="7.66"/>
    <n v="1.33"/>
    <n v="42.23"/>
    <n v="16.77"/>
    <s v="https://github.com/cinit/QAuxiliary"/>
    <s v="https://github.com/cinit/QAuxiliary.git"/>
    <s v="2022-01-29T06:12:36Z"/>
    <m/>
    <n v="4.0422061097152686E-3"/>
    <n v="7.5776778172629037E-4"/>
    <n v="0.34929320565435479"/>
    <n v="7.0063694267515936E-2"/>
    <n v="7.6499077591041687E-4"/>
  </r>
  <r>
    <s v="razerdp/BasePopup"/>
    <n v="5233"/>
    <s v="0-20.000"/>
    <n v="9.68"/>
    <n v="8"/>
    <s v="08-10 anos"/>
    <n v="15"/>
    <s v="1 - 250"/>
    <n v="267"/>
    <n v="568"/>
    <n v="3110"/>
    <n v="28287"/>
    <n v="37444"/>
    <n v="27717"/>
    <x v="1"/>
    <n v="4201"/>
    <x v="1"/>
    <n v="5526"/>
    <n v="11.22"/>
    <n v="5.89"/>
    <n v="1.7"/>
    <n v="34.29"/>
    <n v="10.88"/>
    <s v="https://github.com/razerdp/BasePopup"/>
    <s v="https://github.com/razerdp/BasePopup.git"/>
    <s v="2016-01-15T03:31:07Z"/>
    <m/>
    <n v="2.5786647657654689E-3"/>
    <n v="3.3707988680984176E-4"/>
    <n v="0.26858185134518925"/>
    <n v="0.14861995753715498"/>
    <n v="6.2115874274137331E-4"/>
  </r>
  <r>
    <s v="Doikki/DKVideoPlayer"/>
    <n v="5230"/>
    <s v="0-20.000"/>
    <n v="8.44"/>
    <n v="8"/>
    <s v="08-10 anos"/>
    <n v="32"/>
    <s v="1 - 250"/>
    <n v="236"/>
    <n v="377"/>
    <n v="2244"/>
    <n v="18446"/>
    <n v="28507"/>
    <n v="20682"/>
    <x v="1"/>
    <n v="3435"/>
    <x v="1"/>
    <n v="4390"/>
    <n v="12.05"/>
    <n v="5.33"/>
    <n v="1.59"/>
    <n v="46.75"/>
    <n v="11.58"/>
    <s v="https://github.com/Doikki/DKVideoPlayer"/>
    <s v="https://github.com/Doikki/DKVideoPlayer.git"/>
    <s v="2017-04-11T01:33:38Z"/>
    <m/>
    <n v="1.9241600709153743E-3"/>
    <n v="2.7561756990997536E-4"/>
    <n v="0.24304605563155496"/>
    <n v="0.12526539278131638"/>
    <n v="8.468699685960689E-4"/>
  </r>
  <r>
    <s v="rubenlagus/TelegramBots"/>
    <n v="5227"/>
    <s v="0-20.000"/>
    <n v="9.68"/>
    <n v="8"/>
    <s v="08-10 anos"/>
    <n v="108"/>
    <s v="1 - 250"/>
    <n v="620"/>
    <n v="761"/>
    <n v="2226"/>
    <n v="21010"/>
    <n v="55970"/>
    <n v="38464"/>
    <x v="1"/>
    <n v="11738"/>
    <x v="2"/>
    <n v="5768"/>
    <n v="20.97"/>
    <n v="10.51"/>
    <n v="2.21"/>
    <n v="10.42"/>
    <n v="5.0199999999999996"/>
    <s v="https://github.com/rubenlagus/TelegramBots"/>
    <s v="https://github.com/rubenlagus/TelegramBots.git"/>
    <s v="2016-01-14T00:13:07Z"/>
    <m/>
    <n v="3.5785172114732116E-3"/>
    <n v="9.4183378037941505E-4"/>
    <n v="0.47925216598267212"/>
    <n v="0.25690021231422505"/>
    <n v="1.8875689995232167E-4"/>
  </r>
  <r>
    <s v="lucasr/twoway-view"/>
    <n v="5224"/>
    <s v="0-20.000"/>
    <n v="12.67"/>
    <n v="12"/>
    <s v="12-14 anos"/>
    <n v="0"/>
    <s v="0"/>
    <n v="18"/>
    <n v="51"/>
    <n v="379"/>
    <n v="3688"/>
    <n v="4643"/>
    <n v="3359"/>
    <x v="5"/>
    <n v="414"/>
    <x v="4"/>
    <n v="870"/>
    <n v="8.92"/>
    <n v="6.08"/>
    <n v="1.82"/>
    <n v="86.59"/>
    <n v="16.61"/>
    <s v="https://github.com/lucasr/twoway-view"/>
    <s v="https://github.com/lucasr/twoway-view.git"/>
    <s v="2013-01-18T20:55:23Z"/>
    <m/>
    <n v="3.1250622174860954E-4"/>
    <n v="3.321853681011057E-5"/>
    <n v="0.27724578203374373"/>
    <n v="0.17409766454352443"/>
    <n v="1.5685662156306654E-3"/>
  </r>
  <r>
    <s v="huangyanbin/smartTable"/>
    <n v="5220"/>
    <s v="0-20.000"/>
    <n v="7.86"/>
    <n v="6"/>
    <s v="06-08 anos"/>
    <n v="44"/>
    <s v="1 - 250"/>
    <n v="150"/>
    <n v="364"/>
    <n v="1456"/>
    <n v="14165"/>
    <n v="19305"/>
    <n v="13493"/>
    <x v="1"/>
    <n v="3112"/>
    <x v="1"/>
    <n v="2700"/>
    <n v="16.12"/>
    <n v="5.13"/>
    <n v="1.19"/>
    <n v="25.93"/>
    <n v="7.42"/>
    <s v="https://github.com/huangyanbin/smartTable"/>
    <s v="https://github.com/huangyanbin/smartTable.git"/>
    <s v="2017-11-08T01:11:14Z"/>
    <m/>
    <n v="1.2553279101083622E-3"/>
    <n v="2.497006921571596E-4"/>
    <n v="0.23392612859097128"/>
    <n v="4.0339702760084917E-2"/>
    <n v="4.6971846600419394E-4"/>
  </r>
  <r>
    <s v="liquibase/liquibase"/>
    <n v="5224"/>
    <s v="0-20.000"/>
    <n v="14.2"/>
    <n v="14"/>
    <s v="14-16 anos"/>
    <n v="103"/>
    <s v="1 - 250"/>
    <n v="1496"/>
    <n v="1742"/>
    <n v="11257"/>
    <n v="98891"/>
    <n v="160811"/>
    <n v="117178"/>
    <x v="2"/>
    <n v="19433"/>
    <x v="2"/>
    <n v="24200"/>
    <n v="12.08"/>
    <n v="6.92"/>
    <n v="1.81"/>
    <n v="65.45"/>
    <n v="13.85"/>
    <s v="https://github.com/liquibase/liquibase"/>
    <s v="https://github.com/liquibase/liquibase.git"/>
    <s v="2011-07-08T20:08:20Z"/>
    <m/>
    <n v="1.0901713025322586E-2"/>
    <n v="1.559265279784731E-3"/>
    <n v="0.31554947560419516"/>
    <n v="0.17197452229299365"/>
    <n v="1.1856179560344965E-3"/>
  </r>
  <r>
    <s v="GeyserMC/Geyser"/>
    <n v="5217"/>
    <s v="0-20.000"/>
    <n v="6.2"/>
    <n v="6"/>
    <s v="06-08 anos"/>
    <n v="0"/>
    <s v="0"/>
    <n v="1085"/>
    <n v="1208"/>
    <n v="5975"/>
    <n v="59742"/>
    <n v="134464"/>
    <n v="79273"/>
    <x v="1"/>
    <n v="39988"/>
    <x v="2"/>
    <n v="15203"/>
    <n v="29.74"/>
    <n v="8.26"/>
    <n v="1.97"/>
    <n v="34.58"/>
    <n v="11.27"/>
    <s v="https://github.com/GeyserMC/Geyser"/>
    <s v="https://github.com/GeyserMC/Geyser.git"/>
    <s v="2019-07-08T17:23:17Z"/>
    <m/>
    <n v="7.3752026545631216E-3"/>
    <n v="3.2085576086055586E-3"/>
    <n v="0.37665298677610581"/>
    <n v="0.20594479830148618"/>
    <n v="6.2641205377651473E-4"/>
  </r>
  <r>
    <s v="Karumi/Dexter"/>
    <n v="5216"/>
    <s v="0-20.000"/>
    <n v="9.84"/>
    <n v="8"/>
    <s v="08-10 anos"/>
    <n v="33"/>
    <s v="1 - 250"/>
    <n v="48"/>
    <n v="80"/>
    <n v="311"/>
    <n v="2197"/>
    <n v="3827"/>
    <n v="2173"/>
    <x v="5"/>
    <n v="1090"/>
    <x v="1"/>
    <n v="564"/>
    <n v="28.48"/>
    <n v="4.42"/>
    <n v="1.2"/>
    <n v="4.1500000000000004"/>
    <n v="5.04"/>
    <s v="https://github.com/Karumi/Dexter"/>
    <s v="https://github.com/Karumi/Dexter.git"/>
    <s v="2015-11-17T13:14:43Z"/>
    <m/>
    <n v="2.0216612678169947E-4"/>
    <n v="8.7459432664300767E-5"/>
    <n v="0.20155038759689922"/>
    <n v="4.2462845010615702E-2"/>
    <n v="7.5176692399437142E-5"/>
  </r>
  <r>
    <s v="Clans/FloatingActionButton"/>
    <n v="5204"/>
    <s v="0-20.000"/>
    <n v="10.5"/>
    <n v="10"/>
    <s v="10-12 anos"/>
    <n v="14"/>
    <s v="1 - 250"/>
    <n v="9"/>
    <n v="47"/>
    <n v="275"/>
    <n v="2805"/>
    <n v="3276"/>
    <n v="2635"/>
    <x v="5"/>
    <n v="129"/>
    <x v="4"/>
    <n v="512"/>
    <n v="3.94"/>
    <n v="4.6399999999999997"/>
    <n v="1.38"/>
    <n v="139.68"/>
    <n v="12.15"/>
    <s v="https://github.com/Clans/FloatingActionButton"/>
    <s v="https://github.com/Clans/FloatingActionButton.git"/>
    <s v="2015-03-21T12:36:16Z"/>
    <m/>
    <n v="2.4514852465245195E-4"/>
    <n v="1.0350703498802568E-5"/>
    <n v="0.21158230734154126"/>
    <n v="8.0679405520169833E-2"/>
    <n v="2.5302844323743085E-3"/>
  </r>
  <r>
    <s v="dunwu/db-tutorial"/>
    <n v="5202"/>
    <s v="0-20.000"/>
    <n v="8.11"/>
    <n v="8"/>
    <s v="08-10 anos"/>
    <n v="0"/>
    <s v="0"/>
    <n v="176"/>
    <n v="209"/>
    <n v="1036"/>
    <n v="11203"/>
    <n v="18695"/>
    <n v="12693"/>
    <x v="1"/>
    <n v="3049"/>
    <x v="1"/>
    <n v="2953"/>
    <n v="16.309999999999999"/>
    <n v="5.21"/>
    <n v="1.18"/>
    <n v="32.61"/>
    <n v="10.29"/>
    <s v="https://github.com/dunwu/db-tutorial"/>
    <s v="https://github.com/dunwu/db-tutorial.git"/>
    <s v="2017-08-08T06:33:38Z"/>
    <m/>
    <n v="1.1808995155269725E-3"/>
    <n v="2.4464569742518627E-4"/>
    <n v="0.23757409940720475"/>
    <n v="3.8216560509554125E-2"/>
    <n v="5.9072576846883008E-4"/>
  </r>
  <r>
    <s v="citerus/dddsample-core"/>
    <n v="5201"/>
    <s v="0-20.000"/>
    <n v="10.63"/>
    <n v="10"/>
    <s v="10-12 anos"/>
    <n v="0"/>
    <s v="0"/>
    <n v="145"/>
    <n v="157"/>
    <n v="692"/>
    <n v="4639"/>
    <n v="9738"/>
    <n v="6712"/>
    <x v="5"/>
    <n v="1214"/>
    <x v="1"/>
    <n v="1812"/>
    <n v="12.47"/>
    <n v="7.09"/>
    <n v="1.1299999999999999"/>
    <n v="7.03"/>
    <n v="5.88"/>
    <s v="https://github.com/citerus/dddsample-core"/>
    <s v="https://github.com/citerus/dddsample-core.git"/>
    <s v="2015-01-31T23:21:37Z"/>
    <m/>
    <n v="6.2445423053785864E-4"/>
    <n v="9.7408946105010213E-5"/>
    <n v="0.3233014135886913"/>
    <n v="2.7600849256900189E-2"/>
    <n v="1.2734750543808268E-4"/>
  </r>
  <r>
    <s v="remkop/picocli"/>
    <n v="5196"/>
    <s v="0-20.000"/>
    <n v="8.6300000000000008"/>
    <n v="8"/>
    <s v="08-10 anos"/>
    <n v="86"/>
    <s v="1 - 250"/>
    <n v="417"/>
    <n v="2938"/>
    <n v="6674"/>
    <n v="96025"/>
    <n v="98293"/>
    <n v="74461"/>
    <x v="1"/>
    <n v="12738"/>
    <x v="2"/>
    <n v="11094"/>
    <n v="12.96"/>
    <n v="2.88"/>
    <n v="1.1100000000000001"/>
    <n v="58.95"/>
    <n v="3.88"/>
    <s v="https://github.com/remkop/picocli"/>
    <s v="https://github.com/remkop/picocli.git"/>
    <s v="2017-02-01T16:38:41Z"/>
    <m/>
    <n v="6.9275158611560627E-3"/>
    <n v="1.0220717919980397E-3"/>
    <n v="0.13132694938440492"/>
    <n v="2.3354564755838664E-2"/>
    <n v="1.0678713293847757E-3"/>
  </r>
  <r>
    <s v="pmd/pmd"/>
    <n v="5210"/>
    <s v="0-20.000"/>
    <n v="13.19"/>
    <n v="12"/>
    <s v="12-14 anos"/>
    <n v="108"/>
    <s v="1 - 250"/>
    <n v="3032"/>
    <n v="4081"/>
    <n v="19964"/>
    <n v="146591"/>
    <n v="251686"/>
    <n v="158254"/>
    <x v="2"/>
    <n v="51980"/>
    <x v="2"/>
    <n v="41452"/>
    <n v="20.65"/>
    <n v="5.64"/>
    <n v="2.08"/>
    <n v="43.44"/>
    <n v="8.02"/>
    <s v="https://github.com/pmd/pmd"/>
    <s v="https://github.com/pmd/pmd.git"/>
    <s v="2012-07-11T18:03:00Z"/>
    <m/>
    <n v="1.4723238945104035E-2"/>
    <n v="4.1707718439361044E-3"/>
    <n v="0.25718194254445964"/>
    <n v="0.22929936305732485"/>
    <n v="7.8690976333290342E-4"/>
  </r>
  <r>
    <s v="tonikelope/megabasterd"/>
    <n v="5192"/>
    <s v="0-20.000"/>
    <n v="8.9700000000000006"/>
    <n v="8"/>
    <s v="08-10 anos"/>
    <n v="208"/>
    <s v="1 - 250"/>
    <n v="61"/>
    <n v="201"/>
    <n v="1197"/>
    <n v="20673"/>
    <n v="30250"/>
    <n v="21072"/>
    <x v="1"/>
    <n v="1060"/>
    <x v="1"/>
    <n v="8118"/>
    <n v="3.5"/>
    <n v="2.76"/>
    <n v="1.49"/>
    <n v="85.72"/>
    <n v="16.739999999999998"/>
    <s v="https://github.com/tonikelope/megabasterd"/>
    <s v="https://github.com/tonikelope/megabasterd.git"/>
    <s v="2016-09-29T16:54:54Z"/>
    <m/>
    <n v="1.9604439132738017E-3"/>
    <n v="8.5052292315742031E-5"/>
    <n v="0.12585499316005472"/>
    <n v="0.1040339702760085"/>
    <n v="1.5528062825252414E-3"/>
  </r>
  <r>
    <s v="hustcc/JS-Sorting-Algorithm"/>
    <n v="5186"/>
    <s v="0-20.000"/>
    <n v="8.66"/>
    <n v="8"/>
    <s v="08-10 anos"/>
    <n v="0"/>
    <s v="0"/>
    <n v="12"/>
    <n v="12"/>
    <n v="42"/>
    <n v="389"/>
    <n v="639"/>
    <n v="427"/>
    <x v="3"/>
    <n v="100"/>
    <x v="0"/>
    <n v="112"/>
    <n v="15.65"/>
    <n v="3.58"/>
    <n v="1"/>
    <n v="2.83"/>
    <n v="8.42"/>
    <s v="https://github.com/hustcc/JS-Sorting-Algorithm"/>
    <s v="https://github.com/hustcc/JS-Sorting-Algorithm.git"/>
    <s v="2017-01-19T11:36:21Z"/>
    <m/>
    <n v="3.972615560781669E-5"/>
    <n v="8.0238011618624553E-6"/>
    <n v="0.16324669402644779"/>
    <n v="0"/>
    <n v="5.1265069756724605E-5"/>
  </r>
  <r>
    <s v="j-easy/easy-rules"/>
    <n v="5153"/>
    <s v="0-20.000"/>
    <n v="12.53"/>
    <n v="12"/>
    <s v="12-14 anos"/>
    <n v="10"/>
    <s v="1 - 250"/>
    <n v="136"/>
    <n v="162"/>
    <n v="741"/>
    <n v="4857"/>
    <n v="12277"/>
    <n v="5917"/>
    <x v="5"/>
    <n v="4729"/>
    <x v="1"/>
    <n v="1631"/>
    <n v="38.520000000000003"/>
    <n v="5.09"/>
    <n v="1.31"/>
    <n v="7.63"/>
    <n v="5.87"/>
    <s v="https://github.com/j-easy/easy-rules"/>
    <s v="https://github.com/j-easy/easy-rules.git"/>
    <s v="2013-03-10T14:38:26Z"/>
    <m/>
    <n v="5.5049101342260272E-4"/>
    <n v="3.7944555694447552E-4"/>
    <n v="0.23210214318285452"/>
    <n v="6.5817409766454366E-2"/>
    <n v="1.3821642482113382E-4"/>
  </r>
  <r>
    <s v="android/views-widgets-samples"/>
    <n v="5159"/>
    <s v="0-20.000"/>
    <n v="6.03"/>
    <n v="6"/>
    <s v="06-08 anos"/>
    <n v="0"/>
    <s v="0"/>
    <n v="94"/>
    <n v="152"/>
    <n v="628"/>
    <n v="7334"/>
    <n v="13264"/>
    <n v="8019"/>
    <x v="5"/>
    <n v="3534"/>
    <x v="1"/>
    <n v="1711"/>
    <n v="26.64"/>
    <n v="4.03"/>
    <n v="1.73"/>
    <n v="7.01"/>
    <n v="7.95"/>
    <s v="https://github.com/android/views-widgets-samples"/>
    <s v="https://github.com/android/views-widgets-samples.git"/>
    <s v="2019-09-06T21:39:12Z"/>
    <m/>
    <n v="7.4605162018520394E-4"/>
    <n v="2.8356113306021919E-4"/>
    <n v="0.18376652986776107"/>
    <n v="0.15498938428874734"/>
    <n v="1.269852081253143E-4"/>
  </r>
  <r>
    <s v="novicezk/midjourney-proxy"/>
    <n v="5146"/>
    <s v="0-20.000"/>
    <n v="2.4"/>
    <n v="2"/>
    <s v="02-04 anos"/>
    <n v="0"/>
    <s v="0"/>
    <n v="79"/>
    <n v="90"/>
    <n v="283"/>
    <n v="2787"/>
    <n v="4683"/>
    <n v="3793"/>
    <x v="5"/>
    <n v="264"/>
    <x v="4"/>
    <n v="626"/>
    <n v="5.64"/>
    <n v="5.9"/>
    <n v="1.24"/>
    <n v="5.81"/>
    <n v="6.68"/>
    <s v="https://github.com/novicezk/midjourney-proxy"/>
    <s v="https://github.com/novicezk/midjourney-proxy.git"/>
    <s v="2023-04-24T13:43:45Z"/>
    <m/>
    <n v="3.528836258090134E-4"/>
    <n v="2.1182835067316882E-5"/>
    <n v="0.26903784769721845"/>
    <n v="5.0955414012738849E-2"/>
    <n v="1.0524736935921199E-4"/>
  </r>
  <r>
    <s v="careercup/ctci"/>
    <n v="5147"/>
    <s v="0-20.000"/>
    <n v="12.5"/>
    <n v="12"/>
    <s v="12-14 anos"/>
    <n v="0"/>
    <s v="0"/>
    <n v="298"/>
    <n v="311"/>
    <n v="1139"/>
    <n v="11244"/>
    <n v="15555"/>
    <n v="12659"/>
    <x v="1"/>
    <n v="719"/>
    <x v="4"/>
    <n v="2177"/>
    <n v="4.62"/>
    <n v="1.96"/>
    <n v="1.1200000000000001"/>
    <n v="5.0999999999999996"/>
    <n v="9.49"/>
    <s v="https://github.com/careercup/ctci"/>
    <s v="https://github.com/careercup/ctci.git"/>
    <s v="2013-03-21T23:01:01Z"/>
    <m/>
    <n v="1.1777363087572634E-3"/>
    <n v="5.7691130353791055E-5"/>
    <n v="8.9375284997720017E-2"/>
    <n v="2.5477707006369449E-2"/>
    <n v="9.2385814755934788E-5"/>
  </r>
  <r>
    <s v="square/otto"/>
    <n v="5145"/>
    <s v="0-20.000"/>
    <n v="13.23"/>
    <n v="12"/>
    <s v="12-14 anos"/>
    <n v="0"/>
    <s v="0"/>
    <n v="29"/>
    <n v="85"/>
    <n v="206"/>
    <n v="1987"/>
    <n v="3009"/>
    <n v="1736"/>
    <x v="5"/>
    <n v="816"/>
    <x v="4"/>
    <n v="457"/>
    <n v="27.12"/>
    <n v="2.44"/>
    <n v="1.39"/>
    <n v="3.55"/>
    <n v="3.92"/>
    <s v="https://github.com/square/otto"/>
    <s v="https://github.com/square/otto.git"/>
    <s v="2012-06-27T19:06:49Z"/>
    <m/>
    <n v="1.6150961624161541E-4"/>
    <n v="6.5474217480797643E-5"/>
    <n v="0.11126310989512084"/>
    <n v="8.2802547770700619E-2"/>
    <n v="6.4307773016385975E-5"/>
  </r>
  <r>
    <s v="Fuzion24/JustTrustMe"/>
    <n v="5143"/>
    <s v="0-20.000"/>
    <n v="11.15"/>
    <n v="10"/>
    <s v="10-12 anos"/>
    <n v="1"/>
    <s v="1 - 250"/>
    <n v="2"/>
    <n v="27"/>
    <n v="50"/>
    <n v="598"/>
    <n v="696"/>
    <n v="503"/>
    <x v="3"/>
    <n v="65"/>
    <x v="0"/>
    <n v="128"/>
    <n v="9.34"/>
    <n v="2.56"/>
    <n v="1.19"/>
    <n v="2.7"/>
    <n v="2.74"/>
    <s v="https://github.com/Fuzion24/JustTrustMe"/>
    <s v="https://github.com/Fuzion24/JustTrustMe.git"/>
    <s v="2014-07-24T23:45:05Z"/>
    <m/>
    <n v="4.6796853093048701E-5"/>
    <n v="5.2154707552105963E-6"/>
    <n v="0.11673506611947104"/>
    <n v="4.0339702760084917E-2"/>
    <n v="4.8910137223730186E-5"/>
  </r>
  <r>
    <s v="bitcoinj/bitcoinj"/>
    <n v="5137"/>
    <s v="0-20.000"/>
    <n v="11.83"/>
    <n v="10"/>
    <s v="10-12 anos"/>
    <n v="14"/>
    <s v="1 - 250"/>
    <n v="435"/>
    <n v="623"/>
    <n v="4753"/>
    <n v="46026"/>
    <n v="89377"/>
    <n v="54464"/>
    <x v="1"/>
    <n v="25542"/>
    <x v="2"/>
    <n v="9371"/>
    <n v="28.58"/>
    <n v="6.68"/>
    <n v="1.73"/>
    <n v="89.24"/>
    <n v="15.69"/>
    <s v="https://github.com/bitcoinj/bitcoinj"/>
    <s v="https://github.com/bitcoinj/bitcoinj.git"/>
    <s v="2013-11-19T04:33:23Z"/>
    <m/>
    <n v="5.0670851031010032E-3"/>
    <n v="2.0494392927629087E-3"/>
    <n v="0.30460556315549475"/>
    <n v="0.15498938428874734"/>
    <n v="1.6165706095724746E-3"/>
  </r>
  <r>
    <s v="brianfrankcooper/YCSB"/>
    <n v="5136"/>
    <s v="0-20.000"/>
    <n v="15.42"/>
    <n v="14"/>
    <s v="14-16 anos"/>
    <n v="55"/>
    <s v="1 - 250"/>
    <n v="233"/>
    <n v="236"/>
    <n v="1428"/>
    <n v="22395"/>
    <n v="40578"/>
    <n v="25567"/>
    <x v="1"/>
    <n v="9953"/>
    <x v="1"/>
    <n v="5058"/>
    <n v="24.53"/>
    <n v="7.05"/>
    <n v="1.64"/>
    <n v="7.85"/>
    <n v="18.21"/>
    <s v="https://github.com/brianfrankcooper/YCSB"/>
    <s v="https://github.com/brianfrankcooper/YCSB.git"/>
    <s v="2010-04-19T20:52:11Z"/>
    <m/>
    <n v="2.3786384553279847E-3"/>
    <n v="7.986089296401702E-4"/>
    <n v="0.32147742818057456"/>
    <n v="0.13588110403397025"/>
    <n v="1.4220169526158591E-4"/>
  </r>
  <r>
    <s v="reactor/reactor-core"/>
    <n v="5139"/>
    <s v="0-20.000"/>
    <n v="9.86"/>
    <n v="8"/>
    <s v="08-10 anos"/>
    <n v="212"/>
    <s v="1 - 250"/>
    <n v="1002"/>
    <n v="2242"/>
    <n v="18337"/>
    <n v="201959"/>
    <n v="300673"/>
    <n v="205495"/>
    <x v="2"/>
    <n v="48233"/>
    <x v="2"/>
    <n v="46945"/>
    <n v="16.04"/>
    <n v="6.9"/>
    <n v="1.54"/>
    <n v="122.35"/>
    <n v="14.51"/>
    <s v="https://github.com/reactor/reactor-core"/>
    <s v="https://github.com/reactor/reactor-core.git"/>
    <s v="2015-11-10T10:06:40Z"/>
    <m/>
    <n v="1.9118328680628318E-2"/>
    <n v="3.8701200144011182E-3"/>
    <n v="0.31463748290013682"/>
    <n v="0.11464968152866242"/>
    <n v="2.216353810860514E-3"/>
  </r>
  <r>
    <s v="runelite/runelite"/>
    <n v="5113"/>
    <s v="0-20.000"/>
    <n v="9.39"/>
    <n v="8"/>
    <s v="08-10 anos"/>
    <n v="0"/>
    <s v="0"/>
    <n v="1850"/>
    <n v="3794"/>
    <n v="10637"/>
    <n v="476614"/>
    <n v="810796"/>
    <n v="490368"/>
    <x v="2"/>
    <n v="231260"/>
    <x v="3"/>
    <n v="89168"/>
    <n v="28.52"/>
    <n v="3.61"/>
    <n v="1.22"/>
    <n v="25.85"/>
    <n v="7.72"/>
    <s v="https://github.com/runelite/runelite"/>
    <s v="https://github.com/runelite/runelite.git"/>
    <s v="2016-04-30T20:48:02Z"/>
    <m/>
    <n v="4.5621628742608562E-2"/>
    <n v="1.8555842566923116E-2"/>
    <n v="0.16461468308253532"/>
    <n v="4.6709129511677279E-2"/>
    <n v="4.6826927675312053E-4"/>
  </r>
  <r>
    <s v="hneemann/Digital"/>
    <n v="5109"/>
    <s v="0-20.000"/>
    <n v="9.2200000000000006"/>
    <n v="8"/>
    <s v="08-10 anos"/>
    <n v="35"/>
    <s v="1 - 250"/>
    <n v="1085"/>
    <n v="1817"/>
    <n v="8068"/>
    <n v="76080"/>
    <n v="125598"/>
    <n v="81650"/>
    <x v="1"/>
    <n v="27794"/>
    <x v="2"/>
    <n v="16154"/>
    <n v="22.13"/>
    <n v="5.05"/>
    <n v="1.67"/>
    <n v="13.25"/>
    <n v="8.92"/>
    <s v="https://github.com/hneemann/Digital"/>
    <s v="https://github.com/hneemann/Digital.git"/>
    <s v="2016-06-28T17:40:16Z"/>
    <m/>
    <n v="7.5963480219630748E-3"/>
    <n v="2.230135294928051E-3"/>
    <n v="0.23027815777473779"/>
    <n v="0.14225053078556263"/>
    <n v="2.4002196970904628E-4"/>
  </r>
  <r>
    <s v="fast-excel/fastexcel"/>
    <n v="5105"/>
    <s v="0-20.000"/>
    <n v="0.95"/>
    <n v="0"/>
    <s v="&lt;1 ano"/>
    <n v="5"/>
    <s v="1 - 250"/>
    <n v="579"/>
    <n v="623"/>
    <n v="2523"/>
    <n v="22134"/>
    <n v="47097"/>
    <n v="31410"/>
    <x v="1"/>
    <n v="10651"/>
    <x v="2"/>
    <n v="5036"/>
    <n v="22.62"/>
    <n v="6.52"/>
    <n v="1.34"/>
    <n v="29.69"/>
    <n v="7.29"/>
    <s v="https://github.com/fast-excel/fastexcel"/>
    <s v="https://github.com/fast-excel/fastexcel.git"/>
    <s v="2024-10-05T11:42:50Z"/>
    <m/>
    <n v="2.9222448422518087E-3"/>
    <n v="8.5461506174997013E-4"/>
    <n v="0.29730962152302781"/>
    <n v="7.2186836518046721E-2"/>
    <n v="5.3783036080464787E-4"/>
  </r>
  <r>
    <s v="CellularPrivacy/Android-IMSI-Catcher-Detector"/>
    <n v="5099"/>
    <s v="0-20.000"/>
    <n v="11.82"/>
    <n v="10"/>
    <s v="10-12 anos"/>
    <n v="48"/>
    <s v="1 - 250"/>
    <n v="105"/>
    <n v="251"/>
    <n v="761"/>
    <n v="12171"/>
    <n v="16571"/>
    <n v="11259"/>
    <x v="1"/>
    <n v="2958"/>
    <x v="1"/>
    <n v="2354"/>
    <n v="17.850000000000001"/>
    <n v="5.0599999999999996"/>
    <n v="1.33"/>
    <n v="4.96"/>
    <n v="7.37"/>
    <s v="https://github.com/CellularPrivacy/Android-IMSI-Catcher-Detector"/>
    <s v="https://github.com/CellularPrivacy/Android-IMSI-Catcher-Detector.git"/>
    <s v="2013-11-23T10:04:14Z"/>
    <m/>
    <n v="1.0474866182398318E-3"/>
    <n v="2.3734403836789145E-4"/>
    <n v="0.23073415412676698"/>
    <n v="7.0063694267515936E-2"/>
    <n v="8.9849733566556186E-5"/>
  </r>
  <r>
    <s v="zhanglei-workspace/shopping-management-system"/>
    <n v="5097"/>
    <s v="0-20.000"/>
    <n v="9.84"/>
    <n v="8"/>
    <s v="08-10 anos"/>
    <n v="0"/>
    <s v="0"/>
    <n v="95"/>
    <n v="97"/>
    <n v="646"/>
    <n v="5299"/>
    <n v="9792"/>
    <n v="6483"/>
    <x v="5"/>
    <n v="1985"/>
    <x v="1"/>
    <n v="1324"/>
    <n v="20.27"/>
    <n v="3.57"/>
    <n v="1.36"/>
    <n v="76.48"/>
    <n v="10.97"/>
    <s v="https://github.com/zhanglei-workspace/shopping-management-system"/>
    <s v="https://github.com/zhanglei-workspace/shopping-management-system.git"/>
    <s v="2015-11-16T12:53:21Z"/>
    <m/>
    <n v="6.0314910258893592E-4"/>
    <n v="1.5927245306296975E-4"/>
    <n v="0.16279069767441859"/>
    <n v="7.6433121019108305E-2"/>
    <n v="1.3854249240262536E-3"/>
  </r>
  <r>
    <s v="LWJGL/lwjgl3"/>
    <n v="5127"/>
    <s v="0-20.000"/>
    <n v="12.74"/>
    <n v="12"/>
    <s v="12-14 anos"/>
    <n v="21"/>
    <s v="1 - 250"/>
    <n v="6227"/>
    <n v="9925"/>
    <n v="224610"/>
    <n v="1086521"/>
    <n v="1563775"/>
    <n v="859665"/>
    <x v="2"/>
    <n v="460333"/>
    <x v="3"/>
    <n v="243777"/>
    <n v="29.44"/>
    <n v="6.74"/>
    <n v="2.29"/>
    <n v="971.12"/>
    <n v="25.98"/>
    <s v="https://github.com/LWJGL/lwjgl3"/>
    <s v="https://github.com/LWJGL/lwjgl3.git"/>
    <s v="2012-12-23T15:40:04Z"/>
    <m/>
    <n v="7.9979357284762853E-2"/>
    <n v="3.6936204602436296E-2"/>
    <n v="0.30734154126766988"/>
    <n v="0.27388535031847133"/>
    <n v="1.7591708318781058E-2"/>
  </r>
  <r>
    <s v="jindrapetrik/jpexs-decompiler"/>
    <n v="5087"/>
    <s v="0-20.000"/>
    <n v="11.36"/>
    <n v="10"/>
    <s v="10-12 anos"/>
    <n v="172"/>
    <s v="1 - 250"/>
    <n v="2599"/>
    <n v="4053"/>
    <n v="25435"/>
    <n v="345689"/>
    <n v="605673"/>
    <n v="370233"/>
    <x v="2"/>
    <n v="171531"/>
    <x v="3"/>
    <n v="63909"/>
    <n v="28.32"/>
    <n v="5.87"/>
    <n v="1.92"/>
    <n v="57.67"/>
    <n v="18.600000000000001"/>
    <s v="https://github.com/jindrapetrik/jpexs-decompiler"/>
    <s v="https://github.com/jindrapetrik/jpexs-decompiler.git"/>
    <s v="2014-05-10T17:20:56Z"/>
    <m/>
    <n v="3.4444809763814511E-2"/>
    <n v="1.3763306370954289E-2"/>
    <n v="0.26766985864113085"/>
    <n v="0.19532908704883226"/>
    <n v="1.0446843013675999E-3"/>
  </r>
  <r>
    <s v="natario1/CameraView"/>
    <n v="5083"/>
    <s v="0-20.000"/>
    <n v="8.17"/>
    <n v="8"/>
    <s v="08-10 anos"/>
    <n v="42"/>
    <s v="1 - 250"/>
    <n v="242"/>
    <n v="534"/>
    <n v="2368"/>
    <n v="21155"/>
    <n v="34406"/>
    <n v="23615"/>
    <x v="1"/>
    <n v="6433"/>
    <x v="1"/>
    <n v="4358"/>
    <n v="18.7"/>
    <n v="5.6"/>
    <n v="1.37"/>
    <n v="34.76"/>
    <n v="7.57"/>
    <s v="https://github.com/natario1/CameraView"/>
    <s v="https://github.com/natario1/CameraView.git"/>
    <s v="2017-07-18T09:30:33Z"/>
    <m/>
    <n v="2.1970331725493938E-3"/>
    <n v="5.1617112874261179E-4"/>
    <n v="0.25535795713634291"/>
    <n v="7.855626326963909E-2"/>
    <n v="6.2967272959143009E-4"/>
  </r>
  <r>
    <s v="deathmarine/Luyten"/>
    <n v="5083"/>
    <s v="0-20.000"/>
    <n v="12.19"/>
    <n v="12"/>
    <s v="12-14 anos"/>
    <n v="17"/>
    <s v="1 - 250"/>
    <n v="31"/>
    <n v="129"/>
    <n v="434"/>
    <n v="6750"/>
    <n v="6683"/>
    <n v="5609"/>
    <x v="5"/>
    <n v="277"/>
    <x v="4"/>
    <n v="797"/>
    <n v="4.1399999999999997"/>
    <n v="2.35"/>
    <n v="1.54"/>
    <n v="15.45"/>
    <n v="9.24"/>
    <s v="https://github.com/deathmarine/Luyten"/>
    <s v="https://github.com/deathmarine/Luyten.git"/>
    <s v="2013-07-11T10:57:28Z"/>
    <m/>
    <n v="5.2183608150876775E-4"/>
    <n v="2.2225929218359001E-5"/>
    <n v="0.10715914272685818"/>
    <n v="0.11464968152866242"/>
    <n v="2.7987467411356716E-4"/>
  </r>
  <r>
    <s v="diffplug/spotless"/>
    <n v="5082"/>
    <s v="0-20.000"/>
    <n v="10.4"/>
    <n v="10"/>
    <s v="10-12 anos"/>
    <n v="35"/>
    <s v="1 - 250"/>
    <n v="596"/>
    <n v="899"/>
    <n v="4063"/>
    <n v="36551"/>
    <n v="61923"/>
    <n v="40576"/>
    <x v="1"/>
    <n v="13244"/>
    <x v="2"/>
    <n v="8103"/>
    <n v="21.39"/>
    <n v="5.05"/>
    <n v="1.74"/>
    <n v="13.79"/>
    <n v="7"/>
    <s v="https://github.com/diffplug/spotless"/>
    <s v="https://github.com/diffplug/spotless.git"/>
    <s v="2015-04-27T19:10:58Z"/>
    <m/>
    <n v="3.77500817316808E-3"/>
    <n v="1.0626722258770635E-3"/>
    <n v="0.23027815777473779"/>
    <n v="0.15711252653927812"/>
    <n v="2.4980399715379231E-4"/>
  </r>
  <r>
    <s v="oshi/oshi"/>
    <n v="5080"/>
    <s v="0-20.000"/>
    <n v="13.61"/>
    <n v="12"/>
    <s v="12-14 anos"/>
    <n v="165"/>
    <s v="1 - 250"/>
    <n v="538"/>
    <n v="668"/>
    <n v="3575"/>
    <n v="36137"/>
    <n v="65000"/>
    <n v="42889"/>
    <x v="1"/>
    <n v="14839"/>
    <x v="2"/>
    <n v="7272"/>
    <n v="22.83"/>
    <n v="5.51"/>
    <n v="1.59"/>
    <n v="31.75"/>
    <n v="12.11"/>
    <s v="https://github.com/oshi/oshi"/>
    <s v="https://github.com/oshi/oshi.git"/>
    <s v="2012-02-10T12:46:48Z"/>
    <m/>
    <n v="3.9901992690015223E-3"/>
    <n v="1.1906518544087699E-3"/>
    <n v="0.25125398996808024"/>
    <n v="0.12526539278131638"/>
    <n v="5.7514698401979014E-4"/>
  </r>
  <r>
    <s v="sofastack/sofa-boot"/>
    <n v="5063"/>
    <s v="0-20.000"/>
    <n v="7.46"/>
    <n v="6"/>
    <s v="06-08 anos"/>
    <n v="82"/>
    <s v="1 - 250"/>
    <n v="866"/>
    <n v="1181"/>
    <n v="4367"/>
    <n v="32830"/>
    <n v="77780"/>
    <n v="43387"/>
    <x v="1"/>
    <n v="23967"/>
    <x v="2"/>
    <n v="10426"/>
    <n v="30.81"/>
    <n v="5.13"/>
    <n v="1.2"/>
    <n v="17.82"/>
    <n v="5.49"/>
    <s v="https://github.com/sofastack/sofa-boot"/>
    <s v="https://github.com/sofastack/sofa-boot.git"/>
    <s v="2018-04-02T08:28:14Z"/>
    <m/>
    <n v="4.036530944628438E-3"/>
    <n v="1.9230644244635747E-3"/>
    <n v="0.23392612859097128"/>
    <n v="4.2462845010615702E-2"/>
    <n v="3.2280690567661923E-4"/>
  </r>
  <r>
    <s v="OpenTSDB/opentsdb"/>
    <n v="5062"/>
    <s v="0-20.000"/>
    <n v="15.07"/>
    <n v="14"/>
    <s v="14-16 anos"/>
    <n v="27"/>
    <s v="1 - 250"/>
    <n v="412"/>
    <n v="958"/>
    <n v="8430"/>
    <n v="104636"/>
    <n v="161143"/>
    <n v="114399"/>
    <x v="2"/>
    <n v="27947"/>
    <x v="2"/>
    <n v="18797"/>
    <n v="17.34"/>
    <n v="7.09"/>
    <n v="1.28"/>
    <n v="64.88"/>
    <n v="18.05"/>
    <s v="https://github.com/OpenTSDB/opentsdb"/>
    <s v="https://github.com/OpenTSDB/opentsdb.git"/>
    <s v="2010-08-27T02:05:20Z"/>
    <m/>
    <n v="1.0643167389645485E-2"/>
    <n v="2.2424117107057006E-3"/>
    <n v="0.3233014135886913"/>
    <n v="5.9447983014862003E-2"/>
    <n v="1.1752924826205979E-3"/>
  </r>
  <r>
    <s v="wequick/Small"/>
    <n v="5049"/>
    <s v="0-20.000"/>
    <n v="9.81"/>
    <n v="8"/>
    <s v="08-10 anos"/>
    <n v="25"/>
    <s v="1 - 250"/>
    <n v="85"/>
    <n v="185"/>
    <n v="532"/>
    <n v="7726"/>
    <n v="8996"/>
    <n v="6363"/>
    <x v="5"/>
    <n v="1417"/>
    <x v="1"/>
    <n v="1216"/>
    <n v="15.75"/>
    <n v="3.81"/>
    <n v="1.48"/>
    <n v="20.170000000000002"/>
    <n v="7.22"/>
    <s v="https://github.com/wequick/Small"/>
    <s v="https://github.com/wequick/Small.git"/>
    <s v="2015-11-27T11:37:20Z"/>
    <m/>
    <n v="5.9198484340172741E-4"/>
    <n v="1.13697262463591E-4"/>
    <n v="0.17373461012311903"/>
    <n v="0.1019108280254777"/>
    <n v="3.6537683992690292E-4"/>
  </r>
  <r>
    <s v="baomidou/dynamic-datasource"/>
    <n v="5048"/>
    <s v="0-20.000"/>
    <n v="7.39"/>
    <n v="6"/>
    <s v="06-08 anos"/>
    <n v="18"/>
    <s v="1 - 250"/>
    <n v="146"/>
    <n v="178"/>
    <n v="474"/>
    <n v="5307"/>
    <n v="11879"/>
    <n v="6654"/>
    <x v="5"/>
    <n v="4089"/>
    <x v="1"/>
    <n v="1136"/>
    <n v="34.42"/>
    <n v="5.1100000000000003"/>
    <n v="1.1399999999999999"/>
    <n v="2.36"/>
    <n v="5.61"/>
    <s v="https://github.com/baomidou/dynamic-datasource"/>
    <s v="https://github.com/baomidou/dynamic-datasource.git"/>
    <s v="2018-04-28T02:32:16Z"/>
    <m/>
    <n v="6.1905817193070786E-4"/>
    <n v="3.2809322950855583E-4"/>
    <n v="0.23301413588691292"/>
    <n v="2.9723991507430977E-2"/>
    <n v="4.2751082906667864E-5"/>
  </r>
  <r>
    <s v="spring-projects/spring-authorization-server"/>
    <n v="5050"/>
    <s v="0-20.000"/>
    <n v="5.5"/>
    <n v="4"/>
    <s v="04-06 anos"/>
    <n v="78"/>
    <s v="1 - 250"/>
    <n v="468"/>
    <n v="677"/>
    <n v="3956"/>
    <n v="37129"/>
    <n v="83586"/>
    <n v="54718"/>
    <x v="1"/>
    <n v="17507"/>
    <x v="2"/>
    <n v="11361"/>
    <n v="20.94"/>
    <n v="10.3"/>
    <n v="1.4"/>
    <n v="16.73"/>
    <n v="8.48"/>
    <s v="https://github.com/spring-projects/spring-authorization-server"/>
    <s v="https://github.com/spring-projects/spring-authorization-server.git"/>
    <s v="2020-03-17T17:28:57Z"/>
    <m/>
    <n v="5.0907161183805947E-3"/>
    <n v="1.4047268694072602E-3"/>
    <n v="0.4696762425900593"/>
    <n v="8.4925690021231404E-2"/>
    <n v="3.0306170213074296E-4"/>
  </r>
  <r>
    <s v="xuexiangjys/XUI"/>
    <n v="5040"/>
    <s v="0-20.000"/>
    <n v="6.7"/>
    <n v="6"/>
    <s v="06-08 anos"/>
    <n v="23"/>
    <s v="1 - 250"/>
    <n v="872"/>
    <n v="1657"/>
    <n v="10539"/>
    <n v="91066"/>
    <n v="153940"/>
    <n v="95527"/>
    <x v="1"/>
    <n v="38328"/>
    <x v="2"/>
    <n v="20085"/>
    <n v="24.9"/>
    <n v="5.63"/>
    <n v="1.61"/>
    <n v="52.71"/>
    <n v="11.74"/>
    <s v="https://github.com/xuexiangjys/XUI"/>
    <s v="https://github.com/xuexiangjys/XUI.git"/>
    <s v="2019-01-07T07:59:02Z"/>
    <m/>
    <n v="8.8874015614705034E-3"/>
    <n v="3.0753625093186423E-3"/>
    <n v="0.25672594619243044"/>
    <n v="0.12951167728237795"/>
    <n v="9.548345678010437E-4"/>
  </r>
  <r>
    <s v="killbill/killbill"/>
    <n v="5026"/>
    <s v="0-20.000"/>
    <n v="12.91"/>
    <n v="12"/>
    <s v="12-14 anos"/>
    <n v="150"/>
    <s v="1 - 250"/>
    <n v="1686"/>
    <n v="2443"/>
    <n v="14995"/>
    <n v="150948"/>
    <n v="277238"/>
    <n v="195012"/>
    <x v="2"/>
    <n v="38216"/>
    <x v="2"/>
    <n v="44010"/>
    <n v="13.78"/>
    <n v="8.69"/>
    <n v="1.81"/>
    <n v="28.25"/>
    <n v="11.28"/>
    <s v="https://github.com/killbill/killbill"/>
    <s v="https://github.com/killbill/killbill.git"/>
    <s v="2012-10-21T20:55:05Z"/>
    <m/>
    <n v="1.8143037605132434E-2"/>
    <n v="3.0663758520173561E-3"/>
    <n v="0.3962608299133607"/>
    <n v="0.17197452229299365"/>
    <n v="5.1174495428532509E-4"/>
  </r>
  <r>
    <s v="youlookwhat/DesignPattern"/>
    <n v="5020"/>
    <s v="0-20.000"/>
    <n v="8.91"/>
    <n v="8"/>
    <s v="08-10 anos"/>
    <n v="0"/>
    <s v="0"/>
    <n v="169"/>
    <n v="197"/>
    <n v="404"/>
    <n v="2603"/>
    <n v="5386"/>
    <n v="3162"/>
    <x v="5"/>
    <n v="1204"/>
    <x v="1"/>
    <n v="1020"/>
    <n v="22.35"/>
    <n v="2.54"/>
    <n v="1.28"/>
    <n v="1.43"/>
    <n v="2.57"/>
    <s v="https://github.com/youlookwhat/DesignPattern"/>
    <s v="https://github.com/youlookwhat/DesignPattern.git"/>
    <s v="2016-10-21T10:59:32Z"/>
    <m/>
    <n v="2.9417822958294237E-4"/>
    <n v="9.6606565988823967E-5"/>
    <n v="0.11582307341541268"/>
    <n v="5.9447983014862003E-2"/>
    <n v="2.5904257862938577E-5"/>
  </r>
  <r>
    <s v="jankotek/mapdb"/>
    <n v="5016"/>
    <s v="0-20.000"/>
    <n v="13.09"/>
    <n v="12"/>
    <s v="12-14 anos"/>
    <n v="0"/>
    <s v="0"/>
    <n v="121"/>
    <n v="263"/>
    <n v="1952"/>
    <n v="20198"/>
    <n v="26549"/>
    <n v="18434"/>
    <x v="1"/>
    <n v="4494"/>
    <x v="1"/>
    <n v="3621"/>
    <n v="16.93"/>
    <n v="3.24"/>
    <n v="2.02"/>
    <n v="81.849999999999994"/>
    <n v="15.67"/>
    <s v="https://github.com/jankotek/mapdb"/>
    <s v="https://github.com/jankotek/mapdb.git"/>
    <s v="2012-08-17T15:28:54Z"/>
    <m/>
    <n v="1.7150162821416696E-3"/>
    <n v="3.6058962421409879E-4"/>
    <n v="0.14774281805745554"/>
    <n v="0.21656050955414013"/>
    <n v="1.4827017525045612E-3"/>
  </r>
  <r>
    <s v="Exrick/xpay"/>
    <n v="5038"/>
    <s v="0-20.000"/>
    <n v="7.77"/>
    <n v="6"/>
    <s v="06-08 anos"/>
    <n v="0"/>
    <s v="0"/>
    <n v="20"/>
    <n v="21"/>
    <n v="189"/>
    <n v="1449"/>
    <n v="2440"/>
    <n v="1742"/>
    <x v="5"/>
    <n v="300"/>
    <x v="4"/>
    <n v="398"/>
    <n v="12.3"/>
    <n v="6.43"/>
    <n v="1"/>
    <n v="93.43"/>
    <n v="15.67"/>
    <s v="https://github.com/Exrick/xpay"/>
    <s v="https://github.com/Exrick/xpay.git"/>
    <s v="2017-12-12T16:11:19Z"/>
    <m/>
    <n v="1.6206782920097582E-4"/>
    <n v="2.4071403485587366E-5"/>
    <n v="0.29320565435476514"/>
    <n v="0"/>
    <n v="1.6924718965974487E-3"/>
  </r>
  <r>
    <s v="Trinea/android-common"/>
    <n v="5013"/>
    <s v="0-20.000"/>
    <n v="13.25"/>
    <n v="12"/>
    <s v="12-14 anos"/>
    <n v="1"/>
    <s v="1 - 250"/>
    <n v="77"/>
    <n v="110"/>
    <n v="768"/>
    <n v="6707"/>
    <n v="13805"/>
    <n v="6651"/>
    <x v="5"/>
    <n v="5746"/>
    <x v="1"/>
    <n v="1408"/>
    <n v="41.62"/>
    <n v="4.4400000000000004"/>
    <n v="1.25"/>
    <n v="43.06"/>
    <n v="16.55"/>
    <s v="https://github.com/Trinea/android-common"/>
    <s v="https://github.com/Trinea/android-common.git"/>
    <s v="2012-06-19T07:49:46Z"/>
    <m/>
    <n v="6.187790654510277E-4"/>
    <n v="4.6104761476061673E-4"/>
    <n v="0.20246238030095762"/>
    <n v="5.3078556263269641E-2"/>
    <n v="7.8002611439030437E-4"/>
  </r>
  <r>
    <s v="yipianfengye/android-zxingLibrary"/>
    <n v="5013"/>
    <s v="0-20.000"/>
    <n v="9.15"/>
    <n v="8"/>
    <s v="08-10 anos"/>
    <n v="0"/>
    <s v="0"/>
    <n v="34"/>
    <n v="52"/>
    <n v="172"/>
    <n v="2018"/>
    <n v="3513"/>
    <n v="2170"/>
    <x v="5"/>
    <n v="826"/>
    <x v="4"/>
    <n v="517"/>
    <n v="23.51"/>
    <n v="4.71"/>
    <n v="1.33"/>
    <n v="5.63"/>
    <n v="7.63"/>
    <s v="https://github.com/yipianfengye/android-zxingLibrary"/>
    <s v="https://github.com/yipianfengye/android-zxingLibrary.git"/>
    <s v="2016-07-26T08:00:18Z"/>
    <m/>
    <n v="2.0188702030201925E-4"/>
    <n v="6.6276597596983888E-5"/>
    <n v="0.21477428180574556"/>
    <n v="7.0063694267515936E-2"/>
    <n v="1.0198669354429664E-4"/>
  </r>
  <r>
    <s v="tianshiyeben/wgcloud"/>
    <n v="5011"/>
    <s v="0-20.000"/>
    <n v="6.67"/>
    <n v="6"/>
    <s v="06-08 anos"/>
    <n v="29"/>
    <s v="1 - 250"/>
    <n v="117"/>
    <n v="118"/>
    <n v="967"/>
    <n v="6105"/>
    <n v="11913"/>
    <n v="7162"/>
    <x v="5"/>
    <n v="2559"/>
    <x v="1"/>
    <n v="2192"/>
    <n v="21.48"/>
    <n v="6.05"/>
    <n v="1.19"/>
    <n v="34.54"/>
    <n v="12.68"/>
    <s v="https://github.com/tianshiyeben/wgcloud"/>
    <s v="https://github.com/tianshiyeben/wgcloud.git"/>
    <s v="2019-01-15T02:02:21Z"/>
    <m/>
    <n v="6.6632020248989028E-4"/>
    <n v="2.0532907173206023E-4"/>
    <n v="0.27587779297765619"/>
    <n v="4.0339702760084917E-2"/>
    <n v="6.2568745915097797E-4"/>
  </r>
  <r>
    <s v="rubensousa/GravitySnapHelper"/>
    <n v="5001"/>
    <s v="0-20.000"/>
    <n v="9.0500000000000007"/>
    <n v="8"/>
    <s v="08-10 anos"/>
    <n v="14"/>
    <s v="1 - 250"/>
    <n v="4"/>
    <n v="8"/>
    <n v="62"/>
    <n v="610"/>
    <n v="998"/>
    <n v="650"/>
    <x v="3"/>
    <n v="242"/>
    <x v="4"/>
    <n v="106"/>
    <n v="24.25"/>
    <n v="6.38"/>
    <n v="1.75"/>
    <n v="57.88"/>
    <n v="22.38"/>
    <s v="https://github.com/rubensousa/GravitySnapHelper"/>
    <s v="https://github.com/rubensousa/GravitySnapHelper.git"/>
    <s v="2016-08-31T07:25:23Z"/>
    <m/>
    <n v="6.0473070597379039E-5"/>
    <n v="1.9417598811707143E-5"/>
    <n v="0.29092567259461927"/>
    <n v="0.15923566878980891"/>
    <n v="1.0484884231516678E-3"/>
  </r>
  <r>
    <s v="2227324689/gpmall"/>
    <n v="5000"/>
    <s v="0-20.000"/>
    <n v="6.17"/>
    <n v="6"/>
    <s v="06-08 anos"/>
    <n v="0"/>
    <s v="0"/>
    <n v="420"/>
    <n v="424"/>
    <n v="1098"/>
    <n v="8865"/>
    <n v="21223"/>
    <n v="12785"/>
    <x v="1"/>
    <n v="4946"/>
    <x v="1"/>
    <n v="3492"/>
    <n v="23.3"/>
    <n v="5.01"/>
    <n v="1.36"/>
    <n v="8.17"/>
    <n v="4.08"/>
    <s v="https://github.com/2227324689/gpmall"/>
    <s v="https://github.com/2227324689/gpmall.git"/>
    <s v="2019-07-18T14:09:22Z"/>
    <m/>
    <n v="1.1894587809038323E-3"/>
    <n v="3.9685720546571706E-4"/>
    <n v="0.22845417236662105"/>
    <n v="7.6433121019108305E-2"/>
    <n v="1.4799845226587985E-4"/>
  </r>
  <r>
    <s v="line/armeria"/>
    <n v="4997"/>
    <s v="0-20.000"/>
    <n v="9.84"/>
    <n v="8"/>
    <s v="08-10 anos"/>
    <n v="260"/>
    <s v="251 - 500"/>
    <n v="3784"/>
    <n v="6425"/>
    <n v="33483"/>
    <n v="295860"/>
    <n v="573527"/>
    <n v="370390"/>
    <x v="2"/>
    <n v="128873"/>
    <x v="3"/>
    <n v="74264"/>
    <n v="22.47"/>
    <n v="6.41"/>
    <n v="1.32"/>
    <n v="33.409999999999997"/>
    <n v="8.11"/>
    <s v="https://github.com/line/armeria"/>
    <s v="https://github.com/line/armeria.git"/>
    <s v="2015-11-16T04:04:01Z"/>
    <m/>
    <n v="3.445941633625111E-2"/>
    <n v="1.0340513271327003E-2"/>
    <n v="0.2922936616507068"/>
    <n v="6.7940552016985151E-2"/>
    <n v="6.0521766097956493E-4"/>
  </r>
  <r>
    <s v="youlookwhat/CloudReader"/>
    <n v="4994"/>
    <s v="0-20.000"/>
    <n v="8.83"/>
    <n v="8"/>
    <s v="08-10 anos"/>
    <n v="26"/>
    <s v="1 - 250"/>
    <n v="181"/>
    <n v="492"/>
    <n v="2003"/>
    <n v="19393"/>
    <n v="24145"/>
    <n v="17385"/>
    <x v="1"/>
    <n v="3462"/>
    <x v="1"/>
    <n v="3298"/>
    <n v="14.34"/>
    <n v="4.75"/>
    <n v="1.46"/>
    <n v="19.41"/>
    <n v="7.18"/>
    <s v="https://github.com/youlookwhat/CloudReader"/>
    <s v="https://github.com/youlookwhat/CloudReader.git"/>
    <s v="2016-11-20T11:59:25Z"/>
    <m/>
    <n v="1.6174220497468224E-3"/>
    <n v="2.7778399622367824E-4"/>
    <n v="0.2165982672138623"/>
    <n v="9.7664543524416128E-2"/>
    <n v="3.5160954204170478E-4"/>
  </r>
  <r>
    <s v="DingMouRen/LayoutManagerGroup"/>
    <n v="4991"/>
    <s v="0-20.000"/>
    <n v="7.39"/>
    <n v="6"/>
    <s v="06-08 anos"/>
    <n v="0"/>
    <s v="0"/>
    <n v="28"/>
    <n v="63"/>
    <n v="228"/>
    <n v="2285"/>
    <n v="3873"/>
    <n v="2251"/>
    <x v="5"/>
    <n v="980"/>
    <x v="4"/>
    <n v="642"/>
    <n v="25.3"/>
    <n v="4.95"/>
    <n v="1.57"/>
    <n v="9.14"/>
    <n v="5.62"/>
    <s v="https://github.com/DingMouRen/LayoutManagerGroup"/>
    <s v="https://github.com/DingMouRen/LayoutManagerGroup.git"/>
    <s v="2018-04-28T11:47:38Z"/>
    <m/>
    <n v="2.0942289525338495E-4"/>
    <n v="7.863325138625207E-5"/>
    <n v="0.22571819425444598"/>
    <n v="0.12101910828025479"/>
    <n v="1.655698719351459E-4"/>
  </r>
  <r>
    <s v="orhanobut/dialogplus"/>
    <n v="4987"/>
    <s v="0-20.000"/>
    <n v="10.77"/>
    <n v="10"/>
    <s v="10-12 anos"/>
    <n v="9"/>
    <s v="1 - 250"/>
    <n v="17"/>
    <n v="29"/>
    <n v="163"/>
    <n v="1047"/>
    <n v="1610"/>
    <n v="1045"/>
    <x v="5"/>
    <n v="294"/>
    <x v="4"/>
    <n v="271"/>
    <n v="18.260000000000002"/>
    <n v="5.24"/>
    <n v="1.03"/>
    <n v="57.86"/>
    <n v="8.52"/>
    <s v="https://github.com/orhanobut/dialogplus"/>
    <s v="https://github.com/orhanobut/dialogplus.git"/>
    <s v="2014-12-12T09:24:44Z"/>
    <m/>
    <n v="9.7222090421940157E-5"/>
    <n v="2.3589975415875621E-5"/>
    <n v="0.23894208846329232"/>
    <n v="6.3694267515923622E-3"/>
    <n v="1.0481261258388993E-3"/>
  </r>
  <r>
    <s v="spring-attic/spring-mvc-showcase"/>
    <n v="4987"/>
    <s v="0-20.000"/>
    <n v="14.3"/>
    <n v="14"/>
    <s v="14-16 anos"/>
    <n v="0"/>
    <s v="0"/>
    <n v="58"/>
    <n v="58"/>
    <n v="295"/>
    <n v="1281"/>
    <n v="2911"/>
    <n v="2267"/>
    <x v="5"/>
    <n v="44"/>
    <x v="0"/>
    <n v="600"/>
    <n v="1.51"/>
    <n v="5.17"/>
    <n v="1.21"/>
    <n v="9.4499999999999993"/>
    <n v="5.52"/>
    <s v="https://github.com/spring-attic/spring-mvc-showcase"/>
    <s v="https://github.com/spring-attic/spring-mvc-showcase.git"/>
    <s v="2011-06-03T15:36:55Z"/>
    <m/>
    <n v="2.1091146314501275E-4"/>
    <n v="3.5304725112194805E-6"/>
    <n v="0.23575011399908802"/>
    <n v="4.4585987261146487E-2"/>
    <n v="1.7118548028305564E-4"/>
  </r>
  <r>
    <s v="killme2008/aviatorscript"/>
    <n v="4981"/>
    <s v="0-20.000"/>
    <n v="14.48"/>
    <n v="14"/>
    <s v="14-16 anos"/>
    <n v="52"/>
    <s v="1 - 250"/>
    <n v="407"/>
    <n v="524"/>
    <n v="3724"/>
    <n v="37362"/>
    <n v="62711"/>
    <n v="41969"/>
    <x v="1"/>
    <n v="11563"/>
    <x v="2"/>
    <n v="9179"/>
    <n v="18.440000000000001"/>
    <n v="4.6900000000000004"/>
    <n v="1.5"/>
    <n v="60.98"/>
    <n v="17.3"/>
    <s v="https://github.com/killme2008/aviatorscript"/>
    <s v="https://github.com/killme2008/aviatorscript.git"/>
    <s v="2011-03-29T12:48:47Z"/>
    <m/>
    <n v="3.9046066152329246E-3"/>
    <n v="9.2779212834615573E-4"/>
    <n v="0.2138622891016872"/>
    <n v="0.10615711252653928"/>
    <n v="1.1046445066307654E-3"/>
  </r>
  <r>
    <s v="JodaOrg/joda-time"/>
    <n v="4977"/>
    <s v="0-20.000"/>
    <n v="14.35"/>
    <n v="14"/>
    <s v="14-16 anos"/>
    <n v="50"/>
    <s v="1 - 250"/>
    <n v="330"/>
    <n v="557"/>
    <n v="10033"/>
    <n v="91613"/>
    <n v="149090"/>
    <n v="88344"/>
    <x v="1"/>
    <n v="44915"/>
    <x v="2"/>
    <n v="15831"/>
    <n v="30.13"/>
    <n v="8.58"/>
    <n v="2.2799999999999998"/>
    <n v="295.29000000000002"/>
    <n v="28.63"/>
    <s v="https://github.com/JodaOrg/joda-time"/>
    <s v="https://github.com/JodaOrg/joda-time.git"/>
    <s v="2011-05-16T16:49:57Z"/>
    <m/>
    <n v="8.2191276136228519E-3"/>
    <n v="3.6038902918505218E-3"/>
    <n v="0.39124487004103969"/>
    <n v="0.27176220806794049"/>
    <n v="5.349138674368625E-3"/>
  </r>
  <r>
    <s v="alibaba/UltraViewPager"/>
    <n v="4976"/>
    <s v="0-20.000"/>
    <n v="8.4700000000000006"/>
    <n v="8"/>
    <s v="08-10 anos"/>
    <n v="10"/>
    <s v="1 - 250"/>
    <n v="16"/>
    <n v="24"/>
    <n v="212"/>
    <n v="1518"/>
    <n v="2757"/>
    <n v="1696"/>
    <x v="5"/>
    <n v="693"/>
    <x v="4"/>
    <n v="368"/>
    <n v="25.14"/>
    <n v="5.21"/>
    <n v="1.38"/>
    <n v="58.38"/>
    <n v="16.829999999999998"/>
    <s v="https://github.com/alibaba/UltraViewPager"/>
    <s v="https://github.com/alibaba/UltraViewPager.git"/>
    <s v="2017-03-29T13:31:53Z"/>
    <m/>
    <n v="1.5778819651254594E-4"/>
    <n v="5.5604942051706816E-5"/>
    <n v="0.23757409940720475"/>
    <n v="8.0679405520169833E-2"/>
    <n v="1.0575458559708771E-3"/>
  </r>
  <r>
    <s v="frogermcs/InstaMaterial"/>
    <n v="4968"/>
    <s v="0-20.000"/>
    <n v="10.86"/>
    <n v="10"/>
    <s v="10-12 anos"/>
    <n v="1"/>
    <s v="1 - 250"/>
    <n v="25"/>
    <n v="80"/>
    <n v="277"/>
    <n v="2223"/>
    <n v="2932"/>
    <n v="2394"/>
    <x v="5"/>
    <n v="74"/>
    <x v="0"/>
    <n v="464"/>
    <n v="2.52"/>
    <n v="4.79"/>
    <n v="1.54"/>
    <n v="9.94"/>
    <n v="4.54"/>
    <s v="https://github.com/frogermcs/InstaMaterial"/>
    <s v="https://github.com/frogermcs/InstaMaterial.git"/>
    <s v="2014-11-10T18:56:49Z"/>
    <m/>
    <n v="2.2272697078480836E-4"/>
    <n v="5.9376128597782173E-6"/>
    <n v="0.21842225262197904"/>
    <n v="0.11464968152866242"/>
    <n v="1.8006176444588075E-4"/>
  </r>
  <r>
    <s v="bisq-network/bisq"/>
    <n v="4952"/>
    <s v="0-20.000"/>
    <n v="11.52"/>
    <n v="10"/>
    <s v="10-12 anos"/>
    <n v="142"/>
    <s v="1 - 250"/>
    <n v="2515"/>
    <n v="3716"/>
    <n v="18484"/>
    <n v="178718"/>
    <n v="344384"/>
    <n v="234516"/>
    <x v="2"/>
    <n v="57693"/>
    <x v="2"/>
    <n v="52175"/>
    <n v="16.75"/>
    <n v="7.44"/>
    <n v="1.69"/>
    <n v="30.01"/>
    <n v="9.18"/>
    <s v="https://github.com/bisq-network/bisq"/>
    <s v="https://github.com/bisq-network/bisq.git"/>
    <s v="2014-03-12T09:42:29Z"/>
    <m/>
    <n v="2.1818311729561453E-2"/>
    <n v="4.6291716043133065E-3"/>
    <n v="0.33926128590971272"/>
    <n v="0.1464968152866242"/>
    <n v="5.4362711780894183E-4"/>
  </r>
  <r>
    <s v="Devlight/NavigationTabBar"/>
    <n v="4946"/>
    <s v="0-20.000"/>
    <n v="9.4700000000000006"/>
    <n v="8"/>
    <s v="08-10 anos"/>
    <n v="13"/>
    <s v="1 - 250"/>
    <n v="11"/>
    <n v="58"/>
    <n v="231"/>
    <n v="2538"/>
    <n v="3386"/>
    <n v="2649"/>
    <x v="5"/>
    <n v="241"/>
    <x v="4"/>
    <n v="496"/>
    <n v="7.12"/>
    <n v="4.0199999999999996"/>
    <n v="1.31"/>
    <n v="57.5"/>
    <n v="8.36"/>
    <s v="https://github.com/Devlight/NavigationTabBar"/>
    <s v="https://github.com/Devlight/NavigationTabBar.git"/>
    <s v="2016-03-29T08:59:27Z"/>
    <m/>
    <n v="2.4645102155762625E-4"/>
    <n v="1.9337360800088517E-5"/>
    <n v="0.18331053351573184"/>
    <n v="6.5817409766454366E-2"/>
    <n v="1.0416047742090688E-3"/>
  </r>
  <r>
    <s v="react-native-linear-gradient/react-native-linear-gradient"/>
    <n v="4943"/>
    <s v="0-20.000"/>
    <n v="10.47"/>
    <n v="10"/>
    <s v="10-12 anos"/>
    <n v="18"/>
    <s v="1 - 250"/>
    <n v="11"/>
    <n v="19"/>
    <n v="71"/>
    <n v="488"/>
    <n v="833"/>
    <n v="599"/>
    <x v="3"/>
    <n v="120"/>
    <x v="4"/>
    <n v="114"/>
    <n v="14.41"/>
    <n v="5.16"/>
    <n v="1.63"/>
    <n v="10.68"/>
    <n v="5.26"/>
    <s v="https://github.com/react-native-linear-gradient/react-native-linear-gradient"/>
    <s v="https://github.com/react-native-linear-gradient/react-native-linear-gradient.git"/>
    <s v="2015-03-31T17:44:40Z"/>
    <m/>
    <n v="5.5728260442815452E-5"/>
    <n v="9.6285613942349474E-6"/>
    <n v="0.23529411764705882"/>
    <n v="0.13375796178343946"/>
    <n v="1.9346676501831049E-4"/>
  </r>
  <r>
    <s v="amitshekhariitbhu/RxJava2-Android-Samples"/>
    <n v="4939"/>
    <s v="0-20.000"/>
    <n v="9.06"/>
    <n v="8"/>
    <s v="08-10 anos"/>
    <n v="0"/>
    <s v="0"/>
    <n v="61"/>
    <n v="185"/>
    <n v="496"/>
    <n v="3992"/>
    <n v="5082"/>
    <n v="3723"/>
    <x v="5"/>
    <n v="418"/>
    <x v="4"/>
    <n v="941"/>
    <n v="8.23"/>
    <n v="3.66"/>
    <n v="1.25"/>
    <n v="6.29"/>
    <n v="2.82"/>
    <s v="https://github.com/amitshekhariitbhu/RxJava2-Android-Samples"/>
    <s v="https://github.com/amitshekhariitbhu/RxJava2-Android-Samples.git"/>
    <s v="2016-08-27T08:21:37Z"/>
    <m/>
    <n v="3.4637114128314181E-4"/>
    <n v="3.3539488856585067E-5"/>
    <n v="0.16689466484268126"/>
    <n v="5.3078556263269641E-2"/>
    <n v="1.1394250486565292E-4"/>
  </r>
  <r>
    <s v="apache/calcite"/>
    <n v="4938"/>
    <s v="0-20.000"/>
    <n v="11.24"/>
    <n v="10"/>
    <s v="10-12 anos"/>
    <n v="0"/>
    <s v="0"/>
    <n v="2543"/>
    <n v="5648"/>
    <n v="38658"/>
    <n v="367195"/>
    <n v="682532"/>
    <n v="458404"/>
    <x v="2"/>
    <n v="154612"/>
    <x v="3"/>
    <n v="69516"/>
    <n v="22.65"/>
    <n v="7.62"/>
    <n v="1.7"/>
    <n v="383.92"/>
    <n v="12.99"/>
    <s v="https://github.com/apache/calcite"/>
    <s v="https://github.com/apache/calcite.git"/>
    <s v="2014-06-25T07:00:07Z"/>
    <m/>
    <n v="4.2647842237109143E-2"/>
    <n v="1.2405759452378781E-2"/>
    <n v="0.34746922024623805"/>
    <n v="0.14861995753715498"/>
    <n v="6.9546592159016639E-3"/>
  </r>
  <r>
    <s v="apache/ignite"/>
    <n v="4985"/>
    <s v="0-20.000"/>
    <n v="10.58"/>
    <n v="10"/>
    <s v="10-12 anos"/>
    <n v="0"/>
    <s v="0"/>
    <n v="10444"/>
    <n v="20946"/>
    <n v="113373"/>
    <n v="1125868"/>
    <n v="2300375"/>
    <n v="1261313"/>
    <x v="4"/>
    <n v="612063"/>
    <x v="3"/>
    <n v="426999"/>
    <n v="26.61"/>
    <n v="5.57"/>
    <n v="1.64"/>
    <n v="497.57"/>
    <n v="12.49"/>
    <s v="https://github.com/apache/ignite"/>
    <s v="https://github.com/apache/ignite.git"/>
    <s v="2015-02-19T08:00:05Z"/>
    <m/>
    <n v="0.1173468770682953"/>
    <n v="4.9110718105330201E-2"/>
    <n v="0.25398996808025537"/>
    <n v="0.13588110403397025"/>
    <n v="9.0134136957079371E-3"/>
  </r>
  <r>
    <s v="spring-cloud/spring-cloud-netflix"/>
    <n v="4934"/>
    <s v="0-20.000"/>
    <n v="11.19"/>
    <n v="10"/>
    <s v="10-12 anos"/>
    <n v="24"/>
    <s v="1 - 250"/>
    <n v="142"/>
    <n v="264"/>
    <n v="1334"/>
    <n v="8510"/>
    <n v="19182"/>
    <n v="12390"/>
    <x v="1"/>
    <n v="3581"/>
    <x v="1"/>
    <n v="3211"/>
    <n v="18.670000000000002"/>
    <n v="7.2"/>
    <n v="1.22"/>
    <n v="85.81"/>
    <n v="6.87"/>
    <s v="https://github.com/spring-cloud/spring-cloud-netflix"/>
    <s v="https://github.com/spring-cloud/spring-cloud-netflix.git"/>
    <s v="2014-07-11T15:46:12Z"/>
    <m/>
    <n v="1.1527097610792712E-3"/>
    <n v="2.8733231960629456E-4"/>
    <n v="0.32831737346101231"/>
    <n v="4.6709129511677279E-2"/>
    <n v="1.5544366204326989E-3"/>
  </r>
  <r>
    <s v="roncoo/roncoo-pay"/>
    <n v="4922"/>
    <s v="0-20.000"/>
    <n v="9.16"/>
    <n v="8"/>
    <s v="08-10 anos"/>
    <n v="0"/>
    <s v="0"/>
    <n v="384"/>
    <n v="394"/>
    <n v="2852"/>
    <n v="20047"/>
    <n v="45228"/>
    <n v="23898"/>
    <x v="1"/>
    <n v="15031"/>
    <x v="2"/>
    <n v="6299"/>
    <n v="33.229999999999997"/>
    <n v="5.19"/>
    <n v="1.29"/>
    <n v="63.19"/>
    <n v="12.04"/>
    <s v="https://github.com/roncoo/roncoo-pay"/>
    <s v="https://github.com/roncoo/roncoo-pay.git"/>
    <s v="2016-07-21T02:46:06Z"/>
    <m/>
    <n v="2.2233622171325606E-3"/>
    <n v="1.2060575526395456E-3"/>
    <n v="0.23666210670314639"/>
    <n v="6.1571125265392788E-2"/>
    <n v="1.1446783596916704E-3"/>
  </r>
  <r>
    <s v="lugg/react-native-config"/>
    <n v="4920"/>
    <s v="0-20.000"/>
    <n v="9.57"/>
    <n v="8"/>
    <s v="08-10 anos"/>
    <n v="30"/>
    <s v="1 - 250"/>
    <n v="11"/>
    <n v="23"/>
    <n v="49"/>
    <n v="428"/>
    <n v="649"/>
    <n v="482"/>
    <x v="3"/>
    <n v="94"/>
    <x v="0"/>
    <n v="73"/>
    <n v="14.48"/>
    <n v="4.57"/>
    <n v="1.39"/>
    <n v="1.96"/>
    <n v="3"/>
    <s v="https://github.com/lugg/react-native-config"/>
    <s v="https://github.com/lugg/react-native-config.git"/>
    <s v="2016-02-23T00:19:11Z"/>
    <m/>
    <n v="4.4843107735287228E-5"/>
    <n v="7.5423730921507085E-6"/>
    <n v="0.20839033287733699"/>
    <n v="8.2802547770700619E-2"/>
    <n v="3.550513665130043E-5"/>
  </r>
  <r>
    <s v="traex/RippleEffect"/>
    <n v="4914"/>
    <s v="0-20.000"/>
    <n v="10.93"/>
    <n v="10"/>
    <s v="10-12 anos"/>
    <n v="0"/>
    <s v="0"/>
    <n v="7"/>
    <n v="19"/>
    <n v="66"/>
    <n v="504"/>
    <n v="857"/>
    <n v="579"/>
    <x v="3"/>
    <n v="158"/>
    <x v="4"/>
    <n v="120"/>
    <n v="18.440000000000001"/>
    <n v="3.42"/>
    <n v="1.37"/>
    <n v="23.16"/>
    <n v="5.05"/>
    <s v="https://github.com/traex/RippleEffect"/>
    <s v="https://github.com/traex/RippleEffect.git"/>
    <s v="2014-10-14T13:32:51Z"/>
    <m/>
    <n v="5.3867550578280719E-5"/>
    <n v="1.267760583574268E-5"/>
    <n v="0.15595075239398085"/>
    <n v="7.855626326963909E-2"/>
    <n v="4.1954028818577449E-4"/>
  </r>
  <r>
    <s v="PBH-BTN/PeerBanHelper"/>
    <n v="4919"/>
    <s v="0-20.000"/>
    <n v="1.61"/>
    <n v="0"/>
    <s v="&lt;1 ano"/>
    <n v="145"/>
    <s v="1 - 250"/>
    <n v="444"/>
    <n v="503"/>
    <n v="2184"/>
    <n v="21614"/>
    <n v="35510"/>
    <n v="29063"/>
    <x v="1"/>
    <n v="2198"/>
    <x v="1"/>
    <n v="4249"/>
    <n v="6.19"/>
    <n v="6.56"/>
    <n v="1.34"/>
    <n v="15.53"/>
    <n v="8.86"/>
    <s v="https://github.com/PBH-BTN/PeerBanHelper"/>
    <s v="https://github.com/PBH-BTN/PeerBanHelper.git"/>
    <s v="2024-02-07T14:35:16Z"/>
    <m/>
    <n v="2.703890539648657E-3"/>
    <n v="1.7636314953773679E-4"/>
    <n v="0.29913360693114455"/>
    <n v="7.2186836518046721E-2"/>
    <n v="2.8132386336464062E-4"/>
  </r>
  <r>
    <s v="Docile-Alligator/Infinity-For-Reddit"/>
    <n v="4914"/>
    <s v="0-20.000"/>
    <n v="7.15"/>
    <n v="6"/>
    <s v="06-08 anos"/>
    <n v="182"/>
    <s v="1 - 250"/>
    <n v="617"/>
    <n v="1587"/>
    <n v="6570"/>
    <n v="95160"/>
    <n v="112807"/>
    <n v="94002"/>
    <x v="1"/>
    <n v="4415"/>
    <x v="1"/>
    <n v="14390"/>
    <n v="3.91"/>
    <n v="6.88"/>
    <n v="1.57"/>
    <n v="30.85"/>
    <n v="10.52"/>
    <s v="https://github.com/Docile-Alligator/Infinity-For-Reddit"/>
    <s v="https://github.com/Docile-Alligator/Infinity-For-Reddit.git"/>
    <s v="2018-07-26T15:02:51Z"/>
    <m/>
    <n v="8.7455224342997302E-3"/>
    <n v="3.5425082129622744E-4"/>
    <n v="0.31372549019607843"/>
    <n v="0.12101910828025479"/>
    <n v="5.5884360494521345E-4"/>
  </r>
  <r>
    <s v="javastacks/spring-boot-best-practice"/>
    <n v="4907"/>
    <s v="0-20.000"/>
    <n v="6.86"/>
    <n v="6"/>
    <s v="06-08 anos"/>
    <n v="0"/>
    <s v="0"/>
    <n v="174"/>
    <n v="176"/>
    <n v="282"/>
    <n v="1968"/>
    <n v="5528"/>
    <n v="3651"/>
    <x v="5"/>
    <n v="707"/>
    <x v="4"/>
    <n v="1170"/>
    <n v="12.79"/>
    <n v="4.74"/>
    <n v="1.0900000000000001"/>
    <n v="3.12"/>
    <n v="1.77"/>
    <s v="https://github.com/javastacks/spring-boot-best-practice"/>
    <s v="https://github.com/javastacks/spring-boot-best-practice.git"/>
    <s v="2018-11-09T06:23:18Z"/>
    <m/>
    <n v="3.3967258577081674E-4"/>
    <n v="5.6728274214367565E-5"/>
    <n v="0.21614227086183313"/>
    <n v="1.9108280254777087E-2"/>
    <n v="5.6518380791865992E-5"/>
  </r>
  <r>
    <s v="Ramotion/folding-cell-android"/>
    <n v="4899"/>
    <s v="0-20.000"/>
    <n v="9.4700000000000006"/>
    <n v="8"/>
    <s v="08-10 anos"/>
    <n v="0"/>
    <s v="0"/>
    <n v="11"/>
    <n v="21"/>
    <n v="86"/>
    <n v="812"/>
    <n v="1279"/>
    <n v="888"/>
    <x v="3"/>
    <n v="193"/>
    <x v="4"/>
    <n v="198"/>
    <n v="15.09"/>
    <n v="4.1399999999999997"/>
    <n v="1.33"/>
    <n v="13.38"/>
    <n v="7.9"/>
    <s v="https://github.com/Ramotion/folding-cell-android"/>
    <s v="https://github.com/Ramotion/folding-cell-android.git"/>
    <s v="2016-04-01T11:38:47Z"/>
    <m/>
    <n v="8.2615517985342438E-5"/>
    <n v="1.548593624239454E-5"/>
    <n v="0.18878248974008208"/>
    <n v="7.0063694267515936E-2"/>
    <n v="2.4237690224204072E-4"/>
  </r>
  <r>
    <s v="querydsl/querydsl"/>
    <n v="4910"/>
    <s v="0-20.000"/>
    <n v="14.13"/>
    <n v="14"/>
    <s v="14-16 anos"/>
    <n v="35"/>
    <s v="1 - 250"/>
    <n v="2121"/>
    <n v="3232"/>
    <n v="14664"/>
    <n v="98636"/>
    <n v="195582"/>
    <n v="118918"/>
    <x v="2"/>
    <n v="43598"/>
    <x v="2"/>
    <n v="33066"/>
    <n v="22.29"/>
    <n v="5.18"/>
    <n v="2.04"/>
    <n v="42.9"/>
    <n v="6.43"/>
    <s v="https://github.com/querydsl/querydsl"/>
    <s v="https://github.com/querydsl/querydsl.git"/>
    <s v="2011-08-05T06:46:32Z"/>
    <m/>
    <n v="1.106359478353711E-2"/>
    <n v="3.4982168305487935E-3"/>
    <n v="0.23620611035111719"/>
    <n v="0.2208067940552017"/>
    <n v="7.7712773588815734E-4"/>
  </r>
  <r>
    <s v="DiUS/java-faker"/>
    <n v="4899"/>
    <s v="0-20.000"/>
    <n v="14.29"/>
    <n v="14"/>
    <s v="14-16 anos"/>
    <n v="0"/>
    <s v="0"/>
    <n v="213"/>
    <n v="225"/>
    <n v="1389"/>
    <n v="6710"/>
    <n v="11810"/>
    <n v="8429"/>
    <x v="5"/>
    <n v="1162"/>
    <x v="1"/>
    <n v="2219"/>
    <n v="9.84"/>
    <n v="4.12"/>
    <n v="1.45"/>
    <n v="40.75"/>
    <n v="7.35"/>
    <s v="https://github.com/DiUS/java-faker"/>
    <s v="https://github.com/DiUS/java-faker.git"/>
    <s v="2011-06-06T01:01:21Z"/>
    <m/>
    <n v="7.8419617240816611E-4"/>
    <n v="9.3236569500841735E-5"/>
    <n v="0.18787049703602371"/>
    <n v="9.5541401273885343E-2"/>
    <n v="7.3818077476555744E-4"/>
  </r>
  <r>
    <s v="cglib/cglib"/>
    <n v="4875"/>
    <s v="0-20.000"/>
    <n v="11.48"/>
    <n v="10"/>
    <s v="10-12 anos"/>
    <n v="15"/>
    <s v="1 - 250"/>
    <n v="212"/>
    <n v="498"/>
    <n v="2454"/>
    <n v="17670"/>
    <n v="22469"/>
    <n v="15184"/>
    <x v="1"/>
    <n v="4346"/>
    <x v="1"/>
    <n v="2939"/>
    <n v="19.34"/>
    <n v="3.22"/>
    <n v="1.53"/>
    <n v="261.8"/>
    <n v="7.38"/>
    <s v="https://github.com/cglib/cglib"/>
    <s v="https://github.com/cglib/cglib.git"/>
    <s v="2014-03-29T13:48:30Z"/>
    <m/>
    <n v="1.4126509291547745E-3"/>
    <n v="3.4871439849454235E-4"/>
    <n v="0.14683082535339717"/>
    <n v="0.11252653927813164"/>
    <n v="4.742471824137986E-3"/>
  </r>
  <r>
    <s v="rstudio/rstudio"/>
    <n v="4866"/>
    <s v="0-20.000"/>
    <n v="14.79"/>
    <n v="14"/>
    <s v="14-16 anos"/>
    <n v="0"/>
    <s v="0"/>
    <n v="2673"/>
    <n v="7007"/>
    <n v="38021"/>
    <n v="230296"/>
    <n v="421554"/>
    <n v="298777"/>
    <x v="2"/>
    <n v="66101"/>
    <x v="2"/>
    <n v="56676"/>
    <n v="15.68"/>
    <n v="4.87"/>
    <n v="1.28"/>
    <n v="381.59"/>
    <n v="8.2100000000000009"/>
    <s v="https://github.com/rstudio/rstudio"/>
    <s v="https://github.com/rstudio/rstudio.git"/>
    <s v="2010-12-07T19:10:25Z"/>
    <m/>
    <n v="2.7796865559804797E-2"/>
    <n v="5.3038128060027018E-3"/>
    <n v="0.22207022343821251"/>
    <n v="5.9447983014862003E-2"/>
    <n v="6.9124515789641483E-3"/>
  </r>
  <r>
    <s v="orientechnologies/orientdb"/>
    <n v="4874"/>
    <s v="0-20.000"/>
    <n v="12.78"/>
    <n v="12"/>
    <s v="12-14 anos"/>
    <n v="225"/>
    <s v="1 - 250"/>
    <n v="4008"/>
    <n v="5049"/>
    <n v="41789"/>
    <n v="449856"/>
    <n v="716854"/>
    <n v="545783"/>
    <x v="2"/>
    <n v="62424"/>
    <x v="2"/>
    <n v="108647"/>
    <n v="8.7100000000000009"/>
    <n v="6.52"/>
    <n v="1.64"/>
    <n v="309.35000000000002"/>
    <n v="21.76"/>
    <s v="https://github.com/orientechnologies/orientdb"/>
    <s v="https://github.com/orientechnologies/orientdb.git"/>
    <s v="2012-12-09T20:33:47Z"/>
    <m/>
    <n v="5.0777190599768193E-2"/>
    <n v="5.0087776372810195E-3"/>
    <n v="0.29730962152302781"/>
    <n v="0.13588110403397025"/>
    <n v="5.6038336852447905E-3"/>
  </r>
  <r>
    <s v="react-native-webrtc/react-native-webrtc"/>
    <n v="4862"/>
    <s v="0-20.000"/>
    <n v="9.98"/>
    <n v="8"/>
    <s v="08-10 anos"/>
    <n v="81"/>
    <s v="1 - 250"/>
    <n v="39"/>
    <n v="67"/>
    <n v="301"/>
    <n v="4086"/>
    <n v="5672"/>
    <n v="4129"/>
    <x v="5"/>
    <n v="715"/>
    <x v="4"/>
    <n v="828"/>
    <n v="12.61"/>
    <n v="6.12"/>
    <n v="1.1499999999999999"/>
    <n v="8.7200000000000006"/>
    <n v="12.03"/>
    <s v="https://github.com/react-native-webrtc/react-native-webrtc"/>
    <s v="https://github.com/react-native-webrtc/react-native-webrtc.git"/>
    <s v="2015-09-27T10:57:30Z"/>
    <m/>
    <n v="3.8414355153319703E-4"/>
    <n v="5.7370178307316558E-5"/>
    <n v="0.27906976744186046"/>
    <n v="3.1847133757961762E-2"/>
    <n v="1.5796162836701009E-4"/>
  </r>
  <r>
    <s v="reactive-streams/reactive-streams-jvm"/>
    <n v="4859"/>
    <s v="0-20.000"/>
    <n v="11.56"/>
    <n v="10"/>
    <s v="10-12 anos"/>
    <n v="0"/>
    <s v="0"/>
    <n v="64"/>
    <n v="459"/>
    <n v="1538"/>
    <n v="15738"/>
    <n v="13398"/>
    <n v="8836"/>
    <x v="5"/>
    <n v="2601"/>
    <x v="1"/>
    <n v="1961"/>
    <n v="19.41"/>
    <n v="3.12"/>
    <n v="1.28"/>
    <n v="20.34"/>
    <n v="4.6500000000000004"/>
    <s v="https://github.com/reactive-streams/reactive-streams-jvm"/>
    <s v="https://github.com/reactive-streams/reactive-streams-jvm.git"/>
    <s v="2014-02-28T13:16:15Z"/>
    <m/>
    <n v="8.2206161815144801E-4"/>
    <n v="2.0869906822004248E-4"/>
    <n v="0.14227086183310533"/>
    <n v="5.9447983014862003E-2"/>
    <n v="3.6845636708543407E-4"/>
  </r>
  <r>
    <s v="Sayi/poi-tl"/>
    <n v="4860"/>
    <s v="0-20.000"/>
    <n v="10.5"/>
    <n v="10"/>
    <s v="10-12 anos"/>
    <n v="14"/>
    <s v="1 - 250"/>
    <n v="379"/>
    <n v="525"/>
    <n v="2994"/>
    <n v="22801"/>
    <n v="37302"/>
    <n v="24974"/>
    <x v="1"/>
    <n v="6476"/>
    <x v="1"/>
    <n v="5852"/>
    <n v="17.36"/>
    <n v="6.5"/>
    <n v="1.21"/>
    <n v="89.66"/>
    <n v="8.98"/>
    <s v="https://github.com/Sayi/poi-tl"/>
    <s v="https://github.com/Sayi/poi-tl.git"/>
    <s v="2015-03-20T06:47:52Z"/>
    <m/>
    <n v="2.3234684078445294E-3"/>
    <n v="5.1962136324221263E-4"/>
    <n v="0.29639762881896947"/>
    <n v="4.4585987261146487E-2"/>
    <n v="1.6241788531406105E-3"/>
  </r>
  <r>
    <s v="allure-framework/allure2"/>
    <n v="4859"/>
    <s v="0-20.000"/>
    <n v="9.31"/>
    <n v="8"/>
    <s v="08-10 anos"/>
    <n v="80"/>
    <s v="1 - 250"/>
    <n v="241"/>
    <n v="269"/>
    <n v="1100"/>
    <n v="8061"/>
    <n v="22303"/>
    <n v="14179"/>
    <x v="1"/>
    <n v="5056"/>
    <x v="1"/>
    <n v="3068"/>
    <n v="22.67"/>
    <n v="6.07"/>
    <n v="1.3"/>
    <n v="11.6"/>
    <n v="5.61"/>
    <s v="https://github.com/allure-framework/allure2"/>
    <s v="https://github.com/allure-framework/allure2.git"/>
    <s v="2016-05-27T14:06:05Z"/>
    <m/>
    <n v="1.3191502584619036E-3"/>
    <n v="4.0568338674376575E-4"/>
    <n v="0.27678978568171458"/>
    <n v="6.369426751592358E-2"/>
    <n v="2.101324414056556E-4"/>
  </r>
  <r>
    <s v="fuzhengwei/small-spring"/>
    <n v="4851"/>
    <s v="0-20.000"/>
    <n v="4.34"/>
    <n v="4"/>
    <s v="04-06 anos"/>
    <n v="0"/>
    <s v="0"/>
    <n v="1259"/>
    <n v="368"/>
    <n v="1255"/>
    <n v="9415"/>
    <n v="57529"/>
    <n v="30876"/>
    <x v="1"/>
    <n v="16189"/>
    <x v="2"/>
    <n v="10464"/>
    <n v="28.14"/>
    <n v="3.26"/>
    <n v="1.25"/>
    <n v="10.7"/>
    <n v="6.52"/>
    <s v="https://github.com/fuzhengwei/small-spring"/>
    <s v="https://github.com/fuzhengwei/small-spring.git"/>
    <s v="2021-05-15T06:07:28Z"/>
    <m/>
    <n v="2.8725638888687311E-3"/>
    <n v="1.2989731700939131E-3"/>
    <n v="0.14865481076151391"/>
    <n v="5.3078556263269641E-2"/>
    <n v="1.9382906233107887E-4"/>
  </r>
  <r>
    <s v="nextcloud/android"/>
    <n v="4847"/>
    <s v="0-20.000"/>
    <n v="9.2799999999999994"/>
    <n v="8"/>
    <s v="08-10 anos"/>
    <n v="262"/>
    <s v="251 - 500"/>
    <n v="317"/>
    <n v="505"/>
    <n v="4243"/>
    <n v="46617"/>
    <n v="74729"/>
    <n v="53866"/>
    <x v="1"/>
    <n v="9186"/>
    <x v="1"/>
    <n v="11677"/>
    <n v="12.29"/>
    <n v="9.3000000000000007"/>
    <n v="1.69"/>
    <n v="114.5"/>
    <n v="19.64"/>
    <s v="https://github.com/nextcloud/android"/>
    <s v="https://github.com/nextcloud/android.git"/>
    <s v="2016-06-06T21:23:36Z"/>
    <m/>
    <n v="5.0114498781514147E-3"/>
    <n v="7.3706637472868524E-4"/>
    <n v="0.42407660738714092"/>
    <n v="0.1464968152866242"/>
    <n v="2.0741521155989281E-3"/>
  </r>
  <r>
    <s v="mcxiaoke/packer-ng-plugin"/>
    <n v="4826"/>
    <s v="0-20.000"/>
    <n v="9.82"/>
    <n v="8"/>
    <s v="08-10 anos"/>
    <n v="1"/>
    <s v="1 - 250"/>
    <n v="23"/>
    <n v="31"/>
    <n v="160"/>
    <n v="1776"/>
    <n v="2557"/>
    <n v="1823"/>
    <x v="5"/>
    <n v="408"/>
    <x v="4"/>
    <n v="326"/>
    <n v="15.96"/>
    <n v="2.81"/>
    <n v="1.39"/>
    <n v="18.649999999999999"/>
    <n v="11.94"/>
    <s v="https://github.com/mcxiaoke/packer-ng-plugin"/>
    <s v="https://github.com/mcxiaoke/packer-ng-plugin.git"/>
    <s v="2015-11-24T04:08:08Z"/>
    <m/>
    <n v="1.6960370415234152E-4"/>
    <n v="3.2737108740398822E-5"/>
    <n v="0.12813497492020065"/>
    <n v="8.2802547770700619E-2"/>
    <n v="3.3784224415650663E-4"/>
  </r>
  <r>
    <s v="andkulikov/Transitions-Everywhere"/>
    <n v="4805"/>
    <s v="0-20.000"/>
    <n v="10.93"/>
    <n v="10"/>
    <s v="10-12 anos"/>
    <n v="23"/>
    <s v="1 - 250"/>
    <n v="79"/>
    <n v="193"/>
    <n v="842"/>
    <n v="9485"/>
    <n v="15280"/>
    <n v="9440"/>
    <x v="5"/>
    <n v="4338"/>
    <x v="1"/>
    <n v="1502"/>
    <n v="28.39"/>
    <n v="6.87"/>
    <n v="1.68"/>
    <n v="25.72"/>
    <n v="10.65"/>
    <s v="https://github.com/andkulikov/Transitions-Everywhere"/>
    <s v="https://github.com/andkulikov/Transitions-Everywhere.git"/>
    <s v="2014-10-15T03:37:03Z"/>
    <m/>
    <n v="8.782550560603972E-4"/>
    <n v="3.4807249440159334E-4"/>
    <n v="0.31326949384404923"/>
    <n v="0.14437367303609341"/>
    <n v="4.6591434422012603E-4"/>
  </r>
  <r>
    <s v="mock-server/mockserver"/>
    <n v="4794"/>
    <s v="0-20.000"/>
    <n v="12.56"/>
    <n v="12"/>
    <s v="12-14 anos"/>
    <n v="0"/>
    <s v="0"/>
    <n v="1026"/>
    <n v="1109"/>
    <n v="8393"/>
    <n v="65134"/>
    <n v="187074"/>
    <n v="153179"/>
    <x v="2"/>
    <n v="14534"/>
    <x v="2"/>
    <n v="19361"/>
    <n v="7.77"/>
    <n v="7.27"/>
    <n v="1.62"/>
    <n v="95.82"/>
    <n v="12.57"/>
    <s v="https://github.com/mock-server/mockserver"/>
    <s v="https://github.com/mock-server/mockserver.git"/>
    <s v="2013-02-26T06:09:52Z"/>
    <m/>
    <n v="1.4251083816978346E-2"/>
    <n v="1.1661792608650893E-3"/>
    <n v="0.33150934792521658"/>
    <n v="0.13163481953290873"/>
    <n v="1.7357664254732689E-3"/>
  </r>
  <r>
    <s v="TheoKanning/openai-java"/>
    <n v="4788"/>
    <s v="0-20.000"/>
    <n v="5.01"/>
    <n v="4"/>
    <s v="04-06 anos"/>
    <n v="22"/>
    <s v="1 - 250"/>
    <n v="144"/>
    <n v="165"/>
    <n v="315"/>
    <n v="2783"/>
    <n v="7916"/>
    <n v="4637"/>
    <x v="5"/>
    <n v="1839"/>
    <x v="1"/>
    <n v="1440"/>
    <n v="23.23"/>
    <n v="5.39"/>
    <n v="1.08"/>
    <n v="15.55"/>
    <n v="2.71"/>
    <s v="https://github.com/TheoKanning/openai-java"/>
    <s v="https://github.com/TheoKanning/openai-java.git"/>
    <s v="2020-09-15T02:58:52Z"/>
    <m/>
    <n v="4.3140558209237939E-4"/>
    <n v="1.4755770336665055E-4"/>
    <n v="0.24578203374373003"/>
    <n v="1.6985138004246298E-2"/>
    <n v="2.8168616067740905E-4"/>
  </r>
  <r>
    <s v="saiwu-bigkoo/Android-ConvenientBanner"/>
    <n v="4770"/>
    <s v="0-20.000"/>
    <n v="10.74"/>
    <n v="10"/>
    <s v="10-12 anos"/>
    <n v="0"/>
    <s v="0"/>
    <n v="17"/>
    <n v="29"/>
    <n v="124"/>
    <n v="848"/>
    <n v="1378"/>
    <n v="916"/>
    <x v="3"/>
    <n v="234"/>
    <x v="4"/>
    <n v="228"/>
    <n v="16.98"/>
    <n v="4.83"/>
    <n v="1.45"/>
    <n v="7.79"/>
    <n v="6.66"/>
    <s v="https://github.com/saiwu-bigkoo/Android-ConvenientBanner"/>
    <s v="https://github.com/saiwu-bigkoo/Android-ConvenientBanner.git"/>
    <s v="2014-12-23T06:12:33Z"/>
    <m/>
    <n v="8.5220511795691074E-5"/>
    <n v="1.8775694718758146E-5"/>
    <n v="0.22024623803009577"/>
    <n v="9.5541401273885343E-2"/>
    <n v="1.411148033232808E-4"/>
  </r>
  <r>
    <s v="claritylab/lucida"/>
    <n v="4800"/>
    <s v="0-20.000"/>
    <n v="11.35"/>
    <n v="10"/>
    <s v="10-12 anos"/>
    <n v="0"/>
    <s v="0"/>
    <n v="173"/>
    <n v="268"/>
    <n v="1644"/>
    <n v="23221"/>
    <n v="39798"/>
    <n v="22533"/>
    <x v="1"/>
    <n v="12014"/>
    <x v="2"/>
    <n v="5251"/>
    <n v="30.19"/>
    <n v="6.52"/>
    <n v="1.61"/>
    <n v="23.52"/>
    <n v="21.27"/>
    <s v="https://github.com/claritylab/lucida"/>
    <s v="https://github.com/claritylab/lucida.git"/>
    <s v="2014-05-13T17:12:49Z"/>
    <m/>
    <n v="2.0963687688780644E-3"/>
    <n v="9.6397947158615544E-4"/>
    <n v="0.29730962152302781"/>
    <n v="0.12951167728237795"/>
    <n v="4.2606163981560516E-4"/>
  </r>
  <r>
    <s v="ronmamo/reflections"/>
    <n v="4768"/>
    <s v="0-20.000"/>
    <n v="12.43"/>
    <n v="12"/>
    <s v="12-14 anos"/>
    <n v="3"/>
    <s v="1 - 250"/>
    <n v="59"/>
    <n v="197"/>
    <n v="565"/>
    <n v="4782"/>
    <n v="6531"/>
    <n v="4595"/>
    <x v="5"/>
    <n v="1020"/>
    <x v="1"/>
    <n v="916"/>
    <n v="15.62"/>
    <n v="2.77"/>
    <n v="1.1499999999999999"/>
    <n v="13.66"/>
    <n v="4.74"/>
    <s v="https://github.com/ronmamo/reflections"/>
    <s v="https://github.com/ronmamo/reflections.git"/>
    <s v="2013-04-16T16:19:26Z"/>
    <m/>
    <n v="4.2749809137685645E-4"/>
    <n v="8.184277185099705E-5"/>
    <n v="0.12631098951208392"/>
    <n v="3.1847133757961762E-2"/>
    <n v="2.4744906462079793E-4"/>
  </r>
  <r>
    <s v="tuguangquan/mybatis"/>
    <n v="4765"/>
    <s v="0-20.000"/>
    <n v="10.88"/>
    <n v="10"/>
    <s v="10-12 anos"/>
    <n v="0"/>
    <s v="0"/>
    <n v="918"/>
    <n v="1039"/>
    <n v="5247"/>
    <n v="39118"/>
    <n v="71736"/>
    <n v="43457"/>
    <x v="1"/>
    <n v="19155"/>
    <x v="2"/>
    <n v="9124"/>
    <n v="26.7"/>
    <n v="3.75"/>
    <n v="1.28"/>
    <n v="21.47"/>
    <n v="7.19"/>
    <s v="https://github.com/tuguangquan/mybatis"/>
    <s v="https://github.com/tuguangquan/mybatis.git"/>
    <s v="2014-11-03T04:51:06Z"/>
    <m/>
    <n v="4.0430434291543089E-3"/>
    <n v="1.5369591125547533E-3"/>
    <n v="0.17099863201094392"/>
    <n v="5.9447983014862003E-2"/>
    <n v="3.8892616525684705E-4"/>
  </r>
  <r>
    <s v="etsy/AndroidStaggeredGrid"/>
    <n v="4751"/>
    <s v="0-20.000"/>
    <n v="11.78"/>
    <n v="10"/>
    <s v="10-12 anos"/>
    <n v="7"/>
    <s v="1 - 250"/>
    <n v="13"/>
    <n v="36"/>
    <n v="305"/>
    <n v="4010"/>
    <n v="5279"/>
    <n v="3596"/>
    <x v="5"/>
    <n v="848"/>
    <x v="4"/>
    <n v="835"/>
    <n v="16.059999999999999"/>
    <n v="5.86"/>
    <n v="1.86"/>
    <n v="155.88999999999999"/>
    <n v="24.28"/>
    <s v="https://github.com/etsy/AndroidStaggeredGrid"/>
    <s v="https://github.com/etsy/AndroidStaggeredGrid.git"/>
    <s v="2013-12-09T19:43:45Z"/>
    <m/>
    <n v="3.3455563364334618E-4"/>
    <n v="6.804183385259363E-5"/>
    <n v="0.26721386228910171"/>
    <n v="0.18259023354564757"/>
    <n v="2.8239264043730733E-3"/>
  </r>
  <r>
    <s v="nisrulz/android-tips-tricks"/>
    <n v="4746"/>
    <s v="0-20.000"/>
    <n v="9.07"/>
    <n v="8"/>
    <s v="08-10 anos"/>
    <n v="0"/>
    <s v="0"/>
    <n v="1"/>
    <n v="1"/>
    <n v="4"/>
    <n v="22"/>
    <n v="31"/>
    <n v="24"/>
    <x v="0"/>
    <n v="0"/>
    <x v="0"/>
    <n v="7"/>
    <n v="0"/>
    <n v="1"/>
    <n v="1"/>
    <n v="0"/>
    <n v="6"/>
    <s v="https://github.com/nisrulz/android-tips-tricks"/>
    <s v="https://github.com/nisrulz/android-tips-tricks.git"/>
    <s v="2016-08-25T20:27:33Z"/>
    <m/>
    <n v="2.2328518374416878E-6"/>
    <n v="0"/>
    <n v="4.5599635202918376E-2"/>
    <n v="0"/>
    <n v="0"/>
  </r>
  <r>
    <s v="kyleduo/SwitchButton"/>
    <n v="4745"/>
    <s v="0-20.000"/>
    <n v="11.03"/>
    <n v="10"/>
    <s v="10-12 anos"/>
    <n v="0"/>
    <s v="0"/>
    <n v="9"/>
    <n v="27"/>
    <n v="122"/>
    <n v="1543"/>
    <n v="1837"/>
    <n v="1477"/>
    <x v="5"/>
    <n v="111"/>
    <x v="4"/>
    <n v="249"/>
    <n v="6.04"/>
    <n v="4.37"/>
    <n v="1.41"/>
    <n v="82.48"/>
    <n v="11.7"/>
    <s v="https://github.com/kyleduo/SwitchButton"/>
    <s v="https://github.com/kyleduo/SwitchButton.git"/>
    <s v="2014-09-09T07:20:43Z"/>
    <m/>
    <n v="1.3741342349589053E-4"/>
    <n v="8.9064192896673264E-6"/>
    <n v="0.19927040583675332"/>
    <n v="8.7048832271762189E-2"/>
    <n v="1.4941141178567651E-3"/>
  </r>
  <r>
    <s v="spring-cloud/spring-cloud-gateway"/>
    <n v="4741"/>
    <s v="0-20.000"/>
    <n v="8.84"/>
    <n v="8"/>
    <s v="08-10 anos"/>
    <n v="36"/>
    <s v="1 - 250"/>
    <n v="619"/>
    <n v="1219"/>
    <n v="5078"/>
    <n v="40876"/>
    <n v="79989"/>
    <n v="51961"/>
    <x v="1"/>
    <n v="14544"/>
    <x v="2"/>
    <n v="13484"/>
    <n v="18.18"/>
    <n v="6.96"/>
    <n v="1.37"/>
    <n v="16.39"/>
    <n v="5.51"/>
    <s v="https://github.com/spring-cloud/spring-cloud-gateway"/>
    <s v="https://github.com/spring-cloud/spring-cloud-gateway.git"/>
    <s v="2016-11-16T21:42:51Z"/>
    <m/>
    <n v="4.8342172635544804E-3"/>
    <n v="1.1669816409812755E-3"/>
    <n v="0.3173734610123119"/>
    <n v="7.855626326963909E-2"/>
    <n v="2.9690264781368067E-4"/>
  </r>
  <r>
    <s v="apache/maven"/>
    <n v="4768"/>
    <s v="0-20.000"/>
    <n v="16.329999999999998"/>
    <n v="16"/>
    <s v="16-18 anos"/>
    <n v="26"/>
    <s v="1 - 250"/>
    <n v="3002"/>
    <n v="3644"/>
    <n v="18196"/>
    <n v="163339"/>
    <n v="351173"/>
    <n v="201778"/>
    <x v="2"/>
    <n v="103166"/>
    <x v="3"/>
    <n v="46229"/>
    <n v="29.38"/>
    <n v="5.56"/>
    <n v="1.55"/>
    <n v="46.4"/>
    <n v="8.76"/>
    <s v="https://github.com/apache/maven"/>
    <s v="https://github.com/apache/maven.git"/>
    <s v="2009-05-21T03:22:03Z"/>
    <m/>
    <n v="1.8772515752304535E-2"/>
    <n v="8.2778347066470217E-3"/>
    <n v="0.25353397172822617"/>
    <n v="0.11677282377919322"/>
    <n v="8.4052976562262239E-4"/>
  </r>
  <r>
    <s v="firebase/FirebaseUI-Android"/>
    <n v="4734"/>
    <s v="0-20.000"/>
    <n v="10.199999999999999"/>
    <n v="10"/>
    <s v="10-12 anos"/>
    <n v="66"/>
    <s v="1 - 250"/>
    <n v="203"/>
    <n v="284"/>
    <n v="1516"/>
    <n v="13274"/>
    <n v="24184"/>
    <n v="17264"/>
    <x v="1"/>
    <n v="3050"/>
    <x v="1"/>
    <n v="3870"/>
    <n v="12.61"/>
    <n v="9.7899999999999991"/>
    <n v="1.96"/>
    <n v="12.34"/>
    <n v="8.9600000000000009"/>
    <s v="https://github.com/firebase/FirebaseUI-Android"/>
    <s v="https://github.com/firebase/FirebaseUI-Android.git"/>
    <s v="2015-07-09T17:31:09Z"/>
    <m/>
    <n v="1.6061647550663874E-3"/>
    <n v="2.4472593543680489E-4"/>
    <n v="0.44642042863657089"/>
    <n v="0.2038216560509554"/>
    <n v="2.2353744197808537E-4"/>
  </r>
  <r>
    <s v="hongyangAndroid/baseAdapter"/>
    <n v="4720"/>
    <s v="0-20.000"/>
    <n v="10.130000000000001"/>
    <n v="10"/>
    <s v="10-12 anos"/>
    <n v="0"/>
    <s v="0"/>
    <n v="30"/>
    <n v="50"/>
    <n v="229"/>
    <n v="1563"/>
    <n v="2552"/>
    <n v="2002"/>
    <x v="5"/>
    <n v="120"/>
    <x v="4"/>
    <n v="430"/>
    <n v="4.7"/>
    <n v="4.88"/>
    <n v="1.32"/>
    <n v="18.28"/>
    <n v="6.54"/>
    <s v="https://github.com/hongyangAndroid/baseAdapter"/>
    <s v="https://github.com/hongyangAndroid/baseAdapter.git"/>
    <s v="2015-08-03T02:55:51Z"/>
    <m/>
    <n v="1.8625705743992744E-4"/>
    <n v="9.6285613942349474E-6"/>
    <n v="0.22252621979024167"/>
    <n v="6.7940552016985151E-2"/>
    <n v="3.311397438702918E-4"/>
  </r>
  <r>
    <s v="google/cameraview"/>
    <n v="4719"/>
    <s v="0-20.000"/>
    <n v="9.1199999999999992"/>
    <n v="8"/>
    <s v="08-10 anos"/>
    <n v="0"/>
    <s v="0"/>
    <n v="24"/>
    <n v="72"/>
    <n v="320"/>
    <n v="2983"/>
    <n v="4042"/>
    <n v="2794"/>
    <x v="5"/>
    <n v="681"/>
    <x v="4"/>
    <n v="567"/>
    <n v="16.850000000000001"/>
    <n v="4.83"/>
    <n v="1.26"/>
    <n v="12.12"/>
    <n v="7.96"/>
    <s v="https://github.com/google/cameraview"/>
    <s v="https://github.com/google/cameraview.git"/>
    <s v="2016-08-04T05:22:14Z"/>
    <m/>
    <n v="2.5994116807550314E-4"/>
    <n v="5.4642085912283326E-5"/>
    <n v="0.22024623803009577"/>
    <n v="5.5201698513800426E-2"/>
    <n v="2.1955217153763327E-4"/>
  </r>
  <r>
    <s v="hansonwang99/Spring-Boot-In-Action"/>
    <n v="4715"/>
    <s v="0-20.000"/>
    <n v="6.64"/>
    <n v="6"/>
    <s v="06-08 anos"/>
    <n v="0"/>
    <s v="0"/>
    <n v="130"/>
    <n v="134"/>
    <n v="444"/>
    <n v="2714"/>
    <n v="7003"/>
    <n v="3714"/>
    <x v="5"/>
    <n v="2128"/>
    <x v="1"/>
    <n v="1161"/>
    <n v="30.39"/>
    <n v="3.87"/>
    <n v="1.1200000000000001"/>
    <n v="6.01"/>
    <n v="4.7699999999999996"/>
    <s v="https://github.com/hansonwang99/Spring-Boot-In-Action"/>
    <s v="https://github.com/hansonwang99/Spring-Boot-In-Action.git"/>
    <s v="2019-01-28T12:56:51Z"/>
    <m/>
    <n v="3.4553382184410116E-4"/>
    <n v="1.7074648872443307E-4"/>
    <n v="0.17647058823529413"/>
    <n v="2.5477707006369449E-2"/>
    <n v="1.088703424868957E-4"/>
  </r>
  <r>
    <s v="zq2599/blog_demos"/>
    <n v="4715"/>
    <s v="0-20.000"/>
    <n v="8.44"/>
    <n v="8"/>
    <s v="08-10 anos"/>
    <n v="0"/>
    <s v="0"/>
    <n v="1655"/>
    <n v="1815"/>
    <n v="6402"/>
    <n v="51915"/>
    <n v="125909"/>
    <n v="70677"/>
    <x v="1"/>
    <n v="36165"/>
    <x v="2"/>
    <n v="19067"/>
    <n v="28.72"/>
    <n v="4.03"/>
    <n v="1.22"/>
    <n v="15.17"/>
    <n v="6.49"/>
    <s v="https://github.com/zq2599/blog_demos"/>
    <s v="https://github.com/zq2599/blog_demos.git"/>
    <s v="2017-04-09T04:51:56Z"/>
    <m/>
    <n v="6.5754695547860899E-3"/>
    <n v="2.901807690187557E-3"/>
    <n v="0.18376652986776107"/>
    <n v="4.6709129511677279E-2"/>
    <n v="2.7480251173480995E-4"/>
  </r>
  <r>
    <s v="micrometer-metrics/micrometer"/>
    <n v="4708"/>
    <s v="0-20.000"/>
    <n v="8.44"/>
    <n v="8"/>
    <s v="08-10 anos"/>
    <n v="273"/>
    <s v="251 - 500"/>
    <n v="1208"/>
    <n v="1935"/>
    <n v="10344"/>
    <n v="80807"/>
    <n v="158097"/>
    <n v="94309"/>
    <x v="1"/>
    <n v="39812"/>
    <x v="2"/>
    <n v="23976"/>
    <n v="25.18"/>
    <n v="5.74"/>
    <n v="1.29"/>
    <n v="19.86"/>
    <n v="7.33"/>
    <s v="https://github.com/micrometer-metrics/micrometer"/>
    <s v="https://github.com/micrometer-metrics/micrometer.git"/>
    <s v="2017-04-10T21:36:51Z"/>
    <m/>
    <n v="8.774084330720338E-3"/>
    <n v="3.1944357185606808E-3"/>
    <n v="0.26174190606475151"/>
    <n v="6.1571125265392788E-2"/>
    <n v="3.5976123157899312E-4"/>
  </r>
  <r>
    <s v="spring-attic/spring-security-oauth"/>
    <n v="4703"/>
    <s v="0-20.000"/>
    <n v="14.15"/>
    <n v="14"/>
    <s v="14-16 anos"/>
    <n v="0"/>
    <s v="0"/>
    <n v="767"/>
    <n v="999"/>
    <n v="4305"/>
    <n v="35257"/>
    <n v="74887"/>
    <n v="46773"/>
    <x v="1"/>
    <n v="17254"/>
    <x v="2"/>
    <n v="10860"/>
    <n v="23.04"/>
    <n v="6.16"/>
    <n v="1.64"/>
    <n v="13.41"/>
    <n v="6.82"/>
    <s v="https://github.com/spring-attic/spring-security-oauth"/>
    <s v="https://github.com/spring-attic/spring-security-oauth.git"/>
    <s v="2011-07-26T18:08:49Z"/>
    <m/>
    <n v="4.3515491246941687E-3"/>
    <n v="1.384426652467748E-3"/>
    <n v="0.2808937528499772"/>
    <n v="0.13588110403397025"/>
    <n v="2.4292034821119326E-4"/>
  </r>
  <r>
    <s v="zlt2000/microservices-platform"/>
    <n v="4703"/>
    <s v="0-20.000"/>
    <n v="6.53"/>
    <n v="6"/>
    <s v="06-08 anos"/>
    <n v="30"/>
    <s v="1 - 250"/>
    <n v="341"/>
    <n v="351"/>
    <n v="976"/>
    <n v="7665"/>
    <n v="19449"/>
    <n v="12184"/>
    <x v="1"/>
    <n v="5072"/>
    <x v="1"/>
    <n v="2193"/>
    <n v="26.08"/>
    <n v="6.36"/>
    <n v="1.25"/>
    <n v="6.44"/>
    <n v="4.68"/>
    <s v="https://github.com/zlt2000/microservices-platform"/>
    <s v="https://github.com/zlt2000/microservices-platform.git"/>
    <s v="2019-03-07T07:13:37Z"/>
    <m/>
    <n v="1.1335444494745635E-3"/>
    <n v="4.0696719492966377E-4"/>
    <n v="0.29001367989056087"/>
    <n v="5.3078556263269641E-2"/>
    <n v="1.1665973471141571E-4"/>
  </r>
  <r>
    <s v="jgilfelt/chuck"/>
    <n v="4700"/>
    <s v="0-20.000"/>
    <n v="8.61"/>
    <n v="8"/>
    <s v="08-10 anos"/>
    <n v="5"/>
    <s v="1 - 250"/>
    <n v="26"/>
    <n v="42"/>
    <n v="230"/>
    <n v="1698"/>
    <n v="2657"/>
    <n v="1897"/>
    <x v="5"/>
    <n v="420"/>
    <x v="4"/>
    <n v="340"/>
    <n v="15.81"/>
    <n v="5.9"/>
    <n v="1.38"/>
    <n v="55.74"/>
    <n v="8.9"/>
    <s v="https://github.com/jgilfelt/chuck"/>
    <s v="https://github.com/jgilfelt/chuck.git"/>
    <s v="2017-02-07T23:51:39Z"/>
    <m/>
    <n v="1.7648833065112007E-4"/>
    <n v="3.3699964879822312E-5"/>
    <n v="0.26903784769721845"/>
    <n v="8.0679405520169833E-2"/>
    <n v="1.0097226106854521E-3"/>
  </r>
  <r>
    <s v="pardom-zz/ActiveAndroid"/>
    <n v="4677"/>
    <s v="0-20.000"/>
    <n v="12.84"/>
    <n v="12"/>
    <s v="12-14 anos"/>
    <n v="0"/>
    <s v="0"/>
    <n v="47"/>
    <n v="62"/>
    <n v="359"/>
    <n v="3158"/>
    <n v="5510"/>
    <n v="3435"/>
    <x v="5"/>
    <n v="1034"/>
    <x v="1"/>
    <n v="1041"/>
    <n v="18.77"/>
    <n v="5.68"/>
    <n v="2.58"/>
    <n v="22.08"/>
    <n v="11.39"/>
    <s v="https://github.com/pardom-zz/ActiveAndroid"/>
    <s v="https://github.com/pardom-zz/ActiveAndroid.git"/>
    <s v="2012-11-15T18:10:45Z"/>
    <m/>
    <n v="3.1957691923384157E-4"/>
    <n v="8.2966104013657799E-5"/>
    <n v="0.25900592795257638"/>
    <n v="0.33545647558386416"/>
    <n v="3.9997623329628238E-4"/>
  </r>
  <r>
    <s v="gsantner/markor"/>
    <n v="4670"/>
    <s v="0-20.000"/>
    <n v="8.06"/>
    <n v="8"/>
    <s v="08-10 anos"/>
    <n v="76"/>
    <s v="1 - 250"/>
    <n v="154"/>
    <n v="327"/>
    <n v="2464"/>
    <n v="28782"/>
    <n v="37478"/>
    <n v="27994"/>
    <x v="1"/>
    <n v="4294"/>
    <x v="1"/>
    <n v="5190"/>
    <n v="11.46"/>
    <n v="6.91"/>
    <n v="1.5"/>
    <n v="132.82"/>
    <n v="19.55"/>
    <s v="https://github.com/gsantner/markor"/>
    <s v="https://github.com/gsantner/markor.git"/>
    <s v="2017-08-26T00:08:35Z"/>
    <m/>
    <n v="2.6044355973892752E-3"/>
    <n v="3.4454202189037383E-4"/>
    <n v="0.31509347925216602"/>
    <n v="0.10615711252653928"/>
    <n v="2.4060164540947566E-3"/>
  </r>
  <r>
    <s v="saysky/ForestBlog"/>
    <n v="4667"/>
    <s v="0-20.000"/>
    <n v="7.95"/>
    <n v="6"/>
    <s v="06-08 anos"/>
    <n v="0"/>
    <s v="0"/>
    <n v="86"/>
    <n v="86"/>
    <n v="444"/>
    <n v="2437"/>
    <n v="6690"/>
    <n v="3425"/>
    <x v="5"/>
    <n v="2057"/>
    <x v="1"/>
    <n v="1208"/>
    <n v="30.75"/>
    <n v="5.0999999999999996"/>
    <n v="1.07"/>
    <n v="12.69"/>
    <n v="6.87"/>
    <s v="https://github.com/saysky/ForestBlog"/>
    <s v="https://github.com/saysky/ForestBlog.git"/>
    <s v="2017-10-08T15:27:47Z"/>
    <m/>
    <n v="3.1864656430157418E-4"/>
    <n v="1.6504958989951071E-4"/>
    <n v="0.23255813953488372"/>
    <n v="1.4861995753715513E-2"/>
    <n v="2.2987764495153187E-4"/>
  </r>
  <r>
    <s v="stleary/JSON-java"/>
    <n v="4660"/>
    <s v="0-20.000"/>
    <n v="14.75"/>
    <n v="14"/>
    <s v="14-16 anos"/>
    <n v="24"/>
    <s v="1 - 250"/>
    <n v="72"/>
    <n v="91"/>
    <n v="1166"/>
    <n v="12228"/>
    <n v="25462"/>
    <n v="15402"/>
    <x v="1"/>
    <n v="7842"/>
    <x v="1"/>
    <n v="2218"/>
    <n v="30.8"/>
    <n v="3.19"/>
    <n v="1.22"/>
    <n v="361.08"/>
    <n v="31.05"/>
    <s v="https://github.com/stleary/JSON-java"/>
    <s v="https://github.com/stleary/JSON-java.git"/>
    <s v="2010-12-21T17:46:09Z"/>
    <m/>
    <n v="1.4329326666782031E-3"/>
    <n v="6.292264871132538E-4"/>
    <n v="0.14546283629730963"/>
    <n v="4.6709129511677279E-2"/>
    <n v="6.5409156847201829E-3"/>
  </r>
  <r>
    <s v="cjlin1/libsvm"/>
    <n v="4659"/>
    <s v="0-20.000"/>
    <n v="12.02"/>
    <n v="12"/>
    <s v="12-14 anos"/>
    <n v="0"/>
    <s v="0"/>
    <n v="10"/>
    <n v="34"/>
    <n v="130"/>
    <n v="3152"/>
    <n v="4415"/>
    <n v="3768"/>
    <x v="5"/>
    <n v="166"/>
    <x v="4"/>
    <n v="481"/>
    <n v="3.76"/>
    <n v="3.26"/>
    <n v="1.35"/>
    <n v="19.62"/>
    <n v="25.03"/>
    <s v="https://github.com/cjlin1/libsvm"/>
    <s v="https://github.com/cjlin1/libsvm.git"/>
    <s v="2013-09-10T14:32:07Z"/>
    <m/>
    <n v="3.5055773847834497E-4"/>
    <n v="1.3319509928691677E-5"/>
    <n v="0.14865481076151391"/>
    <n v="7.430997876857752E-2"/>
    <n v="3.5541366382577268E-4"/>
  </r>
  <r>
    <s v="wdullaer/MaterialDateTimePicker"/>
    <n v="4659"/>
    <s v="0-20.000"/>
    <n v="10.71"/>
    <n v="10"/>
    <s v="10-12 anos"/>
    <n v="54"/>
    <s v="1 - 250"/>
    <n v="44"/>
    <n v="73"/>
    <n v="740"/>
    <n v="7536"/>
    <n v="11782"/>
    <n v="8248"/>
    <x v="5"/>
    <n v="1869"/>
    <x v="1"/>
    <n v="1665"/>
    <n v="15.86"/>
    <n v="6.59"/>
    <n v="1.47"/>
    <n v="127.63"/>
    <n v="23.03"/>
    <s v="https://github.com/wdullaer/MaterialDateTimePicker"/>
    <s v="https://github.com/wdullaer/MaterialDateTimePicker.git"/>
    <s v="2015-01-03T19:41:03Z"/>
    <m/>
    <n v="7.6735674813412666E-4"/>
    <n v="1.4996484371520929E-4"/>
    <n v="0.30050159598723208"/>
    <n v="9.9787685774946913E-2"/>
    <n v="2.3120003014313641E-3"/>
  </r>
  <r>
    <s v="Heeexy/SpringBoot-Shiro-Vue"/>
    <n v="4647"/>
    <s v="0-20.000"/>
    <n v="7.84"/>
    <n v="6"/>
    <s v="06-08 anos"/>
    <n v="0"/>
    <s v="0"/>
    <n v="28"/>
    <n v="27"/>
    <n v="106"/>
    <n v="633"/>
    <n v="1546"/>
    <n v="950"/>
    <x v="3"/>
    <n v="414"/>
    <x v="4"/>
    <n v="182"/>
    <n v="26.78"/>
    <n v="5.78"/>
    <n v="1.41"/>
    <n v="9.44"/>
    <n v="5.74"/>
    <s v="https://github.com/Heeexy/SpringBoot-Shiro-Vue"/>
    <s v="https://github.com/Heeexy/SpringBoot-Shiro-Vue.git"/>
    <s v="2017-11-17T18:49:06Z"/>
    <m/>
    <n v="8.8383718565400132E-5"/>
    <n v="3.321853681011057E-5"/>
    <n v="0.26356589147286824"/>
    <n v="8.7048832271762189E-2"/>
    <n v="1.7100433162667145E-4"/>
  </r>
  <r>
    <s v="TGX-Android/Telegram-X"/>
    <n v="4645"/>
    <s v="0-20.000"/>
    <n v="4.08"/>
    <n v="4"/>
    <s v="04-06 anos"/>
    <n v="5"/>
    <s v="1 - 250"/>
    <n v="1091"/>
    <n v="2885"/>
    <n v="32751"/>
    <n v="420517"/>
    <n v="489755"/>
    <n v="402806"/>
    <x v="2"/>
    <n v="26824"/>
    <x v="2"/>
    <n v="60125"/>
    <n v="5.48"/>
    <n v="9.25"/>
    <n v="1.4"/>
    <n v="544.42999999999995"/>
    <n v="38.840000000000003"/>
    <s v="https://github.com/TGX-Android/Telegram-X"/>
    <s v="https://github.com/TGX-Android/Telegram-X.git"/>
    <s v="2021-08-17T17:09:25Z"/>
    <m/>
    <n v="3.7475254884689016E-2"/>
    <n v="2.1523044236579853E-3"/>
    <n v="0.42179662562699499"/>
    <n v="8.4925690021231404E-2"/>
    <n v="9.8622762995242298E-3"/>
  </r>
  <r>
    <s v="gabrielemariotti/cardslib"/>
    <n v="4645"/>
    <s v="0-20.000"/>
    <n v="12"/>
    <n v="12"/>
    <s v="12-14 anos"/>
    <n v="27"/>
    <s v="1 - 250"/>
    <n v="266"/>
    <n v="811"/>
    <n v="3419"/>
    <n v="32257"/>
    <n v="54820"/>
    <n v="29872"/>
    <x v="1"/>
    <n v="15441"/>
    <x v="2"/>
    <n v="9507"/>
    <n v="28.17"/>
    <n v="5.9"/>
    <n v="2.1800000000000002"/>
    <n v="18.62"/>
    <n v="7.36"/>
    <s v="https://github.com/gabrielemariotti/cardslib"/>
    <s v="https://github.com/gabrielemariotti/cardslib.git"/>
    <s v="2013-09-20T21:57:19Z"/>
    <m/>
    <n v="2.7791562536690871E-3"/>
    <n v="1.2389551374031818E-3"/>
    <n v="0.26903784769721845"/>
    <n v="0.25053078556263275"/>
    <n v="3.3729879818735408E-4"/>
  </r>
  <r>
    <s v="deepjavalibrary/djl"/>
    <n v="4642"/>
    <s v="0-20.000"/>
    <n v="5.89"/>
    <n v="4"/>
    <s v="04-06 anos"/>
    <n v="35"/>
    <s v="1 - 250"/>
    <n v="1476"/>
    <n v="1667"/>
    <n v="11512"/>
    <n v="96687"/>
    <n v="196301"/>
    <n v="115176"/>
    <x v="2"/>
    <n v="59390"/>
    <x v="2"/>
    <n v="21735"/>
    <n v="30.25"/>
    <n v="6.57"/>
    <n v="1.49"/>
    <n v="132.66999999999999"/>
    <n v="10.85"/>
    <s v="https://github.com/deepjavalibrary/djl"/>
    <s v="https://github.com/deepjavalibrary/djl.git"/>
    <s v="2019-10-29T22:38:54Z"/>
    <m/>
    <n v="1.071545596788266E-2"/>
    <n v="4.7653355100301126E-3"/>
    <n v="0.29958960328317374"/>
    <n v="0.1040339702760085"/>
    <n v="2.4032992242489937E-3"/>
  </r>
  <r>
    <s v="SPLWare/esProc"/>
    <n v="4670"/>
    <s v="0-20.000"/>
    <n v="3.85"/>
    <n v="2"/>
    <s v="02-04 anos"/>
    <n v="0"/>
    <s v="0"/>
    <n v="1911"/>
    <n v="2650"/>
    <n v="21894"/>
    <n v="426806"/>
    <n v="576036"/>
    <n v="419779"/>
    <x v="2"/>
    <n v="98863"/>
    <x v="2"/>
    <n v="57394"/>
    <n v="17.16"/>
    <n v="6.6"/>
    <n v="2.19"/>
    <n v="97.74"/>
    <n v="39.159999999999997"/>
    <s v="https://github.com/SPLWare/esProc"/>
    <s v="https://github.com/SPLWare/esProc.git"/>
    <s v="2021-11-09T15:41:25Z"/>
    <m/>
    <n v="3.9054346311226423E-2"/>
    <n v="7.9325705426520794E-3"/>
    <n v="0.30095759233926128"/>
    <n v="0.25265392781316348"/>
    <n v="1.7705469674990325E-3"/>
  </r>
  <r>
    <s v="bytedeco/javacpp"/>
    <n v="4640"/>
    <s v="0-20.000"/>
    <n v="11.41"/>
    <n v="10"/>
    <s v="10-12 anos"/>
    <n v="13"/>
    <s v="1 - 250"/>
    <n v="195"/>
    <n v="215"/>
    <n v="3039"/>
    <n v="27026"/>
    <n v="36289"/>
    <n v="26447"/>
    <x v="1"/>
    <n v="7419"/>
    <x v="1"/>
    <n v="2423"/>
    <n v="20.440000000000001"/>
    <n v="5.91"/>
    <n v="2.0099999999999998"/>
    <n v="151.13999999999999"/>
    <n v="39.950000000000003"/>
    <s v="https://github.com/bytedeco/javacpp"/>
    <s v="https://github.com/bytedeco/javacpp.git"/>
    <s v="2014-04-21T12:47:21Z"/>
    <m/>
    <n v="2.4605096893675132E-3"/>
    <n v="5.9528580819857564E-4"/>
    <n v="0.26949384404924759"/>
    <n v="0.21443736730360929"/>
    <n v="2.737880792590585E-3"/>
  </r>
  <r>
    <s v="romandanylyk/PageIndicatorView"/>
    <n v="4638"/>
    <s v="0-20.000"/>
    <n v="9.08"/>
    <n v="8"/>
    <s v="08-10 anos"/>
    <n v="14"/>
    <s v="1 - 250"/>
    <n v="55"/>
    <n v="72"/>
    <n v="409"/>
    <n v="3532"/>
    <n v="5183"/>
    <n v="3921"/>
    <x v="5"/>
    <n v="195"/>
    <x v="4"/>
    <n v="1067"/>
    <n v="3.76"/>
    <n v="5.51"/>
    <n v="1.5"/>
    <n v="22.81"/>
    <n v="11.74"/>
    <s v="https://github.com/romandanylyk/PageIndicatorView"/>
    <s v="https://github.com/romandanylyk/PageIndicatorView.git"/>
    <s v="2016-08-20T19:25:32Z"/>
    <m/>
    <n v="3.6479216894203572E-4"/>
    <n v="1.5646412265631788E-5"/>
    <n v="0.25125398996808024"/>
    <n v="0.10615711252653928"/>
    <n v="4.1320008521232793E-4"/>
  </r>
  <r>
    <s v="oracle/opengrok"/>
    <n v="4633"/>
    <s v="0-20.000"/>
    <n v="12.7"/>
    <n v="12"/>
    <s v="12-14 anos"/>
    <n v="293"/>
    <s v="251 - 500"/>
    <n v="899"/>
    <n v="1128"/>
    <n v="7200"/>
    <n v="70623"/>
    <n v="148308"/>
    <n v="86582"/>
    <x v="1"/>
    <n v="44093"/>
    <x v="2"/>
    <n v="17633"/>
    <n v="29.73"/>
    <n v="5.27"/>
    <n v="1.63"/>
    <n v="78.88"/>
    <n v="12.02"/>
    <s v="https://github.com/oracle/opengrok"/>
    <s v="https://github.com/oracle/opengrok.git"/>
    <s v="2013-01-07T11:49:18Z"/>
    <m/>
    <n v="8.0551990745573419E-3"/>
    <n v="3.5379346463000126E-3"/>
    <n v="0.24031007751937983"/>
    <n v="0.13375796178343946"/>
    <n v="1.4289006015584581E-3"/>
  </r>
  <r>
    <s v="bepass-org/oblivion"/>
    <n v="4621"/>
    <s v="0-20.000"/>
    <n v="1.61"/>
    <n v="0"/>
    <s v="&lt;1 ano"/>
    <n v="12"/>
    <s v="1 - 250"/>
    <n v="31"/>
    <n v="58"/>
    <n v="225"/>
    <n v="2641"/>
    <n v="3453"/>
    <n v="2729"/>
    <x v="5"/>
    <n v="212"/>
    <x v="4"/>
    <n v="512"/>
    <n v="6.14"/>
    <n v="5.64"/>
    <n v="1.48"/>
    <n v="11.62"/>
    <n v="8.17"/>
    <s v="https://github.com/bepass-org/oblivion"/>
    <s v="https://github.com/bepass-org/oblivion.git"/>
    <s v="2024-02-08T05:50:09Z"/>
    <m/>
    <n v="2.5389386101576524E-4"/>
    <n v="1.7010458463148408E-5"/>
    <n v="0.25718194254445964"/>
    <n v="0.1019108280254777"/>
    <n v="2.1049473871842398E-4"/>
  </r>
  <r>
    <s v="Netflix/ribbon"/>
    <n v="4618"/>
    <s v="0-20.000"/>
    <n v="12.68"/>
    <n v="12"/>
    <s v="12-14 anos"/>
    <n v="41"/>
    <s v="1 - 250"/>
    <n v="319"/>
    <n v="710"/>
    <n v="2412"/>
    <n v="21788"/>
    <n v="35872"/>
    <n v="23377"/>
    <x v="1"/>
    <n v="7374"/>
    <x v="1"/>
    <n v="5121"/>
    <n v="20.56"/>
    <n v="4.3899999999999997"/>
    <n v="1.27"/>
    <n v="13.38"/>
    <n v="5.35"/>
    <s v="https://github.com/Netflix/ribbon"/>
    <s v="https://github.com/Netflix/ribbon.git"/>
    <s v="2013-01-15T01:08:04Z"/>
    <m/>
    <n v="2.1748907251614305E-3"/>
    <n v="5.9167509767573746E-4"/>
    <n v="0.20018239854081166"/>
    <n v="5.7324840764331211E-2"/>
    <n v="2.4237690224204072E-4"/>
  </r>
  <r>
    <s v="SuperMonster003/AutoJs6"/>
    <n v="4614"/>
    <s v="0-20.000"/>
    <n v="3.79"/>
    <n v="2"/>
    <s v="02-04 anos"/>
    <n v="20"/>
    <s v="1 - 250"/>
    <n v="1073"/>
    <n v="1768"/>
    <n v="11576"/>
    <n v="111419"/>
    <n v="154901"/>
    <n v="111988"/>
    <x v="2"/>
    <n v="21540"/>
    <x v="2"/>
    <n v="21373"/>
    <n v="13.91"/>
    <n v="5.15"/>
    <n v="1.47"/>
    <n v="37.229999999999997"/>
    <n v="12.98"/>
    <s v="https://github.com/SuperMonster003/AutoJs6"/>
    <s v="https://github.com/SuperMonster003/AutoJs6.git"/>
    <s v="2021-12-01T05:27:22Z"/>
    <m/>
    <n v="1.0418858815475822E-2"/>
    <n v="1.7283267702651729E-3"/>
    <n v="0.23483812129502965"/>
    <n v="9.9787685774946913E-2"/>
    <n v="6.7441644771832395E-4"/>
  </r>
  <r>
    <s v="981011512/--"/>
    <n v="4616"/>
    <s v="0-20.000"/>
    <n v="5.25"/>
    <n v="4"/>
    <s v="04-06 anos"/>
    <n v="0"/>
    <s v="0"/>
    <n v="1973"/>
    <n v="5069"/>
    <n v="37635"/>
    <n v="338075"/>
    <n v="331459"/>
    <n v="239359"/>
    <x v="2"/>
    <n v="39072"/>
    <x v="2"/>
    <n v="53028"/>
    <n v="11.79"/>
    <n v="3.55"/>
    <n v="2.89"/>
    <n v="440.43"/>
    <n v="9.84"/>
    <s v="https://github.com/981011512/--"/>
    <s v="https://github.com/981011512/--.git"/>
    <s v="2020-06-18T22:47:21Z"/>
    <m/>
    <n v="2.2268882623258539E-2"/>
    <n v="3.1350595899628988E-3"/>
    <n v="0.16187870497036022"/>
    <n v="0.40127388535031849"/>
    <n v="7.978330273128699E-3"/>
  </r>
  <r>
    <s v="yasserg/crawler4j"/>
    <n v="4604"/>
    <s v="0-20.000"/>
    <n v="13.72"/>
    <n v="12"/>
    <s v="12-14 anos"/>
    <n v="3"/>
    <s v="1 - 250"/>
    <n v="71"/>
    <n v="83"/>
    <n v="503"/>
    <n v="4736"/>
    <n v="8973"/>
    <n v="5311"/>
    <x v="5"/>
    <n v="2353"/>
    <x v="1"/>
    <n v="1309"/>
    <n v="26.22"/>
    <n v="5.28"/>
    <n v="1.31"/>
    <n v="55.89"/>
    <n v="12.76"/>
    <s v="https://github.com/yasserg/crawler4j"/>
    <s v="https://github.com/yasserg/crawler4j.git"/>
    <s v="2011-12-31T22:49:18Z"/>
    <m/>
    <n v="4.9411150452720017E-4"/>
    <n v="1.8880004133862359E-4"/>
    <n v="0.24076607387140905"/>
    <n v="6.5817409766454366E-2"/>
    <n v="1.0124398405312149E-3"/>
  </r>
  <r>
    <s v="apache/rocketmq-externals"/>
    <n v="4608"/>
    <s v="0-20.000"/>
    <n v="8.52"/>
    <n v="8"/>
    <s v="08-10 anos"/>
    <n v="0"/>
    <s v="0"/>
    <n v="221"/>
    <n v="275"/>
    <n v="1311"/>
    <n v="11795"/>
    <n v="22789"/>
    <n v="14288"/>
    <x v="1"/>
    <n v="5202"/>
    <x v="1"/>
    <n v="3299"/>
    <n v="22.83"/>
    <n v="5.75"/>
    <n v="1.25"/>
    <n v="16.45"/>
    <n v="8.16"/>
    <s v="https://github.com/apache/rocketmq-externals"/>
    <s v="https://github.com/apache/rocketmq-externals.git"/>
    <s v="2017-03-14T07:00:06Z"/>
    <m/>
    <n v="1.3292911272236182E-3"/>
    <n v="4.1739813644008496E-4"/>
    <n v="0.26219790241678065"/>
    <n v="5.3078556263269641E-2"/>
    <n v="2.9798953975198575E-4"/>
  </r>
  <r>
    <s v="SplashCodes/JAViewer"/>
    <n v="4604"/>
    <s v="0-20.000"/>
    <n v="9.33"/>
    <n v="8"/>
    <s v="08-10 anos"/>
    <n v="10"/>
    <s v="1 - 250"/>
    <n v="74"/>
    <n v="179"/>
    <n v="582"/>
    <n v="6309"/>
    <n v="8546"/>
    <n v="6078"/>
    <x v="5"/>
    <n v="1170"/>
    <x v="1"/>
    <n v="1298"/>
    <n v="13.69"/>
    <n v="5.79"/>
    <n v="1.6"/>
    <n v="11.65"/>
    <n v="5.76"/>
    <s v="https://github.com/SplashCodes/JAViewer"/>
    <s v="https://github.com/SplashCodes/JAViewer.git"/>
    <s v="2016-05-21T08:47:10Z"/>
    <m/>
    <n v="5.6546972783210738E-4"/>
    <n v="9.3878473593790728E-5"/>
    <n v="0.26402188782489738"/>
    <n v="0.12738853503184716"/>
    <n v="2.1103818468757655E-4"/>
  </r>
  <r>
    <s v="RedSpider1/concurrent"/>
    <n v="4588"/>
    <s v="0-20.000"/>
    <n v="6.87"/>
    <n v="6"/>
    <s v="06-08 anos"/>
    <n v="0"/>
    <s v="0"/>
    <n v="0"/>
    <n v="0"/>
    <n v="0"/>
    <n v="0"/>
    <n v="0"/>
    <n v="0"/>
    <x v="0"/>
    <n v="0"/>
    <x v="0"/>
    <n v="0"/>
    <m/>
    <m/>
    <m/>
    <m/>
    <m/>
    <s v="https://github.com/RedSpider1/concurrent"/>
    <s v="https://github.com/RedSpider1/concurrent.git"/>
    <s v="2018-11-03T13:49:36Z"/>
    <s v="no_java_files"/>
    <n v="0"/>
    <n v="0"/>
    <n v="0"/>
    <n v="-0.21231422505307856"/>
    <n v="0"/>
  </r>
  <r>
    <s v="angryip/ipscan"/>
    <n v="4590"/>
    <s v="0-20.000"/>
    <n v="14.23"/>
    <n v="14"/>
    <s v="14-16 anos"/>
    <n v="31"/>
    <s v="1 - 250"/>
    <n v="234"/>
    <n v="383"/>
    <n v="1315"/>
    <n v="12598"/>
    <n v="18911"/>
    <n v="13085"/>
    <x v="1"/>
    <n v="2893"/>
    <x v="1"/>
    <n v="2933"/>
    <n v="15.3"/>
    <n v="4.99"/>
    <n v="1.67"/>
    <n v="4.1500000000000004"/>
    <n v="6.16"/>
    <s v="https://github.com/angryip/ipscan"/>
    <s v="https://github.com/angryip/ipscan.git"/>
    <s v="2011-06-28T20:58:48Z"/>
    <m/>
    <n v="1.2173694288718534E-3"/>
    <n v="2.3212856761268085E-4"/>
    <n v="0.22754217966256271"/>
    <n v="0.14225053078556263"/>
    <n v="7.5176692399437142E-5"/>
  </r>
  <r>
    <s v="chewiebug/GCViewer"/>
    <n v="4588"/>
    <s v="0-20.000"/>
    <n v="13.91"/>
    <n v="12"/>
    <s v="12-14 anos"/>
    <n v="5"/>
    <s v="1 - 250"/>
    <n v="227"/>
    <n v="291"/>
    <n v="1925"/>
    <n v="20453"/>
    <n v="32324"/>
    <n v="23330"/>
    <x v="1"/>
    <n v="4195"/>
    <x v="1"/>
    <n v="4799"/>
    <n v="12.98"/>
    <n v="5.27"/>
    <n v="2.16"/>
    <n v="49.04"/>
    <n v="13.09"/>
    <s v="https://github.com/chewiebug/GCViewer"/>
    <s v="https://github.com/chewiebug/GCViewer.git"/>
    <s v="2011-10-23T09:01:04Z"/>
    <m/>
    <n v="2.170518056979774E-3"/>
    <n v="3.3659845874013005E-4"/>
    <n v="0.24031007751937983"/>
    <n v="0.24628450106157115"/>
    <n v="8.8835301090804751E-4"/>
  </r>
  <r>
    <s v="CalebFenton/simplify"/>
    <n v="4585"/>
    <s v="0-20.000"/>
    <n v="11.67"/>
    <n v="10"/>
    <s v="10-12 anos"/>
    <n v="9"/>
    <s v="1 - 250"/>
    <n v="228"/>
    <n v="311"/>
    <n v="2083"/>
    <n v="21150"/>
    <n v="27495"/>
    <n v="21041"/>
    <x v="1"/>
    <n v="1331"/>
    <x v="1"/>
    <n v="5123"/>
    <n v="4.84"/>
    <n v="8.98"/>
    <n v="1.37"/>
    <n v="20.74"/>
    <n v="12.16"/>
    <s v="https://github.com/CalebFenton/simplify"/>
    <s v="https://github.com/CalebFenton/simplify.git"/>
    <s v="2014-01-16T05:14:02Z"/>
    <m/>
    <n v="1.957559812983773E-3"/>
    <n v="1.0679679346438928E-4"/>
    <n v="0.40948472412220704"/>
    <n v="7.855626326963909E-2"/>
    <n v="3.7570231334080144E-4"/>
  </r>
  <r>
    <s v="rememberber/WePush"/>
    <n v="4578"/>
    <s v="0-20.000"/>
    <n v="8.24"/>
    <n v="8"/>
    <s v="08-10 anos"/>
    <n v="58"/>
    <s v="1 - 250"/>
    <n v="217"/>
    <n v="276"/>
    <n v="1475"/>
    <n v="22791"/>
    <n v="33337"/>
    <n v="25059"/>
    <x v="1"/>
    <n v="3716"/>
    <x v="1"/>
    <n v="4562"/>
    <n v="11.15"/>
    <n v="6.83"/>
    <n v="1.58"/>
    <n v="25.15"/>
    <n v="13.16"/>
    <s v="https://github.com/rememberber/WePush"/>
    <s v="https://github.com/rememberber/WePush.git"/>
    <s v="2017-06-23T09:03:36Z"/>
    <m/>
    <n v="2.3313764247688022E-3"/>
    <n v="2.9816445117480884E-4"/>
    <n v="0.31144550843593249"/>
    <n v="0.12314225053078558"/>
    <n v="4.5558887080622746E-4"/>
  </r>
  <r>
    <s v="puniverse/quasar"/>
    <n v="4578"/>
    <s v="0-20.000"/>
    <n v="12.48"/>
    <n v="12"/>
    <s v="12-14 anos"/>
    <n v="18"/>
    <s v="1 - 250"/>
    <n v="545"/>
    <n v="1349"/>
    <n v="6387"/>
    <n v="52770"/>
    <n v="86595"/>
    <n v="50513"/>
    <x v="1"/>
    <n v="26786"/>
    <x v="2"/>
    <n v="9296"/>
    <n v="30.93"/>
    <n v="3.43"/>
    <n v="1.52"/>
    <n v="36"/>
    <n v="9.2899999999999991"/>
    <s v="https://github.com/puniverse/quasar"/>
    <s v="https://github.com/puniverse/quasar.git"/>
    <s v="2013-03-27T14:51:24Z"/>
    <m/>
    <n v="4.6995018693621656E-3"/>
    <n v="2.1492553792164773E-3"/>
    <n v="0.15640674874601004"/>
    <n v="0.11040339702760085"/>
    <n v="6.5213516298306918E-4"/>
  </r>
  <r>
    <s v="dromara/dynamic-tp"/>
    <n v="4576"/>
    <s v="0-20.000"/>
    <n v="3.69"/>
    <n v="2"/>
    <s v="02-04 anos"/>
    <n v="19"/>
    <s v="1 - 250"/>
    <n v="578"/>
    <n v="566"/>
    <n v="2227"/>
    <n v="18478"/>
    <n v="48605"/>
    <n v="25449"/>
    <x v="1"/>
    <n v="16994"/>
    <x v="2"/>
    <n v="6162"/>
    <n v="34.96"/>
    <n v="4.82"/>
    <n v="1.29"/>
    <n v="17.739999999999998"/>
    <n v="6.47"/>
    <s v="https://github.com/dromara/dynamic-tp"/>
    <s v="https://github.com/dromara/dynamic-tp.git"/>
    <s v="2022-01-07T16:35:27Z"/>
    <m/>
    <n v="2.3676602671272298E-3"/>
    <n v="1.3635647694469058E-3"/>
    <n v="0.2197902416780666"/>
    <n v="6.1571125265392788E-2"/>
    <n v="3.2135771642554571E-4"/>
  </r>
  <r>
    <s v="ReVanced/revanced-patches"/>
    <n v="4572"/>
    <s v="0-20.000"/>
    <n v="1.76"/>
    <n v="0"/>
    <s v="&lt;1 ano"/>
    <n v="668"/>
    <s v="501 - 750"/>
    <n v="308"/>
    <n v="431"/>
    <n v="1742"/>
    <n v="19437"/>
    <n v="33163"/>
    <n v="22746"/>
    <x v="1"/>
    <n v="5474"/>
    <x v="1"/>
    <n v="4943"/>
    <n v="16.510000000000002"/>
    <n v="5.25"/>
    <n v="1.37"/>
    <n v="18.07"/>
    <n v="9.6300000000000008"/>
    <s v="https://github.com/ReVanced/revanced-patches"/>
    <s v="https://github.com/ReVanced/revanced-patches.git"/>
    <s v="2023-12-14T01:25:17Z"/>
    <m/>
    <n v="2.1161853289353594E-3"/>
    <n v="4.3922287560035081E-4"/>
    <n v="0.23939808481532149"/>
    <n v="7.855626326963909E-2"/>
    <n v="3.2733562208622389E-4"/>
  </r>
  <r>
    <s v="javagrowing/JGrowing"/>
    <n v="4564"/>
    <s v="0-20.000"/>
    <n v="6.56"/>
    <n v="6"/>
    <s v="06-08 anos"/>
    <n v="0"/>
    <s v="0"/>
    <n v="13"/>
    <n v="19"/>
    <n v="43"/>
    <n v="329"/>
    <n v="451"/>
    <n v="360"/>
    <x v="3"/>
    <n v="0"/>
    <x v="0"/>
    <n v="91"/>
    <n v="0"/>
    <n v="1.53"/>
    <n v="1"/>
    <n v="1.95"/>
    <n v="3.11"/>
    <s v="https://github.com/javagrowing/JGrowing"/>
    <s v="https://github.com/javagrowing/JGrowing.git"/>
    <s v="2019-02-26T01:55:08Z"/>
    <m/>
    <n v="3.3492777561625314E-5"/>
    <n v="0"/>
    <n v="6.9767441860465115E-2"/>
    <n v="0"/>
    <n v="3.5323987994916247E-5"/>
  </r>
  <r>
    <s v="chentao0707/SimplifyReader"/>
    <n v="4565"/>
    <s v="0-20.000"/>
    <n v="10.09"/>
    <n v="10"/>
    <s v="10-12 anos"/>
    <n v="0"/>
    <s v="0"/>
    <n v="265"/>
    <n v="632"/>
    <n v="3547"/>
    <n v="34709"/>
    <n v="56896"/>
    <n v="33782"/>
    <x v="1"/>
    <n v="15777"/>
    <x v="2"/>
    <n v="7337"/>
    <n v="27.73"/>
    <n v="4.5599999999999996"/>
    <n v="1.39"/>
    <n v="60.29"/>
    <n v="12.45"/>
    <s v="https://github.com/chentao0707/SimplifyReader"/>
    <s v="https://github.com/chentao0707/SimplifyReader.git"/>
    <s v="2015-08-17T08:22:53Z"/>
    <m/>
    <n v="3.1429250321856287E-3"/>
    <n v="1.2659151093070396E-3"/>
    <n v="0.20793433652530779"/>
    <n v="8.2802547770700619E-2"/>
    <n v="1.0921452493402567E-3"/>
  </r>
  <r>
    <s v="zhanghai/Douya"/>
    <n v="4558"/>
    <s v="0-20.000"/>
    <n v="9.6300000000000008"/>
    <n v="8"/>
    <s v="08-10 anos"/>
    <n v="11"/>
    <s v="1 - 250"/>
    <n v="723"/>
    <n v="1244"/>
    <n v="6412"/>
    <n v="44643"/>
    <n v="72570"/>
    <n v="50619"/>
    <x v="1"/>
    <n v="9635"/>
    <x v="1"/>
    <n v="12316"/>
    <n v="13.28"/>
    <n v="5.5"/>
    <n v="1.59"/>
    <n v="28.4"/>
    <n v="8"/>
    <s v="https://github.com/zhanghai/Douya"/>
    <s v="https://github.com/zhanghai/Douya.git"/>
    <s v="2016-02-01T13:44:19Z"/>
    <m/>
    <n v="4.7093636316441999E-3"/>
    <n v="7.730932419454476E-4"/>
    <n v="0.2507979936160511"/>
    <n v="0.12526539278131638"/>
    <n v="5.144621841310878E-4"/>
  </r>
  <r>
    <s v="charleB2gan/GDA-android-reversing-Tool"/>
    <n v="4556"/>
    <s v="0-20.000"/>
    <n v="7.88"/>
    <n v="6"/>
    <s v="06-08 anos"/>
    <n v="40"/>
    <s v="1 - 250"/>
    <n v="15"/>
    <n v="16"/>
    <n v="65"/>
    <n v="567"/>
    <n v="671"/>
    <n v="606"/>
    <x v="3"/>
    <n v="48"/>
    <x v="0"/>
    <n v="17"/>
    <n v="7.15"/>
    <n v="2.56"/>
    <n v="1"/>
    <n v="57.38"/>
    <n v="6.62"/>
    <s v="https://github.com/charleB2gan/GDA-android-reversing-Tool"/>
    <s v="https://github.com/charleB2gan/GDA-android-reversing-Tool.git"/>
    <s v="2017-10-31T08:18:29Z"/>
    <m/>
    <n v="5.6379508895402614E-5"/>
    <n v="3.8514245576939785E-6"/>
    <n v="0.11673506611947104"/>
    <n v="0"/>
    <n v="1.0394309903324587E-3"/>
  </r>
  <r>
    <s v="objectbox/objectbox-java"/>
    <n v="4556"/>
    <s v="0-20.000"/>
    <n v="8.65"/>
    <n v="8"/>
    <s v="08-10 anos"/>
    <n v="48"/>
    <s v="1 - 250"/>
    <n v="300"/>
    <n v="392"/>
    <n v="3267"/>
    <n v="24395"/>
    <n v="43386"/>
    <n v="25026"/>
    <x v="1"/>
    <n v="12715"/>
    <x v="2"/>
    <n v="5645"/>
    <n v="29.31"/>
    <n v="5.13"/>
    <n v="1.76"/>
    <n v="103.66"/>
    <n v="12.92"/>
    <s v="https://github.com/objectbox/objectbox-java"/>
    <s v="https://github.com/objectbox/objectbox-java.git"/>
    <s v="2017-01-24T10:29:48Z"/>
    <m/>
    <n v="2.3283062534923196E-3"/>
    <n v="1.0202263177308112E-3"/>
    <n v="0.23392612859097128"/>
    <n v="0.16135881104033969"/>
    <n v="1.8777869720784707E-3"/>
  </r>
  <r>
    <s v="go-lang-plugin-org/go-lang-idea-plugin"/>
    <n v="4549"/>
    <s v="0-20.000"/>
    <n v="15.06"/>
    <n v="14"/>
    <s v="14-16 anos"/>
    <n v="21"/>
    <s v="1 - 250"/>
    <n v="828"/>
    <n v="1132"/>
    <n v="6398"/>
    <n v="45363"/>
    <n v="78562"/>
    <n v="55025"/>
    <x v="1"/>
    <n v="13941"/>
    <x v="2"/>
    <n v="9596"/>
    <n v="17.75"/>
    <n v="8.18"/>
    <n v="2.1"/>
    <n v="110.03"/>
    <n v="11.12"/>
    <s v="https://github.com/go-lang-plugin-org/go-lang-idea-plugin"/>
    <s v="https://github.com/go-lang-plugin-org/go-lang-idea-plugin.git"/>
    <s v="2010-08-29T08:20:01Z"/>
    <m/>
    <n v="5.1192780148012025E-3"/>
    <n v="1.118598119975245E-3"/>
    <n v="0.37300501595987229"/>
    <n v="0.23354564755838644"/>
    <n v="1.9931786661951971E-3"/>
  </r>
  <r>
    <s v="discord-jda/JDA"/>
    <n v="4555"/>
    <s v="0-20.000"/>
    <n v="9.77"/>
    <n v="8"/>
    <s v="08-10 anos"/>
    <n v="111"/>
    <s v="1 - 250"/>
    <n v="1209"/>
    <n v="1343"/>
    <n v="11410"/>
    <n v="62413"/>
    <n v="203523"/>
    <n v="99764"/>
    <x v="1"/>
    <n v="85342"/>
    <x v="2"/>
    <n v="18417"/>
    <n v="41.93"/>
    <n v="8.7899999999999991"/>
    <n v="1.84"/>
    <n v="127.27"/>
    <n v="13.15"/>
    <s v="https://github.com/discord-jda/JDA"/>
    <s v="https://github.com/discord-jda/JDA.git"/>
    <s v="2015-12-12T13:57:32Z"/>
    <m/>
    <n v="9.281592946272189E-3"/>
    <n v="6.8476723875566569E-3"/>
    <n v="0.40082079343365251"/>
    <n v="0.178343949044586"/>
    <n v="2.3054789498015336E-3"/>
  </r>
  <r>
    <s v="square/sqlbrite"/>
    <n v="4545"/>
    <s v="0-20.000"/>
    <n v="10.58"/>
    <n v="10"/>
    <s v="10-12 anos"/>
    <n v="9"/>
    <s v="1 - 250"/>
    <n v="32"/>
    <n v="106"/>
    <n v="381"/>
    <n v="3329"/>
    <n v="5226"/>
    <n v="3574"/>
    <x v="5"/>
    <n v="1013"/>
    <x v="1"/>
    <n v="639"/>
    <n v="19.38"/>
    <n v="4.7"/>
    <n v="1.36"/>
    <n v="4.3"/>
    <n v="4.75"/>
    <s v="https://github.com/square/sqlbrite"/>
    <s v="https://github.com/square/sqlbrite.git"/>
    <s v="2015-02-19T04:38:37Z"/>
    <m/>
    <n v="3.3250885279235797E-4"/>
    <n v="8.1281105769666676E-5"/>
    <n v="0.21431828545371637"/>
    <n v="7.6433121019108305E-2"/>
    <n v="7.7893922245199921E-5"/>
  </r>
  <r>
    <s v="danielzeller/Depth-LIB-Android-"/>
    <n v="4543"/>
    <s v="0-20.000"/>
    <n v="9.39"/>
    <n v="8"/>
    <s v="08-10 anos"/>
    <n v="0"/>
    <s v="0"/>
    <n v="59"/>
    <n v="108"/>
    <n v="417"/>
    <n v="3771"/>
    <n v="4896"/>
    <n v="3784"/>
    <x v="5"/>
    <n v="241"/>
    <x v="4"/>
    <n v="871"/>
    <n v="4.92"/>
    <n v="3.79"/>
    <n v="1.21"/>
    <n v="13.35"/>
    <n v="6.27"/>
    <s v="https://github.com/danielzeller/Depth-LIB-Android-"/>
    <s v="https://github.com/danielzeller/Depth-LIB-Android-.git"/>
    <s v="2016-04-27T09:37:28Z"/>
    <m/>
    <n v="3.5204630636997275E-4"/>
    <n v="1.9337360800088517E-5"/>
    <n v="0.17282261741906066"/>
    <n v="4.4585987261146487E-2"/>
    <n v="2.4183345627288812E-4"/>
  </r>
  <r>
    <s v="jdamcd/android-crop"/>
    <n v="4535"/>
    <s v="0-20.000"/>
    <n v="11.52"/>
    <n v="10"/>
    <s v="10-12 anos"/>
    <n v="6"/>
    <s v="1 - 250"/>
    <n v="12"/>
    <n v="31"/>
    <n v="173"/>
    <n v="1676"/>
    <n v="2276"/>
    <n v="1607"/>
    <x v="5"/>
    <n v="319"/>
    <x v="4"/>
    <n v="350"/>
    <n v="14.02"/>
    <n v="4.29"/>
    <n v="1.39"/>
    <n v="26.48"/>
    <n v="11.94"/>
    <s v="https://github.com/jdamcd/android-crop"/>
    <s v="https://github.com/jdamcd/android-crop.git"/>
    <s v="2014-03-13T10:24:43Z"/>
    <m/>
    <n v="1.4950803761536633E-4"/>
    <n v="2.5595925706341234E-5"/>
    <n v="0.19562243502051985"/>
    <n v="8.2802547770700619E-2"/>
    <n v="4.7968164210532418E-4"/>
  </r>
  <r>
    <s v="JZ-Darkal/AndroidHttpCapture"/>
    <n v="4532"/>
    <s v="0-20.000"/>
    <n v="8.93"/>
    <n v="8"/>
    <s v="08-10 anos"/>
    <n v="1"/>
    <s v="1 - 250"/>
    <n v="179"/>
    <n v="317"/>
    <n v="1655"/>
    <n v="15900"/>
    <n v="25297"/>
    <n v="16455"/>
    <x v="1"/>
    <n v="5132"/>
    <x v="1"/>
    <n v="3710"/>
    <n v="20.29"/>
    <n v="4.71"/>
    <n v="1.42"/>
    <n v="37"/>
    <n v="10.43"/>
    <s v="https://github.com/JZ-Darkal/AndroidHttpCapture"/>
    <s v="https://github.com/JZ-Darkal/AndroidHttpCapture.git"/>
    <s v="2016-10-15T19:48:00Z"/>
    <m/>
    <n v="1.5308990410459571E-3"/>
    <n v="4.1178147562678124E-4"/>
    <n v="0.21477428180574556"/>
    <n v="8.9171974522292974E-2"/>
    <n v="6.7025002862148772E-4"/>
  </r>
  <r>
    <s v="alibaba/dexposed"/>
    <n v="4531"/>
    <s v="0-20.000"/>
    <n v="10.220000000000001"/>
    <n v="10"/>
    <s v="10-12 anos"/>
    <n v="0"/>
    <s v="0"/>
    <n v="18"/>
    <n v="36"/>
    <n v="215"/>
    <n v="2414"/>
    <n v="3580"/>
    <n v="2203"/>
    <x v="5"/>
    <n v="938"/>
    <x v="4"/>
    <n v="439"/>
    <n v="26.2"/>
    <n v="2.92"/>
    <n v="1.69"/>
    <n v="82.83"/>
    <n v="15.97"/>
    <s v="https://github.com/alibaba/dexposed"/>
    <s v="https://github.com/alibaba/dexposed.git"/>
    <s v="2015-06-30T02:59:16Z"/>
    <m/>
    <n v="2.0495719157850159E-4"/>
    <n v="7.5263254898269837E-5"/>
    <n v="0.13315093479252166"/>
    <n v="0.1464968152866242"/>
    <n v="1.5004543208302116E-3"/>
  </r>
  <r>
    <s v="hussien89aa/AndroidTutorialForBeginners"/>
    <n v="4531"/>
    <s v="0-20.000"/>
    <n v="8.98"/>
    <n v="8"/>
    <s v="08-10 anos"/>
    <n v="0"/>
    <s v="0"/>
    <n v="90"/>
    <n v="129"/>
    <n v="353"/>
    <n v="4005"/>
    <n v="7010"/>
    <n v="4676"/>
    <x v="5"/>
    <n v="878"/>
    <x v="4"/>
    <n v="1456"/>
    <n v="12.52"/>
    <n v="4.57"/>
    <n v="1.5"/>
    <n v="2.82"/>
    <n v="5"/>
    <s v="https://github.com/hussien89aa/AndroidTutorialForBeginners"/>
    <s v="https://github.com/hussien89aa/AndroidTutorialForBeginners.git"/>
    <s v="2016-09-26T16:36:28Z"/>
    <m/>
    <n v="4.3503396632822217E-4"/>
    <n v="7.0448974201152366E-5"/>
    <n v="0.20839033287733699"/>
    <n v="0.10615711252653928"/>
    <n v="5.1083921100340415E-5"/>
  </r>
  <r>
    <s v="castorflex/SmoothProgressBar"/>
    <n v="4520"/>
    <s v="0-20.000"/>
    <n v="11.81"/>
    <n v="10"/>
    <s v="10-12 anos"/>
    <n v="9"/>
    <s v="1 - 250"/>
    <n v="19"/>
    <n v="48"/>
    <n v="233"/>
    <n v="2208"/>
    <n v="2660"/>
    <n v="2140"/>
    <x v="5"/>
    <n v="104"/>
    <x v="4"/>
    <n v="416"/>
    <n v="3.91"/>
    <n v="4.8499999999999996"/>
    <n v="1.23"/>
    <n v="26.31"/>
    <n v="8.58"/>
    <s v="https://github.com/castorflex/SmoothProgressBar"/>
    <s v="https://github.com/castorflex/SmoothProgressBar.git"/>
    <s v="2013-11-27T20:32:16Z"/>
    <m/>
    <n v="1.9909595550521715E-4"/>
    <n v="8.3447532083369537E-6"/>
    <n v="0.22115823073415411"/>
    <n v="4.8832271762208064E-2"/>
    <n v="4.7660211494679298E-4"/>
  </r>
  <r>
    <s v="booklore-app/booklore"/>
    <n v="4519"/>
    <s v="0-20.000"/>
    <n v="0.76"/>
    <n v="0"/>
    <s v="&lt;1 ano"/>
    <n v="91"/>
    <s v="1 - 250"/>
    <n v="509"/>
    <n v="582"/>
    <n v="1855"/>
    <n v="22339"/>
    <n v="40168"/>
    <n v="32757"/>
    <x v="1"/>
    <n v="1017"/>
    <x v="1"/>
    <n v="6394"/>
    <n v="2.5299999999999998"/>
    <n v="7.88"/>
    <n v="1.04"/>
    <n v="11.59"/>
    <n v="7.97"/>
    <s v="https://github.com/booklore-app/booklore"/>
    <s v="https://github.com/booklore-app/booklore.git"/>
    <s v="2024-12-13T19:54:00Z"/>
    <m/>
    <n v="3.0475636516282233E-3"/>
    <n v="8.160205781614118E-5"/>
    <n v="0.3593251253989968"/>
    <n v="8.492569002123149E-3"/>
    <n v="2.0995129274927144E-4"/>
  </r>
  <r>
    <s v="tiann/epic"/>
    <n v="4516"/>
    <s v="0-20.000"/>
    <n v="8.33"/>
    <n v="8"/>
    <s v="08-10 anos"/>
    <n v="5"/>
    <s v="1 - 250"/>
    <n v="100"/>
    <n v="149"/>
    <n v="651"/>
    <n v="5127"/>
    <n v="7841"/>
    <n v="5175"/>
    <x v="5"/>
    <n v="1349"/>
    <x v="1"/>
    <n v="1317"/>
    <n v="17.2"/>
    <n v="3.23"/>
    <n v="1.62"/>
    <n v="30.4"/>
    <n v="7.45"/>
    <s v="https://github.com/tiann/epic"/>
    <s v="https://github.com/tiann/epic.git"/>
    <s v="2017-05-22T02:52:44Z"/>
    <m/>
    <n v="4.8145867744836388E-4"/>
    <n v="1.0824107767352452E-4"/>
    <n v="0.14728682170542637"/>
    <n v="0.13163481953290873"/>
    <n v="5.5069191540792499E-4"/>
  </r>
  <r>
    <s v="azkaban/azkaban"/>
    <n v="4515"/>
    <s v="0-20.000"/>
    <n v="12.92"/>
    <n v="12"/>
    <s v="12-14 anos"/>
    <n v="48"/>
    <s v="1 - 250"/>
    <n v="1010"/>
    <n v="1283"/>
    <n v="9327"/>
    <n v="93861"/>
    <n v="168194"/>
    <n v="114709"/>
    <x v="2"/>
    <n v="31462"/>
    <x v="2"/>
    <n v="22023"/>
    <n v="18.71"/>
    <n v="6.49"/>
    <n v="1.35"/>
    <n v="35.840000000000003"/>
    <n v="13.71"/>
    <s v="https://github.com/azkaban/azkaban"/>
    <s v="https://github.com/azkaban/azkaban.git"/>
    <s v="2012-10-18T01:34:53Z"/>
    <m/>
    <n v="1.0672008392545774E-2"/>
    <n v="2.5244483215451658E-3"/>
    <n v="0.29594163246694027"/>
    <n v="7.430997876857752E-2"/>
    <n v="6.4923678448092226E-4"/>
  </r>
  <r>
    <s v="Flipboard/bottomsheet"/>
    <n v="4515"/>
    <s v="0-20.000"/>
    <n v="10.41"/>
    <n v="10"/>
    <s v="10-12 anos"/>
    <n v="10"/>
    <s v="1 - 250"/>
    <n v="19"/>
    <n v="68"/>
    <n v="256"/>
    <n v="2578"/>
    <n v="3269"/>
    <n v="2191"/>
    <x v="5"/>
    <n v="655"/>
    <x v="4"/>
    <n v="423"/>
    <n v="20.04"/>
    <n v="4.9000000000000004"/>
    <n v="1.37"/>
    <n v="27.66"/>
    <n v="6.85"/>
    <s v="https://github.com/Flipboard/bottomsheet"/>
    <s v="https://github.com/Flipboard/bottomsheet.git"/>
    <s v="2015-04-23T17:37:32Z"/>
    <m/>
    <n v="2.0384076565978075E-4"/>
    <n v="5.2555897610199087E-5"/>
    <n v="0.22343821249430007"/>
    <n v="7.855626326963909E-2"/>
    <n v="5.0105718355865814E-4"/>
  </r>
  <r>
    <s v="ant-media/Ant-Media-Server"/>
    <n v="4517"/>
    <s v="0-20.000"/>
    <n v="8.5500000000000007"/>
    <n v="8"/>
    <s v="08-10 anos"/>
    <n v="64"/>
    <s v="1 - 250"/>
    <n v="875"/>
    <n v="1189"/>
    <n v="10725"/>
    <n v="107438"/>
    <n v="197746"/>
    <n v="117701"/>
    <x v="2"/>
    <n v="45123"/>
    <x v="2"/>
    <n v="34922"/>
    <n v="22.82"/>
    <n v="5.71"/>
    <n v="1.32"/>
    <n v="183.49"/>
    <n v="17.93"/>
    <s v="https://github.com/ant-media/Ant-Media-Server"/>
    <s v="https://github.com/ant-media/Ant-Media-Server.git"/>
    <s v="2017-03-01T08:21:13Z"/>
    <m/>
    <n v="1.095037058828017E-2"/>
    <n v="3.6205797982671959E-3"/>
    <n v="0.26037391700866391"/>
    <n v="6.7940552016985151E-2"/>
    <n v="3.3238966959934267E-3"/>
  </r>
  <r>
    <s v="phishman3579/java-algorithms-implementation"/>
    <n v="4510"/>
    <s v="0-20.000"/>
    <n v="11.83"/>
    <n v="10"/>
    <s v="10-12 anos"/>
    <n v="0"/>
    <s v="0"/>
    <n v="185"/>
    <n v="439"/>
    <n v="2050"/>
    <n v="31758"/>
    <n v="36775"/>
    <n v="25317"/>
    <x v="1"/>
    <n v="6418"/>
    <x v="1"/>
    <n v="5040"/>
    <n v="17.45"/>
    <n v="3.71"/>
    <n v="1.58"/>
    <n v="7.05"/>
    <n v="14.67"/>
    <s v="https://github.com/phishman3579/java-algorithms-implementation"/>
    <s v="https://github.com/phishman3579/java-algorithms-implementation.git"/>
    <s v="2013-11-20T03:30:19Z"/>
    <m/>
    <n v="2.3553795820213004E-3"/>
    <n v="5.1496755856833239E-4"/>
    <n v="0.16917464660282719"/>
    <n v="0.12314225053078558"/>
    <n v="1.2770980275085103E-4"/>
  </r>
  <r>
    <s v="zongzibinbin/MallChat"/>
    <n v="4488"/>
    <s v="0-20.000"/>
    <n v="2.5099999999999998"/>
    <n v="2"/>
    <s v="02-04 anos"/>
    <n v="0"/>
    <s v="0"/>
    <n v="424"/>
    <n v="444"/>
    <n v="1199"/>
    <n v="9260"/>
    <n v="23862"/>
    <n v="15281"/>
    <x v="1"/>
    <n v="5408"/>
    <x v="1"/>
    <n v="3173"/>
    <n v="22.66"/>
    <n v="6.23"/>
    <n v="1.2"/>
    <n v="4.4400000000000004"/>
    <n v="4.05"/>
    <s v="https://github.com/zongzibinbin/MallChat"/>
    <s v="https://github.com/zongzibinbin/MallChat.git"/>
    <s v="2023-03-16T15:04:35Z"/>
    <m/>
    <n v="1.4216753719977679E-3"/>
    <n v="4.3392716683352163E-4"/>
    <n v="0.28408572731418152"/>
    <n v="4.2462845010615702E-2"/>
    <n v="8.0430003434578536E-5"/>
  </r>
  <r>
    <s v="HotBitmapGG/bilibili-android-client"/>
    <n v="4491"/>
    <s v="0-20.000"/>
    <n v="9.3000000000000007"/>
    <n v="8"/>
    <s v="08-10 anos"/>
    <n v="1"/>
    <s v="1 - 250"/>
    <n v="220"/>
    <n v="559"/>
    <n v="3759"/>
    <n v="38892"/>
    <n v="34852"/>
    <n v="25941"/>
    <x v="1"/>
    <n v="2869"/>
    <x v="1"/>
    <n v="6042"/>
    <n v="8.23"/>
    <n v="4.92"/>
    <n v="1.82"/>
    <n v="42.79"/>
    <n v="8.66"/>
    <s v="https://github.com/HotBitmapGG/bilibili-android-client"/>
    <s v="https://github.com/HotBitmapGG/bilibili-android-client.git"/>
    <s v="2016-06-01T04:36:01Z"/>
    <m/>
    <n v="2.4134337297947841E-3"/>
    <n v="2.3020285533383386E-4"/>
    <n v="0.22435020519835841"/>
    <n v="0.17409766454352443"/>
    <n v="7.7513510066793128E-4"/>
  </r>
  <r>
    <s v="JakeWharton/NineOldAndroids"/>
    <n v="4477"/>
    <s v="0-20.000"/>
    <n v="13.78"/>
    <n v="12"/>
    <s v="12-14 anos"/>
    <n v="0"/>
    <s v="0"/>
    <n v="47"/>
    <n v="138"/>
    <n v="723"/>
    <n v="7585"/>
    <n v="11414"/>
    <n v="6436"/>
    <x v="5"/>
    <n v="3852"/>
    <x v="1"/>
    <n v="1126"/>
    <n v="33.75"/>
    <n v="4.29"/>
    <n v="1.43"/>
    <n v="30.14"/>
    <n v="10.28"/>
    <s v="https://github.com/JakeWharton/NineOldAndroids"/>
    <s v="https://github.com/JakeWharton/NineOldAndroids.git"/>
    <s v="2011-12-08T19:46:37Z"/>
    <m/>
    <n v="5.9877643440727922E-4"/>
    <n v="3.090768207549418E-4"/>
    <n v="0.19562243502051985"/>
    <n v="9.1295116772823773E-2"/>
    <n v="5.4598205034193622E-4"/>
  </r>
  <r>
    <s v="Meituan-Dianping/Robust"/>
    <n v="4457"/>
    <s v="0-20.000"/>
    <n v="8.52"/>
    <n v="8"/>
    <s v="08-10 anos"/>
    <n v="13"/>
    <s v="1 - 250"/>
    <n v="37"/>
    <n v="42"/>
    <n v="229"/>
    <n v="2953"/>
    <n v="4169"/>
    <n v="3041"/>
    <x v="5"/>
    <n v="615"/>
    <x v="4"/>
    <n v="513"/>
    <n v="14.75"/>
    <n v="3.52"/>
    <n v="1.26"/>
    <n v="17.36"/>
    <n v="16.829999999999998"/>
    <s v="https://github.com/Meituan-Dianping/Robust"/>
    <s v="https://github.com/Meituan-Dianping/Robust.git"/>
    <s v="2017-03-14T10:14:50Z"/>
    <m/>
    <n v="2.8292093490250717E-4"/>
    <n v="4.9346377145454107E-5"/>
    <n v="0.16051071591427268"/>
    <n v="5.5201698513800426E-2"/>
    <n v="3.1447406748294666E-4"/>
  </r>
  <r>
    <s v="linhaojun857/aurora"/>
    <n v="4447"/>
    <s v="0-20.000"/>
    <n v="3.08"/>
    <n v="2"/>
    <s v="02-04 anos"/>
    <n v="0"/>
    <s v="0"/>
    <n v="299"/>
    <n v="299"/>
    <n v="710"/>
    <n v="4956"/>
    <n v="12799"/>
    <n v="9871"/>
    <x v="5"/>
    <n v="31"/>
    <x v="0"/>
    <n v="2897"/>
    <n v="0.24"/>
    <n v="7.29"/>
    <n v="1.1200000000000001"/>
    <n v="7.26"/>
    <n v="3.36"/>
    <s v="https://github.com/linhaojun857/aurora"/>
    <s v="https://github.com/linhaojun857/aurora.git"/>
    <s v="2022-08-19T13:39:16Z"/>
    <m/>
    <n v="9.1835335364112084E-4"/>
    <n v="2.4873783601773615E-6"/>
    <n v="0.33242134062927498"/>
    <n v="2.5477707006369449E-2"/>
    <n v="1.3151392453491893E-4"/>
  </r>
  <r>
    <s v="janishar/android-mvp-architecture"/>
    <n v="4445"/>
    <s v="0-20.000"/>
    <n v="8.64"/>
    <n v="8"/>
    <s v="08-10 anos"/>
    <n v="0"/>
    <s v="0"/>
    <n v="98"/>
    <n v="146"/>
    <n v="716"/>
    <n v="4049"/>
    <n v="8356"/>
    <n v="5027"/>
    <x v="5"/>
    <n v="1707"/>
    <x v="1"/>
    <n v="1622"/>
    <n v="20.43"/>
    <n v="5.82"/>
    <n v="1.38"/>
    <n v="14.11"/>
    <n v="6.82"/>
    <s v="https://github.com/janishar/android-mvp-architecture"/>
    <s v="https://github.com/janishar/android-mvp-architecture.git"/>
    <s v="2017-01-27T08:39:06Z"/>
    <m/>
    <n v="4.6768942445080683E-4"/>
    <n v="1.3696628583299213E-4"/>
    <n v="0.26538987688098498"/>
    <n v="8.0679405520169833E-2"/>
    <n v="2.5560075415808627E-4"/>
  </r>
  <r>
    <s v="square/android-times-square"/>
    <n v="4438"/>
    <s v="0-20.000"/>
    <n v="12.64"/>
    <n v="12"/>
    <s v="12-14 anos"/>
    <n v="0"/>
    <s v="0"/>
    <n v="17"/>
    <n v="47"/>
    <n v="232"/>
    <n v="2286"/>
    <n v="3061"/>
    <n v="2345"/>
    <x v="5"/>
    <n v="311"/>
    <x v="4"/>
    <n v="405"/>
    <n v="10.16"/>
    <n v="4.55"/>
    <n v="1.23"/>
    <n v="25.87"/>
    <n v="9"/>
    <s v="https://github.com/square/android-times-square"/>
    <s v="https://github.com/square/android-times-square.git"/>
    <s v="2013-01-30T20:28:27Z"/>
    <m/>
    <n v="2.1816823161669824E-4"/>
    <n v="2.4954021613392237E-5"/>
    <n v="0.2074783401732786"/>
    <n v="4.8832271762208064E-2"/>
    <n v="4.6863157406588885E-4"/>
  </r>
  <r>
    <s v="dreamhead/moco"/>
    <n v="4427"/>
    <s v="0-20.000"/>
    <n v="12.92"/>
    <n v="12"/>
    <s v="12-14 anos"/>
    <n v="1"/>
    <s v="1 - 250"/>
    <n v="518"/>
    <n v="577"/>
    <n v="2721"/>
    <n v="17542"/>
    <n v="28430"/>
    <n v="22868"/>
    <x v="1"/>
    <n v="234"/>
    <x v="4"/>
    <n v="5328"/>
    <n v="0.82"/>
    <n v="5.86"/>
    <n v="1.54"/>
    <n v="34.659999999999997"/>
    <n v="6.37"/>
    <s v="https://github.com/dreamhead/moco"/>
    <s v="https://github.com/dreamhead/moco.git"/>
    <s v="2012-10-18T09:09:51Z"/>
    <m/>
    <n v="2.1275356591090215E-3"/>
    <n v="1.8775694718758146E-5"/>
    <n v="0.26721386228910171"/>
    <n v="0.11464968152866242"/>
    <n v="6.2786124302758814E-4"/>
  </r>
  <r>
    <s v="h2database/h2database"/>
    <n v="4448"/>
    <s v="0-20.000"/>
    <n v="10.44"/>
    <n v="10"/>
    <s v="10-12 anos"/>
    <n v="23"/>
    <s v="1 - 250"/>
    <n v="1230"/>
    <n v="1674"/>
    <n v="17637"/>
    <n v="231123"/>
    <n v="338852"/>
    <n v="239117"/>
    <x v="2"/>
    <n v="69913"/>
    <x v="2"/>
    <n v="29822"/>
    <n v="20.63"/>
    <n v="6.17"/>
    <n v="2.0499999999999998"/>
    <n v="176.35"/>
    <n v="31.04"/>
    <s v="https://github.com/h2database/h2database"/>
    <s v="https://github.com/h2database/h2database.git"/>
    <s v="2015-04-10T19:09:09Z"/>
    <m/>
    <n v="2.2246368033897668E-2"/>
    <n v="5.6096801062928987E-3"/>
    <n v="0.28134974920200639"/>
    <n v="0.22292993630573243"/>
    <n v="3.1945565553351176E-3"/>
  </r>
  <r>
    <s v="water8394/flink-recommandSystem-demo"/>
    <n v="4423"/>
    <s v="0-20.000"/>
    <n v="6.35"/>
    <n v="6"/>
    <s v="06-08 anos"/>
    <n v="0"/>
    <s v="0"/>
    <n v="68"/>
    <n v="77"/>
    <n v="290"/>
    <n v="1835"/>
    <n v="3269"/>
    <n v="2289"/>
    <x v="5"/>
    <n v="391"/>
    <x v="4"/>
    <n v="589"/>
    <n v="11.96"/>
    <n v="3.73"/>
    <n v="1.08"/>
    <n v="6.4"/>
    <n v="5.19"/>
    <s v="https://github.com/water8394/flink-recommandSystem-demo"/>
    <s v="https://github.com/water8394/flink-recommandSystem-demo.git"/>
    <s v="2019-05-15T07:55:35Z"/>
    <m/>
    <n v="2.1295824399600096E-4"/>
    <n v="3.1373062542882202E-5"/>
    <n v="0.17008663930688556"/>
    <n v="1.6985138004246298E-2"/>
    <n v="1.1593514008587897E-4"/>
  </r>
  <r>
    <s v="Tencent/GT"/>
    <n v="4414"/>
    <s v="0-20.000"/>
    <n v="9.68"/>
    <n v="8"/>
    <s v="08-10 anos"/>
    <n v="3"/>
    <s v="1 - 250"/>
    <n v="566"/>
    <n v="1060"/>
    <n v="4025"/>
    <n v="56014"/>
    <n v="82943"/>
    <n v="54532"/>
    <x v="1"/>
    <n v="17161"/>
    <x v="2"/>
    <n v="11250"/>
    <n v="20.69"/>
    <n v="3.7"/>
    <n v="1.29"/>
    <n v="13.65"/>
    <n v="9.27"/>
    <s v="https://github.com/Tencent/GT"/>
    <s v="https://github.com/Tencent/GT.git"/>
    <s v="2016-01-13T10:29:55Z"/>
    <m/>
    <n v="5.0734115166404213E-3"/>
    <n v="1.376964517387216E-3"/>
    <n v="0.16871865025079799"/>
    <n v="6.1571125265392788E-2"/>
    <n v="2.4726791596441371E-4"/>
  </r>
  <r>
    <s v="jacoco/jacoco"/>
    <n v="4411"/>
    <s v="0-20.000"/>
    <n v="13.2"/>
    <n v="12"/>
    <s v="12-14 anos"/>
    <n v="49"/>
    <s v="1 - 250"/>
    <n v="675"/>
    <n v="940"/>
    <n v="4265"/>
    <n v="36781"/>
    <n v="72396"/>
    <n v="42939"/>
    <x v="1"/>
    <n v="19756"/>
    <x v="2"/>
    <n v="9701"/>
    <n v="27.29"/>
    <n v="4.16"/>
    <n v="1.42"/>
    <n v="12.62"/>
    <n v="6.55"/>
    <s v="https://github.com/jacoco/jacoco"/>
    <s v="https://github.com/jacoco/jacoco.git"/>
    <s v="2012-07-08T21:45:13Z"/>
    <m/>
    <n v="3.9948510436628596E-3"/>
    <n v="1.5851821575375467E-3"/>
    <n v="0.18969448244414044"/>
    <n v="8.9171974522292974E-2"/>
    <n v="2.2860960435684254E-4"/>
  </r>
  <r>
    <s v="IoT-Technology/IoT-Technical-Guide"/>
    <n v="4405"/>
    <s v="0-20.000"/>
    <n v="6.46"/>
    <n v="6"/>
    <s v="06-08 anos"/>
    <n v="0"/>
    <s v="0"/>
    <n v="286"/>
    <n v="294"/>
    <n v="750"/>
    <n v="5235"/>
    <n v="10646"/>
    <n v="7376"/>
    <x v="5"/>
    <n v="1302"/>
    <x v="1"/>
    <n v="1968"/>
    <n v="12.23"/>
    <n v="4.09"/>
    <n v="1.25"/>
    <n v="3.16"/>
    <n v="3.77"/>
    <s v="https://github.com/IoT-Technology/IoT-Technical-Guide"/>
    <s v="https://github.com/IoT-Technology/IoT-Technical-Guide.git"/>
    <s v="2019-04-02T01:52:44Z"/>
    <m/>
    <n v="6.8622979804041197E-4"/>
    <n v="1.0446989112744918E-4"/>
    <n v="0.18650250797993614"/>
    <n v="5.3078556263269641E-2"/>
    <n v="5.7242975417402738E-5"/>
  </r>
  <r>
    <s v="airbnb/DeepLinkDispatch"/>
    <n v="4406"/>
    <s v="0-20.000"/>
    <n v="10.27"/>
    <n v="10"/>
    <s v="10-12 anos"/>
    <n v="24"/>
    <s v="1 - 250"/>
    <n v="32"/>
    <n v="25"/>
    <n v="2194"/>
    <n v="8549"/>
    <n v="13547"/>
    <n v="10541"/>
    <x v="1"/>
    <n v="607"/>
    <x v="4"/>
    <n v="2399"/>
    <n v="4.4800000000000004"/>
    <n v="6.28"/>
    <n v="1.48"/>
    <n v="88.64"/>
    <n v="102.36"/>
    <s v="https://github.com/airbnb/DeepLinkDispatch"/>
    <s v="https://github.com/airbnb/DeepLinkDispatch.git"/>
    <s v="2015-06-11T21:16:48Z"/>
    <m/>
    <n v="9.806871341030345E-4"/>
    <n v="4.8704473052505106E-5"/>
    <n v="0.2863657090743274"/>
    <n v="0.1019108280254777"/>
    <n v="1.6057016901894236E-3"/>
  </r>
  <r>
    <s v="apache/shiro"/>
    <n v="4403"/>
    <s v="0-20.000"/>
    <n v="16.059999999999999"/>
    <n v="16"/>
    <s v="16-18 anos"/>
    <n v="14"/>
    <s v="1 - 250"/>
    <n v="857"/>
    <n v="1024"/>
    <n v="5042"/>
    <n v="36724"/>
    <n v="95074"/>
    <n v="43361"/>
    <x v="1"/>
    <n v="40563"/>
    <x v="2"/>
    <n v="11150"/>
    <n v="42.66"/>
    <n v="5.0599999999999996"/>
    <n v="1.78"/>
    <n v="19.72"/>
    <n v="7.99"/>
    <s v="https://github.com/apache/shiro"/>
    <s v="https://github.com/apache/shiro.git"/>
    <s v="2009-08-29T08:00:17Z"/>
    <m/>
    <n v="4.0341120218045428E-3"/>
    <n v="3.2546944652862681E-3"/>
    <n v="0.23073415412676698"/>
    <n v="0.16560509554140129"/>
    <n v="3.5722515038961452E-4"/>
  </r>
  <r>
    <s v="robinhood/ticker"/>
    <n v="4389"/>
    <s v="0-20.000"/>
    <n v="9.18"/>
    <n v="8"/>
    <s v="08-10 anos"/>
    <n v="9"/>
    <s v="1 - 250"/>
    <n v="18"/>
    <n v="31"/>
    <n v="178"/>
    <n v="1581"/>
    <n v="2617"/>
    <n v="1697"/>
    <x v="5"/>
    <n v="507"/>
    <x v="4"/>
    <n v="413"/>
    <n v="19.37"/>
    <n v="4.6100000000000003"/>
    <n v="1.32"/>
    <n v="27.61"/>
    <n v="9.94"/>
    <s v="https://github.com/robinhood/ticker"/>
    <s v="https://github.com/robinhood/ticker.git"/>
    <s v="2016-07-15T21:37:52Z"/>
    <m/>
    <n v="1.5788123200577265E-4"/>
    <n v="4.0680671890642654E-5"/>
    <n v="0.21021431828545373"/>
    <n v="6.7940552016985151E-2"/>
    <n v="5.0015144027673716E-4"/>
  </r>
  <r>
    <s v="flutter-webrtc/flutter-webrtc"/>
    <n v="4376"/>
    <s v="0-20.000"/>
    <n v="7.53"/>
    <n v="6"/>
    <s v="06-08 anos"/>
    <n v="133"/>
    <s v="1 - 250"/>
    <n v="53"/>
    <n v="90"/>
    <n v="573"/>
    <n v="8277"/>
    <n v="10790"/>
    <n v="8777"/>
    <x v="5"/>
    <n v="694"/>
    <x v="4"/>
    <n v="1319"/>
    <n v="6.43"/>
    <n v="6.63"/>
    <n v="1.22"/>
    <n v="36.659999999999997"/>
    <n v="20.22"/>
    <s v="https://github.com/flutter-webrtc/flutter-webrtc"/>
    <s v="https://github.com/flutter-webrtc/flutter-webrtc.git"/>
    <s v="2018-03-07T02:26:03Z"/>
    <m/>
    <n v="8.1657252405107055E-4"/>
    <n v="5.5685180063325442E-5"/>
    <n v="0.30232558139534882"/>
    <n v="4.6709129511677279E-2"/>
    <n v="6.6409097430442533E-4"/>
  </r>
  <r>
    <s v="Ashok-Varma/BottomNavigation"/>
    <n v="4363"/>
    <s v="0-20.000"/>
    <n v="9.5"/>
    <n v="8"/>
    <s v="08-10 anos"/>
    <n v="16"/>
    <s v="1 - 250"/>
    <n v="17"/>
    <n v="30"/>
    <n v="268"/>
    <n v="2091"/>
    <n v="3910"/>
    <n v="2325"/>
    <x v="5"/>
    <n v="992"/>
    <x v="4"/>
    <n v="593"/>
    <n v="25.37"/>
    <n v="7.53"/>
    <n v="1.43"/>
    <n v="69.27"/>
    <n v="15.07"/>
    <s v="https://github.com/Ashok-Varma/BottomNavigation"/>
    <s v="https://github.com/Ashok-Varma/BottomNavigation.git"/>
    <s v="2016-03-19T19:19:30Z"/>
    <m/>
    <n v="2.163075217521635E-4"/>
    <n v="7.9596107525675567E-5"/>
    <n v="0.34336525307797539"/>
    <n v="9.1295116772823773E-2"/>
    <n v="1.2548167427732554E-3"/>
  </r>
  <r>
    <s v="awangdev/leet-code"/>
    <n v="4360"/>
    <s v="0-20.000"/>
    <n v="10.4"/>
    <n v="10"/>
    <s v="10-12 anos"/>
    <n v="0"/>
    <s v="0"/>
    <n v="951"/>
    <n v="81"/>
    <n v="227"/>
    <n v="1961"/>
    <n v="104489"/>
    <n v="55121"/>
    <x v="1"/>
    <n v="31753"/>
    <x v="2"/>
    <n v="17615"/>
    <n v="30.39"/>
    <n v="2.06"/>
    <n v="1"/>
    <n v="0.9"/>
    <n v="5.7"/>
    <s v="https://github.com/awangdev/leet-code"/>
    <s v="https://github.com/awangdev/leet-code.git"/>
    <s v="2015-04-25T19:14:09Z"/>
    <m/>
    <n v="5.1282094221509695E-3"/>
    <n v="2.5477975829261857E-3"/>
    <n v="9.3935248518011855E-2"/>
    <n v="0"/>
    <n v="1.6303379074576728E-5"/>
  </r>
  <r>
    <s v="Freeyourgadget/Gadgetbridge"/>
    <n v="4404"/>
    <s v="0-20.000"/>
    <n v="10.7"/>
    <n v="10"/>
    <s v="10-12 anos"/>
    <n v="0"/>
    <s v="0"/>
    <n v="2549"/>
    <n v="4395"/>
    <n v="22311"/>
    <n v="242946"/>
    <n v="366389"/>
    <n v="263746"/>
    <x v="2"/>
    <n v="42922"/>
    <x v="2"/>
    <n v="59721"/>
    <n v="11.71"/>
    <n v="5.37"/>
    <n v="1.87"/>
    <n v="38.69"/>
    <n v="11.1"/>
    <s v="https://github.com/Freeyourgadget/Gadgetbridge"/>
    <s v="https://github.com/Freeyourgadget/Gadgetbridge.git"/>
    <s v="2015-01-05T23:19:03Z"/>
    <m/>
    <n v="2.4537739196578975E-2"/>
    <n v="3.4439759346946031E-3"/>
    <n v="0.24487004103967169"/>
    <n v="0.18471337579617836"/>
    <n v="7.0086415155041506E-4"/>
  </r>
  <r>
    <s v="eirslett/frontend-maven-plugin"/>
    <n v="4322"/>
    <s v="0-20.000"/>
    <n v="12.05"/>
    <n v="12"/>
    <s v="12-14 anos"/>
    <n v="0"/>
    <s v="0"/>
    <n v="72"/>
    <n v="99"/>
    <n v="425"/>
    <n v="3717"/>
    <n v="6096"/>
    <n v="4546"/>
    <x v="5"/>
    <n v="430"/>
    <x v="4"/>
    <n v="1120"/>
    <n v="7.05"/>
    <n v="5.6"/>
    <n v="1.73"/>
    <n v="7.05"/>
    <n v="8.9499999999999993"/>
    <s v="https://github.com/eirslett/frontend-maven-plugin"/>
    <s v="https://github.com/eirslett/frontend-maven-plugin.git"/>
    <s v="2013-08-30T14:44:38Z"/>
    <m/>
    <n v="4.2293935220874632E-4"/>
    <n v="3.4502344996008557E-5"/>
    <n v="0.25535795713634291"/>
    <n v="0.15498938428874734"/>
    <n v="1.2770980275085103E-4"/>
  </r>
  <r>
    <s v="pytorch/serve"/>
    <n v="4349"/>
    <s v="0-20.000"/>
    <n v="5.96"/>
    <n v="4"/>
    <s v="04-06 anos"/>
    <n v="24"/>
    <s v="1 - 250"/>
    <n v="220"/>
    <n v="251"/>
    <n v="2054"/>
    <n v="18747"/>
    <n v="29310"/>
    <n v="23940"/>
    <x v="1"/>
    <n v="1356"/>
    <x v="1"/>
    <n v="4014"/>
    <n v="4.63"/>
    <n v="5.8"/>
    <n v="1.47"/>
    <n v="63.92"/>
    <n v="15.69"/>
    <s v="https://github.com/pytorch/serve"/>
    <s v="https://github.com/pytorch/serve.git"/>
    <s v="2019-10-03T03:17:43Z"/>
    <m/>
    <n v="2.2272697078480836E-3"/>
    <n v="1.088027437548549E-4"/>
    <n v="0.26447788417692658"/>
    <n v="9.9787685774946913E-2"/>
    <n v="1.1579022116077161E-3"/>
  </r>
  <r>
    <s v="jeasonlzy/ImagePicker"/>
    <n v="4312"/>
    <s v="0-20.000"/>
    <n v="9.64"/>
    <n v="8"/>
    <s v="08-10 anos"/>
    <n v="5"/>
    <s v="1 - 250"/>
    <n v="35"/>
    <n v="76"/>
    <n v="344"/>
    <n v="3685"/>
    <n v="5068"/>
    <n v="3644"/>
    <x v="5"/>
    <n v="791"/>
    <x v="4"/>
    <n v="633"/>
    <n v="15.61"/>
    <n v="5.83"/>
    <n v="1.49"/>
    <n v="23.08"/>
    <n v="8.83"/>
    <s v="https://github.com/jeasonlzy/ImagePicker"/>
    <s v="https://github.com/jeasonlzy/ImagePicker.git"/>
    <s v="2016-01-27T17:05:03Z"/>
    <m/>
    <n v="3.3902133731822956E-4"/>
    <n v="6.346826719033203E-5"/>
    <n v="0.26584587323301412"/>
    <n v="0.1040339702760085"/>
    <n v="4.1809109893470097E-4"/>
  </r>
  <r>
    <s v="mywalkb/LSPosed_mod"/>
    <n v="4311"/>
    <s v="0-20.000"/>
    <n v="3.47"/>
    <n v="2"/>
    <s v="02-04 anos"/>
    <n v="10"/>
    <s v="1 - 250"/>
    <n v="232"/>
    <n v="447"/>
    <n v="2141"/>
    <n v="24128"/>
    <n v="31572"/>
    <n v="22993"/>
    <x v="1"/>
    <n v="4771"/>
    <x v="1"/>
    <n v="3808"/>
    <n v="15.11"/>
    <n v="5.57"/>
    <n v="1.62"/>
    <n v="50.2"/>
    <n v="11.21"/>
    <s v="https://github.com/mywalkb/LSPosed_mod"/>
    <s v="https://github.com/mywalkb/LSPosed_mod.git"/>
    <s v="2022-03-28T08:05:38Z"/>
    <m/>
    <n v="2.1391650957623635E-3"/>
    <n v="3.8281555343245779E-4"/>
    <n v="0.25398996808025537"/>
    <n v="0.13163481953290873"/>
    <n v="9.0936625504861308E-4"/>
  </r>
  <r>
    <s v="bingoogolapple/BGARefreshLayout-Android"/>
    <n v="4308"/>
    <s v="0-20.000"/>
    <n v="10.31"/>
    <n v="10"/>
    <s v="10-12 anos"/>
    <n v="4"/>
    <s v="1 - 250"/>
    <n v="50"/>
    <n v="162"/>
    <n v="633"/>
    <n v="5450"/>
    <n v="7273"/>
    <n v="5257"/>
    <x v="5"/>
    <n v="1044"/>
    <x v="1"/>
    <n v="972"/>
    <n v="14.35"/>
    <n v="5.15"/>
    <n v="1.41"/>
    <n v="9.8000000000000007"/>
    <n v="6.72"/>
    <s v="https://github.com/bingoogolapple/BGARefreshLayout-Android"/>
    <s v="https://github.com/bingoogolapple/BGARefreshLayout-Android.git"/>
    <s v="2015-05-28T16:17:00Z"/>
    <m/>
    <n v="4.8908758789295635E-4"/>
    <n v="8.3768484129844044E-5"/>
    <n v="0.23483812129502965"/>
    <n v="8.7048832271762189E-2"/>
    <n v="1.7752568325650218E-4"/>
  </r>
  <r>
    <s v="crate/crate"/>
    <n v="4295"/>
    <s v="0-20.000"/>
    <n v="12.44"/>
    <n v="12"/>
    <s v="12-14 anos"/>
    <n v="139"/>
    <s v="1 - 250"/>
    <n v="4981"/>
    <n v="7558"/>
    <n v="46842"/>
    <n v="437786"/>
    <n v="807210"/>
    <n v="554612"/>
    <x v="2"/>
    <n v="152077"/>
    <x v="3"/>
    <n v="100521"/>
    <n v="18.84"/>
    <n v="7.52"/>
    <n v="1.66"/>
    <n v="48.47"/>
    <n v="10.8"/>
    <s v="https://github.com/crate/crate"/>
    <s v="https://github.com/crate/crate.git"/>
    <s v="2013-04-10T09:17:16Z"/>
    <m/>
    <n v="5.1598600969467057E-2"/>
    <n v="1.2202356092925568E-2"/>
    <n v="0.34290925672594619"/>
    <n v="0.14012738853503184"/>
    <n v="8.7802753749414888E-4"/>
  </r>
  <r>
    <s v="kermitt2/grobid"/>
    <n v="4317"/>
    <s v="0-20.000"/>
    <n v="13.02"/>
    <n v="12"/>
    <s v="12-14 anos"/>
    <n v="22"/>
    <s v="1 - 250"/>
    <n v="395"/>
    <n v="563"/>
    <n v="4183"/>
    <n v="63537"/>
    <n v="98304"/>
    <n v="72807"/>
    <x v="1"/>
    <n v="12083"/>
    <x v="2"/>
    <n v="13414"/>
    <n v="12.29"/>
    <n v="5.29"/>
    <n v="1.25"/>
    <n v="133.94999999999999"/>
    <n v="29.67"/>
    <s v="https://github.com/kermitt2/grobid"/>
    <s v="https://github.com/kermitt2/grobid.git"/>
    <s v="2012-09-13T15:48:54Z"/>
    <m/>
    <n v="6.7736351553590399E-3"/>
    <n v="9.6951589438784049E-4"/>
    <n v="0.24122207022343822"/>
    <n v="5.3078556263269641E-2"/>
    <n v="2.4264862522661696E-3"/>
  </r>
  <r>
    <s v="Snailclimb/guide-rpc-framework"/>
    <n v="4283"/>
    <s v="0-20.000"/>
    <n v="5.36"/>
    <n v="4"/>
    <s v="04-06 anos"/>
    <n v="0"/>
    <s v="0"/>
    <n v="85"/>
    <n v="95"/>
    <n v="194"/>
    <n v="2306"/>
    <n v="4343"/>
    <n v="2870"/>
    <x v="5"/>
    <n v="892"/>
    <x v="4"/>
    <n v="581"/>
    <n v="20.54"/>
    <n v="4.62"/>
    <n v="1.21"/>
    <n v="1.19"/>
    <n v="4.08"/>
    <s v="https://github.com/Snailclimb/guide-rpc-framework"/>
    <s v="https://github.com/Snailclimb/guide-rpc-framework.git"/>
    <s v="2020-05-10T13:24:42Z"/>
    <m/>
    <n v="2.6701186556073517E-4"/>
    <n v="7.1572306363813101E-5"/>
    <n v="0.2106703146374829"/>
    <n v="4.4585987261146487E-2"/>
    <n v="2.1556690109718118E-5"/>
  </r>
  <r>
    <s v="ThirtyDegreesRay/OpenHub"/>
    <n v="4280"/>
    <s v="0-20.000"/>
    <n v="8.19"/>
    <n v="8"/>
    <s v="08-10 anos"/>
    <n v="31"/>
    <s v="1 - 250"/>
    <n v="313"/>
    <n v="656"/>
    <n v="3575"/>
    <n v="24549"/>
    <n v="36945"/>
    <n v="28514"/>
    <x v="1"/>
    <n v="2020"/>
    <x v="1"/>
    <n v="6411"/>
    <n v="5.47"/>
    <n v="6.76"/>
    <n v="1.63"/>
    <n v="32.93"/>
    <n v="8.67"/>
    <s v="https://github.com/ThirtyDegreesRay/OpenHub"/>
    <s v="https://github.com/ThirtyDegreesRay/OpenHub.git"/>
    <s v="2017-07-11T13:29:51Z"/>
    <m/>
    <n v="2.6528140538671784E-3"/>
    <n v="1.6208078346962161E-4"/>
    <n v="0.30825353397172822"/>
    <n v="0.13375796178343946"/>
    <n v="5.9652252547312404E-4"/>
  </r>
  <r>
    <s v="mcxiaoke/android-volley"/>
    <n v="4277"/>
    <s v="0-20.000"/>
    <n v="12.33"/>
    <n v="12"/>
    <s v="12-14 anos"/>
    <n v="0"/>
    <s v="0"/>
    <n v="80"/>
    <n v="132"/>
    <n v="572"/>
    <n v="4965"/>
    <n v="9460"/>
    <n v="5274"/>
    <x v="5"/>
    <n v="2907"/>
    <x v="1"/>
    <n v="1279"/>
    <n v="30.73"/>
    <n v="5.09"/>
    <n v="1.89"/>
    <n v="15.82"/>
    <n v="7"/>
    <s v="https://github.com/mcxiaoke/android-volley"/>
    <s v="https://github.com/mcxiaoke/android-volley.git"/>
    <s v="2013-05-21T05:35:26Z"/>
    <m/>
    <n v="4.9066919127781087E-4"/>
    <n v="2.332518997753416E-4"/>
    <n v="0.23210214318285452"/>
    <n v="0.1889596602972399"/>
    <n v="2.8657717439978204E-4"/>
  </r>
  <r>
    <s v="failsafe-lib/failsafe"/>
    <n v="4273"/>
    <s v="0-20.000"/>
    <n v="10.220000000000001"/>
    <n v="10"/>
    <s v="10-12 anos"/>
    <n v="0"/>
    <s v="0"/>
    <n v="206"/>
    <n v="238"/>
    <n v="1264"/>
    <n v="10026"/>
    <n v="21089"/>
    <n v="11581"/>
    <x v="1"/>
    <n v="7030"/>
    <x v="1"/>
    <n v="2478"/>
    <n v="33.33"/>
    <n v="6.39"/>
    <n v="2.06"/>
    <n v="19.18"/>
    <n v="8.0299999999999994"/>
    <s v="https://github.com/failsafe-lib/failsafe"/>
    <s v="https://github.com/failsafe-lib/failsafe.git"/>
    <s v="2015-06-30T00:56:39Z"/>
    <m/>
    <n v="1.0774440470588411E-3"/>
    <n v="5.6407322167893064E-4"/>
    <n v="0.29138166894664841"/>
    <n v="0.22505307855626328"/>
    <n v="3.4744312294486849E-4"/>
  </r>
  <r>
    <s v="bjmashibing/InternetArchitect"/>
    <n v="4273"/>
    <s v="0-20.000"/>
    <n v="5.92"/>
    <n v="4"/>
    <s v="04-06 anos"/>
    <n v="0"/>
    <s v="0"/>
    <n v="842"/>
    <n v="692"/>
    <n v="4313"/>
    <n v="44742"/>
    <n v="97148"/>
    <n v="67083"/>
    <x v="1"/>
    <n v="13181"/>
    <x v="2"/>
    <n v="16884"/>
    <n v="13.57"/>
    <n v="4.72"/>
    <n v="1.1599999999999999"/>
    <n v="67.48"/>
    <n v="9.2899999999999991"/>
    <s v="https://github.com/bjmashibing/InternetArchitect"/>
    <s v="https://github.com/bjmashibing/InternetArchitect.git"/>
    <s v="2019-10-19T16:32:01Z"/>
    <m/>
    <n v="6.2410999921291973E-3"/>
    <n v="1.0576172311450903E-3"/>
    <n v="0.21523027815777473"/>
    <n v="3.3970276008492555E-2"/>
    <n v="1.2223911332804862E-3"/>
  </r>
  <r>
    <s v="brianway/java-learning"/>
    <n v="4272"/>
    <s v="0-20.000"/>
    <n v="9.61"/>
    <n v="8"/>
    <s v="08-10 anos"/>
    <n v="0"/>
    <s v="0"/>
    <n v="518"/>
    <n v="753"/>
    <n v="1167"/>
    <n v="10984"/>
    <n v="20146"/>
    <n v="11323"/>
    <x v="1"/>
    <n v="5949"/>
    <x v="1"/>
    <n v="2874"/>
    <n v="29.53"/>
    <n v="1.08"/>
    <n v="1.29"/>
    <n v="0.6"/>
    <n v="2.29"/>
    <s v="https://github.com/brianway/java-learning"/>
    <s v="https://github.com/brianway/java-learning.git"/>
    <s v="2016-02-09T05:20:58Z"/>
    <m/>
    <n v="1.0534408898063429E-3"/>
    <n v="4.7733593111919749E-4"/>
    <n v="4.9247606019151853E-2"/>
    <n v="6.1571125265392788E-2"/>
    <n v="1.0868919383051152E-5"/>
  </r>
  <r>
    <s v="ongakuer/CircleIndicator"/>
    <n v="4269"/>
    <s v="0-20.000"/>
    <n v="11.14"/>
    <n v="10"/>
    <s v="10-12 anos"/>
    <n v="7"/>
    <s v="1 - 250"/>
    <n v="22"/>
    <n v="45"/>
    <n v="181"/>
    <n v="1712"/>
    <n v="1989"/>
    <n v="1592"/>
    <x v="5"/>
    <n v="77"/>
    <x v="0"/>
    <n v="320"/>
    <n v="3.87"/>
    <n v="6.51"/>
    <n v="1.62"/>
    <n v="8.51"/>
    <n v="6.62"/>
    <s v="https://github.com/ongakuer/CircleIndicator"/>
    <s v="https://github.com/ongakuer/CircleIndicator.git"/>
    <s v="2014-07-30T14:02:56Z"/>
    <m/>
    <n v="1.4811250521696529E-4"/>
    <n v="6.1783268946340907E-6"/>
    <n v="0.29685362517099861"/>
    <n v="0.13163481953290873"/>
    <n v="1.5415750658294216E-4"/>
  </r>
  <r>
    <s v="aporter/coursera-android"/>
    <n v="4264"/>
    <s v="0-20.000"/>
    <n v="11.7"/>
    <n v="10"/>
    <s v="10-12 anos"/>
    <n v="0"/>
    <s v="0"/>
    <n v="356"/>
    <n v="608"/>
    <n v="1597"/>
    <n v="18132"/>
    <n v="28791"/>
    <n v="20368"/>
    <x v="1"/>
    <n v="2627"/>
    <x v="1"/>
    <n v="5796"/>
    <n v="9.1199999999999992"/>
    <n v="4.24"/>
    <n v="1.5"/>
    <n v="3.33"/>
    <n v="4.76"/>
    <s v="https://github.com/aporter/coursera-android"/>
    <s v="https://github.com/aporter/coursera-android.git"/>
    <s v="2014-01-05T09:55:31Z"/>
    <m/>
    <n v="1.8949469260421789E-3"/>
    <n v="2.1078525652212671E-4"/>
    <n v="0.19334245326037394"/>
    <n v="0.10615711252653928"/>
    <n v="6.0322502575933896E-5"/>
  </r>
  <r>
    <s v="grantland/android-autofittextview"/>
    <n v="4260"/>
    <s v="0-20.000"/>
    <n v="14.6"/>
    <n v="14"/>
    <s v="14-16 anos"/>
    <n v="1"/>
    <s v="1 - 250"/>
    <n v="4"/>
    <n v="8"/>
    <n v="66"/>
    <n v="470"/>
    <n v="882"/>
    <n v="521"/>
    <x v="3"/>
    <n v="233"/>
    <x v="4"/>
    <n v="128"/>
    <n v="26.42"/>
    <n v="5.38"/>
    <n v="1.38"/>
    <n v="40.75"/>
    <n v="14"/>
    <s v="https://github.com/grantland/android-autofittextview"/>
    <s v="https://github.com/grantland/android-autofittextview.git"/>
    <s v="2011-02-14T06:00:52Z"/>
    <m/>
    <n v="4.8471491971129969E-5"/>
    <n v="1.869545670713952E-5"/>
    <n v="0.24532603739170086"/>
    <n v="8.0679405520169833E-2"/>
    <n v="7.3818077476555744E-4"/>
  </r>
  <r>
    <s v="dragonwell-project/dragonwell8"/>
    <n v="4286"/>
    <s v="0-20.000"/>
    <n v="6.53"/>
    <n v="6"/>
    <s v="06-08 anos"/>
    <n v="42"/>
    <s v="1 - 250"/>
    <n v="33802"/>
    <n v="0"/>
    <n v="0"/>
    <n v="0"/>
    <n v="7078330"/>
    <n v="3869022"/>
    <x v="4"/>
    <n v="2465974"/>
    <x v="3"/>
    <n v="743334"/>
    <n v="34.840000000000003"/>
    <m/>
    <m/>
    <m/>
    <m/>
    <s v="https://github.com/dragonwell-project/dragonwell8"/>
    <s v="https://github.com/dragonwell-project/dragonwell8.git"/>
    <s v="2019-03-07T02:57:45Z"/>
    <s v="ck_failed"/>
    <n v="0.3599563700750964"/>
    <n v="0.19786485046322608"/>
    <n v="0"/>
    <n v="-0.21231422505307856"/>
    <n v="0"/>
  </r>
  <r>
    <s v="jitsi/jitsi"/>
    <n v="4260"/>
    <s v="0-20.000"/>
    <n v="12.41"/>
    <n v="12"/>
    <s v="12-14 anos"/>
    <n v="7"/>
    <s v="1 - 250"/>
    <n v="1830"/>
    <n v="3215"/>
    <n v="19410"/>
    <n v="196299"/>
    <n v="533660"/>
    <n v="281787"/>
    <x v="2"/>
    <n v="190271"/>
    <x v="3"/>
    <n v="61602"/>
    <n v="35.65"/>
    <n v="5.33"/>
    <n v="1.9"/>
    <n v="39.42"/>
    <n v="14.11"/>
    <s v="https://github.com/jitsi/jitsi"/>
    <s v="https://github.com/jitsi/jitsi.git"/>
    <s v="2013-04-24T17:37:20Z"/>
    <m/>
    <n v="2.6216192529882536E-2"/>
    <n v="1.5266966708687314E-2"/>
    <n v="0.24304605563155496"/>
    <n v="0.19108280254777069"/>
    <n v="7.1408800346646072E-4"/>
  </r>
  <r>
    <s v="201206030/novel-plus"/>
    <n v="4258"/>
    <s v="0-20.000"/>
    <n v="5.38"/>
    <n v="4"/>
    <s v="04-06 anos"/>
    <n v="34"/>
    <s v="1 - 250"/>
    <n v="386"/>
    <n v="409"/>
    <n v="3139"/>
    <n v="15305"/>
    <n v="36394"/>
    <n v="24882"/>
    <x v="1"/>
    <n v="5331"/>
    <x v="1"/>
    <n v="6181"/>
    <n v="14.65"/>
    <n v="6.48"/>
    <n v="1.21"/>
    <n v="46.63"/>
    <n v="9.75"/>
    <s v="https://github.com/201206030/novel-plus"/>
    <s v="https://github.com/201206030/novel-plus.git"/>
    <s v="2020-05-02T07:15:43Z"/>
    <m/>
    <n v="2.3149091424676696E-3"/>
    <n v="4.2774883993888752E-4"/>
    <n v="0.29548563611491108"/>
    <n v="4.4585987261146487E-2"/>
    <n v="8.4469618471945873E-4"/>
  </r>
  <r>
    <s v="google/open-location-code"/>
    <n v="4249"/>
    <s v="0-20.000"/>
    <n v="10.97"/>
    <n v="10"/>
    <s v="10-12 anos"/>
    <n v="5"/>
    <s v="1 - 250"/>
    <n v="35"/>
    <n v="67"/>
    <n v="248"/>
    <n v="2295"/>
    <n v="4449"/>
    <n v="2940"/>
    <x v="5"/>
    <n v="901"/>
    <x v="4"/>
    <n v="608"/>
    <n v="20.25"/>
    <n v="4.96"/>
    <n v="1.18"/>
    <n v="4.55"/>
    <n v="7.34"/>
    <s v="https://github.com/google/open-location-code"/>
    <s v="https://github.com/google/open-location-code.git"/>
    <s v="2014-09-30T18:26:35Z"/>
    <m/>
    <n v="2.7352435008660676E-4"/>
    <n v="7.2294448468380727E-5"/>
    <n v="0.22617419060647515"/>
    <n v="3.8216560509554125E-2"/>
    <n v="8.2422638654804569E-5"/>
  </r>
  <r>
    <s v="jlegewie/zotfile"/>
    <n v="4239"/>
    <s v="0-20.000"/>
    <n v="13.72"/>
    <n v="12"/>
    <s v="12-14 anos"/>
    <n v="33"/>
    <s v="1 - 250"/>
    <n v="0"/>
    <n v="0"/>
    <n v="0"/>
    <n v="0"/>
    <n v="0"/>
    <n v="0"/>
    <x v="0"/>
    <n v="0"/>
    <x v="0"/>
    <n v="0"/>
    <m/>
    <m/>
    <m/>
    <m/>
    <m/>
    <s v="https://github.com/jlegewie/zotfile"/>
    <s v="https://github.com/jlegewie/zotfile.git"/>
    <s v="2011-12-30T14:47:42Z"/>
    <s v="no_java_files"/>
    <n v="0"/>
    <n v="0"/>
    <n v="0"/>
    <n v="-0.21231422505307856"/>
    <n v="0"/>
  </r>
  <r>
    <s v="s4kibs4mi/java-developer-roadmap"/>
    <n v="4229"/>
    <s v="0-20.000"/>
    <n v="6.41"/>
    <n v="6"/>
    <s v="06-08 anos"/>
    <n v="0"/>
    <s v="0"/>
    <n v="1"/>
    <n v="1"/>
    <n v="1"/>
    <n v="5"/>
    <n v="5"/>
    <n v="5"/>
    <x v="0"/>
    <n v="0"/>
    <x v="0"/>
    <n v="0"/>
    <n v="0"/>
    <n v="0"/>
    <n v="1"/>
    <n v="0"/>
    <n v="1"/>
    <s v="https://github.com/s4kibs4mi/java-developer-roadmap"/>
    <s v="https://github.com/s4kibs4mi/java-developer-roadmap.git"/>
    <s v="2019-04-23T06:42:13Z"/>
    <m/>
    <n v="4.6517746613368494E-7"/>
    <n v="0"/>
    <n v="0"/>
    <n v="0"/>
    <n v="0"/>
  </r>
  <r>
    <s v="mybatis/spring-boot-starter"/>
    <n v="4217"/>
    <s v="0-20.000"/>
    <n v="9.98"/>
    <n v="8"/>
    <s v="08-10 anos"/>
    <n v="32"/>
    <s v="1 - 250"/>
    <n v="115"/>
    <n v="175"/>
    <n v="629"/>
    <n v="4431"/>
    <n v="9819"/>
    <n v="5417"/>
    <x v="5"/>
    <n v="3014"/>
    <x v="1"/>
    <n v="1388"/>
    <n v="30.7"/>
    <n v="4.5199999999999996"/>
    <n v="1.22"/>
    <n v="16.18"/>
    <n v="4.0199999999999996"/>
    <s v="https://github.com/mybatis/spring-boot-starter"/>
    <s v="https://github.com/mybatis/spring-boot-starter.git"/>
    <s v="2015-09-25T13:05:15Z"/>
    <m/>
    <n v="5.0397326680923422E-4"/>
    <n v="2.4183736701853442E-4"/>
    <n v="0.20611035111719103"/>
    <n v="4.6709129511677279E-2"/>
    <n v="2.9309852602961271E-4"/>
  </r>
  <r>
    <s v="jboss-javassist/javassist"/>
    <n v="4215"/>
    <s v="0-20.000"/>
    <n v="12.32"/>
    <n v="12"/>
    <s v="12-14 anos"/>
    <n v="24"/>
    <s v="1 - 250"/>
    <n v="557"/>
    <n v="1110"/>
    <n v="5771"/>
    <n v="83226"/>
    <n v="115859"/>
    <n v="84448"/>
    <x v="1"/>
    <n v="21541"/>
    <x v="2"/>
    <n v="9870"/>
    <n v="18.59"/>
    <n v="3.4"/>
    <n v="1.55"/>
    <n v="43.91"/>
    <n v="10.96"/>
    <s v="https://github.com/jboss-javassist/javassist"/>
    <s v="https://github.com/jboss-javassist/javassist.git"/>
    <s v="2013-05-24T08:31:32Z"/>
    <m/>
    <n v="7.8566613320114852E-3"/>
    <n v="1.7284070082767915E-3"/>
    <n v="0.15503875968992248"/>
    <n v="0.11677282377919322"/>
    <n v="7.9542375018296009E-4"/>
  </r>
  <r>
    <s v="ChadCSong/ShineButton"/>
    <n v="4215"/>
    <s v="0-20.000"/>
    <n v="9.2100000000000009"/>
    <n v="8"/>
    <s v="08-10 anos"/>
    <n v="2"/>
    <s v="1 - 250"/>
    <n v="13"/>
    <n v="24"/>
    <n v="106"/>
    <n v="988"/>
    <n v="1280"/>
    <n v="997"/>
    <x v="3"/>
    <n v="67"/>
    <x v="0"/>
    <n v="216"/>
    <n v="5.23"/>
    <n v="4.83"/>
    <n v="1.62"/>
    <n v="23.62"/>
    <n v="7.42"/>
    <s v="https://github.com/ChadCSong/ShineButton"/>
    <s v="https://github.com/ChadCSong/ShineButton.git"/>
    <s v="2016-07-05T06:32:26Z"/>
    <m/>
    <n v="9.2756386747056775E-5"/>
    <n v="5.3759467784478455E-6"/>
    <n v="0.22024623803009577"/>
    <n v="0.13163481953290873"/>
    <n v="4.2787312637944706E-4"/>
  </r>
  <r>
    <s v="nining377/dolby_beta"/>
    <n v="4210"/>
    <s v="0-20.000"/>
    <n v="5.33"/>
    <n v="4"/>
    <s v="04-06 anos"/>
    <n v="37"/>
    <s v="1 - 250"/>
    <n v="103"/>
    <n v="185"/>
    <n v="606"/>
    <n v="7302"/>
    <n v="9164"/>
    <n v="6731"/>
    <x v="5"/>
    <n v="1180"/>
    <x v="1"/>
    <n v="1253"/>
    <n v="12.88"/>
    <n v="4.1500000000000004"/>
    <n v="1.45"/>
    <n v="7.95"/>
    <n v="7.02"/>
    <s v="https://github.com/nining377/dolby_beta"/>
    <s v="https://github.com/nining377/dolby_beta.git"/>
    <s v="2020-05-19T12:13:36Z"/>
    <m/>
    <n v="6.2622190490916664E-4"/>
    <n v="9.4680853709976974E-5"/>
    <n v="0.18923848609211127"/>
    <n v="9.5541401273885343E-2"/>
    <n v="1.4401318182542778E-4"/>
  </r>
  <r>
    <s v="microsoft/malmo"/>
    <n v="4201"/>
    <s v="0-20.000"/>
    <n v="9.34"/>
    <n v="8"/>
    <s v="08-10 anos"/>
    <n v="21"/>
    <s v="1 - 250"/>
    <n v="143"/>
    <n v="278"/>
    <n v="1432"/>
    <n v="19130"/>
    <n v="28674"/>
    <n v="20515"/>
    <x v="1"/>
    <n v="5096"/>
    <x v="1"/>
    <n v="3063"/>
    <n v="17.77"/>
    <n v="7.05"/>
    <n v="2.14"/>
    <n v="12.85"/>
    <n v="16.38"/>
    <s v="https://github.com/microsoft/malmo"/>
    <s v="https://github.com/microsoft/malmo.git"/>
    <s v="2016-05-17T14:58:40Z"/>
    <m/>
    <n v="1.9086231435465092E-3"/>
    <n v="4.0889290720851074E-4"/>
    <n v="0.32147742818057456"/>
    <n v="0.24203821656050958"/>
    <n v="2.3277602345367883E-4"/>
  </r>
  <r>
    <s v="apache/streampark"/>
    <n v="4200"/>
    <s v="0-20.000"/>
    <n v="6.31"/>
    <n v="6"/>
    <s v="06-08 anos"/>
    <n v="15"/>
    <s v="1 - 250"/>
    <n v="497"/>
    <n v="561"/>
    <n v="2629"/>
    <n v="23717"/>
    <n v="57237"/>
    <n v="35545"/>
    <x v="1"/>
    <n v="13394"/>
    <x v="2"/>
    <n v="8298"/>
    <n v="23.4"/>
    <n v="7.47"/>
    <n v="1.28"/>
    <n v="18.97"/>
    <n v="8.9600000000000009"/>
    <s v="https://github.com/apache/streampark"/>
    <s v="https://github.com/apache/streampark.git"/>
    <s v="2019-05-27T05:56:03Z"/>
    <m/>
    <n v="3.3069466067443664E-3"/>
    <n v="1.0747079276198573E-3"/>
    <n v="0.34062927496580025"/>
    <n v="5.9447983014862003E-2"/>
    <n v="3.4363900116080059E-4"/>
  </r>
  <r>
    <s v="yhaolpz/FloatWindow"/>
    <n v="4197"/>
    <s v="0-20.000"/>
    <n v="7.84"/>
    <n v="6"/>
    <s v="06-08 anos"/>
    <n v="9"/>
    <s v="1 - 250"/>
    <n v="29"/>
    <n v="44"/>
    <n v="180"/>
    <n v="1473"/>
    <n v="1903"/>
    <n v="1398"/>
    <x v="5"/>
    <n v="158"/>
    <x v="4"/>
    <n v="347"/>
    <n v="8.3000000000000007"/>
    <n v="3.77"/>
    <n v="1.27"/>
    <n v="9.73"/>
    <n v="6.55"/>
    <s v="https://github.com/yhaolpz/FloatWindow"/>
    <s v="https://github.com/yhaolpz/FloatWindow.git"/>
    <s v="2017-11-14T14:33:55Z"/>
    <m/>
    <n v="1.3006361953097831E-4"/>
    <n v="1.267760583574268E-5"/>
    <n v="0.17191062471500229"/>
    <n v="5.7324840764331211E-2"/>
    <n v="1.7625764266181285E-4"/>
  </r>
  <r>
    <s v="hugeterry/CoordinatorTabLayout"/>
    <n v="4197"/>
    <s v="0-20.000"/>
    <n v="8.64"/>
    <n v="8"/>
    <s v="08-10 anos"/>
    <n v="0"/>
    <s v="0"/>
    <n v="14"/>
    <n v="17"/>
    <n v="60"/>
    <n v="473"/>
    <n v="825"/>
    <n v="574"/>
    <x v="3"/>
    <n v="128"/>
    <x v="4"/>
    <n v="123"/>
    <n v="15.52"/>
    <n v="5.29"/>
    <n v="1.41"/>
    <n v="9.41"/>
    <n v="5.35"/>
    <s v="https://github.com/hugeterry/CoordinatorTabLayout"/>
    <s v="https://github.com/hugeterry/CoordinatorTabLayout.git"/>
    <s v="2017-01-27T13:40:28Z"/>
    <m/>
    <n v="5.3402373112147028E-5"/>
    <n v="1.0270465487183944E-5"/>
    <n v="0.24122207022343822"/>
    <n v="8.7048832271762189E-2"/>
    <n v="1.7046088565751891E-4"/>
  </r>
  <r>
    <s v="codingapi/tx-lcn"/>
    <n v="4196"/>
    <s v="0-20.000"/>
    <n v="7.85"/>
    <n v="6"/>
    <s v="06-08 anos"/>
    <n v="14"/>
    <s v="1 - 250"/>
    <n v="224"/>
    <n v="222"/>
    <n v="1171"/>
    <n v="7782"/>
    <n v="15063"/>
    <n v="9941"/>
    <x v="5"/>
    <n v="2787"/>
    <x v="1"/>
    <n v="2335"/>
    <n v="18.5"/>
    <n v="4.99"/>
    <n v="1.21"/>
    <n v="6.34"/>
    <n v="7.51"/>
    <s v="https://github.com/codingapi/tx-lcn"/>
    <s v="https://github.com/codingapi/tx-lcn.git"/>
    <s v="2017-11-11T03:34:34Z"/>
    <m/>
    <n v="9.2486583816699238E-4"/>
    <n v="2.2362333838110663E-4"/>
    <n v="0.22754217966256271"/>
    <n v="4.4585987261146487E-2"/>
    <n v="1.1484824814757384E-4"/>
  </r>
  <r>
    <s v="powermock/powermock"/>
    <n v="4191"/>
    <s v="0-20.000"/>
    <n v="11.31"/>
    <n v="10"/>
    <s v="10-12 anos"/>
    <n v="16"/>
    <s v="1 - 250"/>
    <n v="940"/>
    <n v="1265"/>
    <n v="4153"/>
    <n v="32844"/>
    <n v="68766"/>
    <n v="37752"/>
    <x v="1"/>
    <n v="20673"/>
    <x v="2"/>
    <n v="10341"/>
    <n v="30.06"/>
    <n v="3.37"/>
    <n v="1.24"/>
    <n v="22.77"/>
    <n v="4.95"/>
    <s v="https://github.com/powermock/powermock"/>
    <s v="https://github.com/powermock/powermock.git"/>
    <s v="2014-05-28T07:53:53Z"/>
    <m/>
    <n v="3.5122759402957749E-3"/>
    <n v="1.6587604141918256E-3"/>
    <n v="0.15367077063383494"/>
    <n v="5.0955414012738849E-2"/>
    <n v="4.1247549058679123E-4"/>
  </r>
  <r>
    <s v="Jacksgong/JKeyboardPanelSwitch"/>
    <n v="4189"/>
    <s v="0-20.000"/>
    <n v="10.220000000000001"/>
    <n v="10"/>
    <s v="10-12 anos"/>
    <n v="14"/>
    <s v="1 - 250"/>
    <n v="26"/>
    <n v="50"/>
    <n v="207"/>
    <n v="1736"/>
    <n v="3229"/>
    <n v="1849"/>
    <x v="5"/>
    <n v="909"/>
    <x v="4"/>
    <n v="471"/>
    <n v="28.15"/>
    <n v="5.2"/>
    <n v="1.3"/>
    <n v="7.38"/>
    <n v="6.9"/>
    <s v="https://github.com/Jacksgong/JKeyboardPanelSwitch"/>
    <s v="https://github.com/Jacksgong/JKeyboardPanelSwitch.git"/>
    <s v="2015-07-01T17:42:01Z"/>
    <m/>
    <n v="1.7202262697623669E-4"/>
    <n v="7.2936352561329721E-5"/>
    <n v="0.23711810305517558"/>
    <n v="6.369426751592358E-2"/>
    <n v="1.3368770841152918E-4"/>
  </r>
  <r>
    <s v="zendesk/maxwell"/>
    <n v="4185"/>
    <s v="0-20.000"/>
    <n v="10.61"/>
    <n v="10"/>
    <s v="10-12 anos"/>
    <n v="214"/>
    <s v="1 - 250"/>
    <n v="258"/>
    <n v="312"/>
    <n v="1879"/>
    <n v="17755"/>
    <n v="28249"/>
    <n v="21516"/>
    <x v="1"/>
    <n v="1705"/>
    <x v="1"/>
    <n v="5028"/>
    <n v="6.04"/>
    <n v="6.11"/>
    <n v="1.62"/>
    <n v="32.14"/>
    <n v="12.02"/>
    <s v="https://github.com/zendesk/maxwell"/>
    <s v="https://github.com/zendesk/maxwell.git"/>
    <s v="2015-02-09T22:06:13Z"/>
    <m/>
    <n v="2.0017516722664729E-3"/>
    <n v="1.3680580980975486E-4"/>
    <n v="0.27861377108983132"/>
    <n v="0.13163481953290873"/>
    <n v="5.8221178161877341E-4"/>
  </r>
  <r>
    <s v="tencentmusic/supersonic"/>
    <n v="4180"/>
    <s v="0-20.000"/>
    <n v="2.27"/>
    <n v="2"/>
    <s v="02-04 anos"/>
    <n v="15"/>
    <s v="1 - 250"/>
    <n v="1059"/>
    <n v="1136"/>
    <n v="4842"/>
    <n v="46372"/>
    <n v="75806"/>
    <n v="61159"/>
    <x v="1"/>
    <n v="2907"/>
    <x v="1"/>
    <n v="11740"/>
    <n v="3.83"/>
    <n v="6.29"/>
    <n v="1.29"/>
    <n v="46.08"/>
    <n v="8.48"/>
    <s v="https://github.com/tencentmusic/supersonic"/>
    <s v="https://github.com/tencentmusic/supersonic.git"/>
    <s v="2023-06-12T07:23:28Z"/>
    <m/>
    <n v="5.6899577302540073E-3"/>
    <n v="2.332518997753416E-4"/>
    <n v="0.2868217054263566"/>
    <n v="6.1571125265392788E-2"/>
    <n v="8.3473300861832843E-4"/>
  </r>
  <r>
    <s v="camunda/camunda-bpm-platform"/>
    <n v="4241"/>
    <s v="0-20.000"/>
    <n v="12.71"/>
    <n v="12"/>
    <s v="12-14 anos"/>
    <n v="0"/>
    <s v="0"/>
    <n v="8731"/>
    <n v="10734"/>
    <n v="74295"/>
    <n v="546458"/>
    <n v="1237252"/>
    <n v="756366"/>
    <x v="2"/>
    <n v="263879"/>
    <x v="3"/>
    <n v="217007"/>
    <n v="21.33"/>
    <n v="6.29"/>
    <n v="1.61"/>
    <n v="86.23"/>
    <n v="9.27"/>
    <s v="https://github.com/camunda/camunda-bpm-platform"/>
    <s v="https://github.com/camunda/camunda-bpm-platform.git"/>
    <s v="2013-01-03T10:10:31Z"/>
    <m/>
    <n v="7.0368883869934146E-2"/>
    <n v="2.1173126267911031E-2"/>
    <n v="0.2868217054263566"/>
    <n v="0.12951167728237795"/>
    <n v="1.5620448640008349E-3"/>
  </r>
  <r>
    <s v="bingoogolapple/BGABanner-Android"/>
    <n v="4177"/>
    <s v="0-20.000"/>
    <n v="10.9"/>
    <n v="10"/>
    <s v="10-12 anos"/>
    <n v="0"/>
    <s v="0"/>
    <n v="31"/>
    <n v="53"/>
    <n v="227"/>
    <n v="2123"/>
    <n v="2962"/>
    <n v="2192"/>
    <x v="5"/>
    <n v="358"/>
    <x v="4"/>
    <n v="412"/>
    <n v="12.09"/>
    <n v="5"/>
    <n v="1.58"/>
    <n v="26.28"/>
    <n v="9.89"/>
    <s v="https://github.com/bingoogolapple/BGABanner-Android"/>
    <s v="https://github.com/bingoogolapple/BGABanner-Android.git"/>
    <s v="2014-10-25T17:15:18Z"/>
    <m/>
    <n v="2.0393380115300749E-4"/>
    <n v="2.8725208159467592E-5"/>
    <n v="0.22799817601459188"/>
    <n v="0.12314225053078558"/>
    <n v="4.760586689776405E-4"/>
  </r>
  <r>
    <s v="oddfar/campus-imaotai"/>
    <n v="4158"/>
    <s v="0-20.000"/>
    <n v="2.2000000000000002"/>
    <n v="2"/>
    <s v="02-04 anos"/>
    <n v="11"/>
    <s v="1 - 250"/>
    <n v="210"/>
    <n v="218"/>
    <n v="1079"/>
    <n v="7728"/>
    <n v="18775"/>
    <n v="10608"/>
    <x v="1"/>
    <n v="5506"/>
    <x v="1"/>
    <n v="2661"/>
    <n v="29.33"/>
    <n v="6.34"/>
    <n v="1.41"/>
    <n v="20.38"/>
    <n v="8.9700000000000006"/>
    <s v="https://github.com/oddfar/campus-imaotai"/>
    <s v="https://github.com/oddfar/campus-imaotai.git"/>
    <s v="2023-07-07T10:37:13Z"/>
    <m/>
    <n v="9.8692051214922588E-4"/>
    <n v="4.4179049197214684E-4"/>
    <n v="0.28910168718650253"/>
    <n v="8.7048832271762189E-2"/>
    <n v="3.6918096171097077E-4"/>
  </r>
  <r>
    <s v="alibaba/fastjson2"/>
    <n v="4150"/>
    <s v="0-20.000"/>
    <n v="3.42"/>
    <n v="2"/>
    <s v="02-04 anos"/>
    <n v="58"/>
    <s v="1 - 250"/>
    <n v="4332"/>
    <n v="9481"/>
    <n v="32192"/>
    <n v="411894"/>
    <n v="537172"/>
    <n v="429452"/>
    <x v="2"/>
    <n v="32107"/>
    <x v="2"/>
    <n v="75613"/>
    <n v="5.98"/>
    <n v="2.62"/>
    <n v="1.19"/>
    <n v="284.25"/>
    <n v="7.96"/>
    <s v="https://github.com/alibaba/fastjson2"/>
    <s v="https://github.com/alibaba/fastjson2.git"/>
    <s v="2022-04-17T04:27:24Z"/>
    <m/>
    <n v="3.995427863720865E-2"/>
    <n v="2.5762018390391786E-3"/>
    <n v="0.11947104423164616"/>
    <n v="4.0339702760084917E-2"/>
    <n v="5.1491505577204834E-3"/>
  </r>
  <r>
    <s v="pedrovgs/AndroidWiFiADB"/>
    <n v="4149"/>
    <s v="0-20.000"/>
    <n v="9.92"/>
    <n v="8"/>
    <s v="08-10 anos"/>
    <n v="8"/>
    <s v="1 - 250"/>
    <n v="21"/>
    <n v="30"/>
    <n v="153"/>
    <n v="1096"/>
    <n v="1827"/>
    <n v="1221"/>
    <x v="5"/>
    <n v="317"/>
    <x v="4"/>
    <n v="289"/>
    <n v="17.350000000000001"/>
    <n v="2.87"/>
    <n v="1.5"/>
    <n v="12.13"/>
    <n v="7.57"/>
    <s v="https://github.com/pedrovgs/AndroidWiFiADB"/>
    <s v="https://github.com/pedrovgs/AndroidWiFiADB.git"/>
    <s v="2015-10-18T21:58:45Z"/>
    <m/>
    <n v="1.1359633722984586E-4"/>
    <n v="2.5435449683103986E-5"/>
    <n v="0.13087095303237575"/>
    <n v="0.10615711252653928"/>
    <n v="2.1973332019401746E-4"/>
  </r>
  <r>
    <s v="dromara/hmily"/>
    <n v="4143"/>
    <s v="0-20.000"/>
    <n v="7.97"/>
    <n v="6"/>
    <s v="06-08 anos"/>
    <n v="0"/>
    <s v="0"/>
    <n v="814"/>
    <n v="877"/>
    <n v="3628"/>
    <n v="27535"/>
    <n v="69181"/>
    <n v="35891"/>
    <x v="1"/>
    <n v="24778"/>
    <x v="2"/>
    <n v="8512"/>
    <n v="35.82"/>
    <n v="5.41"/>
    <n v="1.22"/>
    <n v="10.6"/>
    <n v="6.61"/>
    <s v="https://github.com/dromara/hmily"/>
    <s v="https://github.com/dromara/hmily.git"/>
    <s v="2017-09-28T06:29:01Z"/>
    <m/>
    <n v="3.3391368874008173E-3"/>
    <n v="1.9881374518862793E-3"/>
    <n v="0.24669402644778843"/>
    <n v="4.6709129511677279E-2"/>
    <n v="1.92017575767237E-4"/>
  </r>
  <r>
    <s v="geoserver/geoserver"/>
    <n v="4137"/>
    <s v="0-20.000"/>
    <n v="13.86"/>
    <n v="12"/>
    <s v="12-14 anos"/>
    <n v="62"/>
    <s v="1 - 250"/>
    <n v="8195"/>
    <n v="12254"/>
    <n v="73002"/>
    <n v="764079"/>
    <n v="1343082"/>
    <n v="921852"/>
    <x v="2"/>
    <n v="236498"/>
    <x v="3"/>
    <n v="184732"/>
    <n v="17.61"/>
    <n v="7.23"/>
    <n v="1.82"/>
    <n v="43.95"/>
    <n v="11.91"/>
    <s v="https://github.com/geoserver/geoserver"/>
    <s v="https://github.com/geoserver/geoserver.git"/>
    <s v="2011-11-10T19:56:06Z"/>
    <m/>
    <n v="8.5764955502053944E-2"/>
    <n v="1.897612927178147E-2"/>
    <n v="0.3296853625170999"/>
    <n v="0.17409766454352443"/>
    <n v="7.9614834480849696E-4"/>
  </r>
  <r>
    <s v="karma9874/AndroRAT"/>
    <n v="4124"/>
    <s v="0-20.000"/>
    <n v="5.49"/>
    <n v="4"/>
    <s v="04-06 anos"/>
    <n v="0"/>
    <s v="0"/>
    <n v="21"/>
    <n v="55"/>
    <n v="100"/>
    <n v="1793"/>
    <n v="1875"/>
    <n v="1617"/>
    <x v="5"/>
    <n v="20"/>
    <x v="0"/>
    <n v="238"/>
    <n v="1.07"/>
    <n v="2.87"/>
    <n v="1.1599999999999999"/>
    <n v="1.38"/>
    <n v="4.84"/>
    <s v="https://github.com/karma9874/AndroRAT"/>
    <s v="https://github.com/karma9874/AndroRAT.git"/>
    <s v="2020-03-22T09:31:28Z"/>
    <m/>
    <n v="1.5043839254763372E-4"/>
    <n v="1.6047602323724912E-6"/>
    <n v="0.13087095303237575"/>
    <n v="3.3970276008492555E-2"/>
    <n v="2.4998514581017649E-5"/>
  </r>
  <r>
    <s v="dinuscxj/LoadingDrawable"/>
    <n v="4115"/>
    <s v="0-20.000"/>
    <n v="9.42"/>
    <n v="8"/>
    <s v="08-10 anos"/>
    <n v="0"/>
    <s v="0"/>
    <n v="30"/>
    <n v="65"/>
    <n v="369"/>
    <n v="4428"/>
    <n v="5787"/>
    <n v="4436"/>
    <x v="5"/>
    <n v="178"/>
    <x v="4"/>
    <n v="1173"/>
    <n v="3.08"/>
    <n v="6.51"/>
    <n v="1.45"/>
    <n v="15.83"/>
    <n v="10.34"/>
    <s v="https://github.com/dinuscxj/LoadingDrawable"/>
    <s v="https://github.com/dinuscxj/LoadingDrawable.git"/>
    <s v="2016-04-16T07:33:57Z"/>
    <m/>
    <n v="4.1270544795380526E-4"/>
    <n v="1.4282366068115172E-5"/>
    <n v="0.29685362517099861"/>
    <n v="9.5541401273885343E-2"/>
    <n v="2.8675832305616626E-4"/>
  </r>
  <r>
    <s v="alibaba/Tangram-Android"/>
    <n v="4107"/>
    <s v="0-20.000"/>
    <n v="8.4700000000000006"/>
    <n v="8"/>
    <s v="08-10 anos"/>
    <n v="38"/>
    <s v="1 - 250"/>
    <n v="306"/>
    <n v="574"/>
    <n v="2358"/>
    <n v="24338"/>
    <n v="41530"/>
    <n v="23986"/>
    <x v="1"/>
    <n v="11522"/>
    <x v="2"/>
    <n v="6022"/>
    <n v="27.74"/>
    <n v="5.26"/>
    <n v="1.68"/>
    <n v="23.21"/>
    <n v="9.75"/>
    <s v="https://github.com/alibaba/Tangram-Android"/>
    <s v="https://github.com/alibaba/Tangram-Android.git"/>
    <s v="2017-03-29T13:29:57Z"/>
    <m/>
    <n v="2.2315493405365133E-3"/>
    <n v="9.2450236986979214E-4"/>
    <n v="0.23985408116735066"/>
    <n v="0.14437367303609341"/>
    <n v="4.2044603146769541E-4"/>
  </r>
  <r>
    <s v="pqpo/SmartCropper"/>
    <n v="4092"/>
    <s v="0-20.000"/>
    <n v="8.1300000000000008"/>
    <n v="8"/>
    <s v="08-10 anos"/>
    <n v="13"/>
    <s v="1 - 250"/>
    <n v="7"/>
    <n v="12"/>
    <n v="93"/>
    <n v="1021"/>
    <n v="1378"/>
    <n v="1098"/>
    <x v="5"/>
    <n v="113"/>
    <x v="4"/>
    <n v="167"/>
    <n v="8.1999999999999993"/>
    <n v="6.25"/>
    <n v="1.33"/>
    <n v="122.5"/>
    <n v="20.75"/>
    <s v="https://github.com/pqpo/SmartCropper"/>
    <s v="https://github.com/pqpo/SmartCropper.git"/>
    <s v="2017-08-03T11:08:41Z"/>
    <m/>
    <n v="1.0215297156295721E-4"/>
    <n v="9.0668953129045748E-6"/>
    <n v="0.28499772001823986"/>
    <n v="7.0063694267515936E-2"/>
    <n v="2.2190710407062769E-3"/>
  </r>
  <r>
    <s v="DTStack/chunjun"/>
    <n v="4085"/>
    <s v="0-20.000"/>
    <n v="7.46"/>
    <n v="6"/>
    <s v="06-08 anos"/>
    <n v="30"/>
    <s v="1 - 250"/>
    <n v="1628"/>
    <n v="1916"/>
    <n v="10016"/>
    <n v="104300"/>
    <n v="206808"/>
    <n v="143727"/>
    <x v="2"/>
    <n v="36622"/>
    <x v="2"/>
    <n v="26459"/>
    <n v="17.71"/>
    <n v="7.17"/>
    <n v="1.55"/>
    <n v="20.9"/>
    <n v="12.53"/>
    <s v="https://github.com/DTStack/chunjun"/>
    <s v="https://github.com/DTStack/chunjun.git"/>
    <s v="2018-04-03T12:44:58Z"/>
    <m/>
    <n v="1.3371712334999227E-2"/>
    <n v="2.9384764614972685E-3"/>
    <n v="0.32694938440492477"/>
    <n v="0.11677282377919322"/>
    <n v="3.7860069184294842E-4"/>
  </r>
  <r>
    <s v="Manabu-GT/ExpandableTextView"/>
    <n v="4084"/>
    <s v="0-20.000"/>
    <n v="11.34"/>
    <n v="10"/>
    <s v="10-12 anos"/>
    <n v="4"/>
    <s v="1 - 250"/>
    <n v="3"/>
    <n v="15"/>
    <n v="55"/>
    <n v="552"/>
    <n v="697"/>
    <n v="493"/>
    <x v="3"/>
    <n v="74"/>
    <x v="0"/>
    <n v="130"/>
    <n v="10.62"/>
    <n v="5.13"/>
    <n v="1.73"/>
    <n v="11.8"/>
    <n v="5.67"/>
    <s v="https://github.com/Manabu-GT/ExpandableTextView"/>
    <s v="https://github.com/Manabu-GT/ExpandableTextView.git"/>
    <s v="2014-05-17T19:40:15Z"/>
    <m/>
    <n v="4.5866498160781334E-5"/>
    <n v="5.9376128597782173E-6"/>
    <n v="0.23392612859097128"/>
    <n v="0.15498938428874734"/>
    <n v="2.1375541453333934E-4"/>
  </r>
  <r>
    <s v="qunarcorp/bistoury"/>
    <n v="4083"/>
    <s v="0-20.000"/>
    <n v="6.13"/>
    <n v="6"/>
    <s v="06-08 anos"/>
    <n v="8"/>
    <s v="1 - 250"/>
    <n v="993"/>
    <n v="1361"/>
    <n v="7160"/>
    <n v="73638"/>
    <n v="120011"/>
    <n v="76937"/>
    <x v="1"/>
    <n v="24340"/>
    <x v="2"/>
    <n v="18734"/>
    <n v="20.28"/>
    <n v="4.9800000000000004"/>
    <n v="1.28"/>
    <n v="21.42"/>
    <n v="13.26"/>
    <s v="https://github.com/qunarcorp/bistoury"/>
    <s v="https://github.com/qunarcorp/bistoury.git"/>
    <s v="2019-08-01T07:54:25Z"/>
    <m/>
    <n v="7.1578717423854635E-3"/>
    <n v="1.9529932027973218E-3"/>
    <n v="0.22708618331053354"/>
    <n v="5.9447983014862003E-2"/>
    <n v="3.8802042197492618E-4"/>
  </r>
  <r>
    <s v="code4craft/tiny-spring"/>
    <n v="4080"/>
    <s v="0-20.000"/>
    <n v="11.69"/>
    <n v="10"/>
    <s v="10-12 anos"/>
    <n v="0"/>
    <s v="0"/>
    <n v="102"/>
    <n v="106"/>
    <n v="278"/>
    <n v="1543"/>
    <n v="3490"/>
    <n v="1941"/>
    <x v="5"/>
    <n v="871"/>
    <x v="4"/>
    <n v="678"/>
    <n v="24.96"/>
    <n v="3.08"/>
    <n v="1.1499999999999999"/>
    <n v="2.37"/>
    <n v="3.3"/>
    <s v="https://github.com/code4craft/tiny-spring"/>
    <s v="https://github.com/code4craft/tiny-spring.git"/>
    <s v="2014-01-10T16:37:57Z"/>
    <m/>
    <n v="1.805818923530965E-4"/>
    <n v="6.9887308119821992E-5"/>
    <n v="0.1404468764249886"/>
    <n v="3.1847133757961762E-2"/>
    <n v="4.2932231563052053E-5"/>
  </r>
  <r>
    <s v="oblac/jodd"/>
    <n v="4072"/>
    <s v="0-20.000"/>
    <n v="13.03"/>
    <n v="12"/>
    <s v="12-14 anos"/>
    <n v="37"/>
    <s v="1 - 250"/>
    <n v="662"/>
    <n v="728"/>
    <n v="3330"/>
    <n v="26882"/>
    <n v="65728"/>
    <n v="31664"/>
    <x v="1"/>
    <n v="23818"/>
    <x v="2"/>
    <n v="10246"/>
    <n v="36.24"/>
    <n v="4.04"/>
    <n v="1.46"/>
    <n v="12.95"/>
    <n v="7.52"/>
    <s v="https://github.com/oblac/jodd"/>
    <s v="https://github.com/oblac/jodd.git"/>
    <s v="2012-09-07T20:26:48Z"/>
    <m/>
    <n v="2.9458758575313998E-3"/>
    <n v="1.9111089607323998E-3"/>
    <n v="0.18422252621979024"/>
    <n v="9.7664543524416128E-2"/>
    <n v="2.345875100175207E-4"/>
  </r>
  <r>
    <s v="rubensousa/ViewPagerCards"/>
    <n v="4072"/>
    <s v="0-20.000"/>
    <n v="9.08"/>
    <n v="8"/>
    <s v="08-10 anos"/>
    <n v="0"/>
    <s v="0"/>
    <n v="9"/>
    <n v="9"/>
    <n v="36"/>
    <n v="240"/>
    <n v="415"/>
    <n v="313"/>
    <x v="3"/>
    <n v="15"/>
    <x v="0"/>
    <n v="87"/>
    <n v="3.61"/>
    <n v="5.33"/>
    <n v="1.56"/>
    <n v="2.2200000000000002"/>
    <n v="6"/>
    <s v="https://github.com/rubensousa/ViewPagerCards"/>
    <s v="https://github.com/rubensousa/ViewPagerCards.git"/>
    <s v="2016-08-20T15:24:12Z"/>
    <m/>
    <n v="2.9120109379968677E-5"/>
    <n v="1.2035701742793684E-6"/>
    <n v="0.24304605563155496"/>
    <n v="0.11889596602972401"/>
    <n v="4.0215001717289268E-5"/>
  </r>
  <r>
    <s v="freeok/so-novel"/>
    <n v="4064"/>
    <s v="0-20.000"/>
    <n v="3.32"/>
    <n v="2"/>
    <s v="02-04 anos"/>
    <n v="46"/>
    <s v="1 - 250"/>
    <n v="71"/>
    <n v="81"/>
    <n v="204"/>
    <n v="2871"/>
    <n v="5491"/>
    <n v="4002"/>
    <x v="5"/>
    <n v="652"/>
    <x v="4"/>
    <n v="837"/>
    <n v="11.87"/>
    <n v="6.01"/>
    <n v="1.17"/>
    <n v="2.64"/>
    <n v="6.94"/>
    <s v="https://github.com/freeok/so-novel"/>
    <s v="https://github.com/freeok/so-novel.git"/>
    <s v="2022-05-23T15:49:36Z"/>
    <m/>
    <n v="3.723280438934014E-4"/>
    <n v="5.231518357534321E-5"/>
    <n v="0.27405380756953945"/>
    <n v="3.609341825902334E-2"/>
    <n v="4.7823245285425075E-5"/>
  </r>
  <r>
    <s v="luckybilly/CC"/>
    <n v="4045"/>
    <s v="0-20.000"/>
    <n v="7.82"/>
    <n v="6"/>
    <s v="06-08 anos"/>
    <n v="0"/>
    <s v="0"/>
    <n v="71"/>
    <n v="120"/>
    <n v="447"/>
    <n v="4599"/>
    <n v="6260"/>
    <n v="4343"/>
    <x v="5"/>
    <n v="1248"/>
    <x v="1"/>
    <n v="669"/>
    <n v="19.940000000000001"/>
    <n v="4.97"/>
    <n v="1.26"/>
    <n v="16.32"/>
    <n v="7.74"/>
    <s v="https://github.com/luckybilly/CC"/>
    <s v="https://github.com/luckybilly/CC.git"/>
    <s v="2017-11-23T16:26:33Z"/>
    <m/>
    <n v="4.0405314708371871E-4"/>
    <n v="1.0013703850004345E-4"/>
    <n v="0.22663018695850431"/>
    <n v="5.5201698513800426E-2"/>
    <n v="2.9563460721899137E-4"/>
  </r>
  <r>
    <s v="oldmanpushcart/greys-anatomy"/>
    <n v="4026"/>
    <s v="0-20.000"/>
    <n v="12.83"/>
    <n v="12"/>
    <s v="12-14 anos"/>
    <n v="0"/>
    <s v="0"/>
    <n v="108"/>
    <n v="240"/>
    <n v="822"/>
    <n v="10774"/>
    <n v="15490"/>
    <n v="9671"/>
    <x v="5"/>
    <n v="2983"/>
    <x v="1"/>
    <n v="2836"/>
    <n v="19.260000000000002"/>
    <n v="4.07"/>
    <n v="1.1499999999999999"/>
    <n v="6.77"/>
    <n v="7.4"/>
    <s v="https://github.com/oldmanpushcart/greys-anatomy"/>
    <s v="https://github.com/oldmanpushcart/greys-anatomy.git"/>
    <s v="2012-11-21T19:39:35Z"/>
    <m/>
    <n v="8.997462549957734E-4"/>
    <n v="2.3934998865835706E-4"/>
    <n v="0.1855905152758778"/>
    <n v="3.1847133757961762E-2"/>
    <n v="1.2263764037209382E-4"/>
  </r>
  <r>
    <s v="jMonkeyEngine/jmonkeyengine"/>
    <n v="4020"/>
    <s v="0-20.000"/>
    <n v="11.5"/>
    <n v="10"/>
    <s v="10-12 anos"/>
    <n v="76"/>
    <s v="1 - 250"/>
    <n v="1954"/>
    <n v="3194"/>
    <n v="20464"/>
    <n v="203014"/>
    <n v="396009"/>
    <n v="213858"/>
    <x v="2"/>
    <n v="138552"/>
    <x v="3"/>
    <n v="43599"/>
    <n v="34.99"/>
    <n v="6.68"/>
    <n v="1.62"/>
    <n v="53.88"/>
    <n v="13.29"/>
    <s v="https://github.com/jMonkeyEngine/jmonkeyengine"/>
    <s v="https://github.com/jMonkeyEngine/jmonkeyengine.git"/>
    <s v="2014-03-20T22:29:28Z"/>
    <m/>
    <n v="1.989638451048352E-2"/>
    <n v="1.111713698578367E-2"/>
    <n v="0.30460556315549475"/>
    <n v="0.13163481953290873"/>
    <n v="9.760289605979935E-4"/>
  </r>
  <r>
    <s v="xcltapestry/XCL-Charts"/>
    <n v="4020"/>
    <s v="0-20.000"/>
    <n v="11.28"/>
    <n v="10"/>
    <s v="10-12 anos"/>
    <n v="0"/>
    <s v="0"/>
    <n v="204"/>
    <n v="327"/>
    <n v="2489"/>
    <n v="23397"/>
    <n v="49698"/>
    <n v="28115"/>
    <x v="1"/>
    <n v="13014"/>
    <x v="2"/>
    <n v="8569"/>
    <n v="26.19"/>
    <n v="7.74"/>
    <n v="2.1800000000000002"/>
    <n v="49.04"/>
    <n v="14.27"/>
    <s v="https://github.com/xcltapestry/XCL-Charts"/>
    <s v="https://github.com/xcltapestry/XCL-Charts.git"/>
    <s v="2014-06-09T15:44:50Z"/>
    <m/>
    <n v="2.6156928920697104E-3"/>
    <n v="1.0442174832047801E-3"/>
    <n v="0.35294117647058826"/>
    <n v="0.25053078556263275"/>
    <n v="8.8835301090804751E-4"/>
  </r>
  <r>
    <s v="JabRef/jabref"/>
    <n v="4017"/>
    <s v="0-20.000"/>
    <n v="11.53"/>
    <n v="10"/>
    <s v="10-12 anos"/>
    <n v="45"/>
    <s v="1 - 250"/>
    <n v="2544"/>
    <n v="0"/>
    <n v="0"/>
    <n v="0"/>
    <n v="289550"/>
    <n v="219099"/>
    <x v="2"/>
    <n v="25030"/>
    <x v="2"/>
    <n v="45421"/>
    <n v="8.64"/>
    <m/>
    <m/>
    <m/>
    <m/>
    <s v="https://github.com/JabRef/jabref"/>
    <s v="https://github.com/JabRef/jabref.git"/>
    <s v="2014-03-11T14:48:42Z"/>
    <s v="ck_failed"/>
    <n v="2.0383983530484848E-2"/>
    <n v="2.0083574308141726E-3"/>
    <n v="0"/>
    <n v="-0.21231422505307856"/>
    <n v="0"/>
  </r>
  <r>
    <s v="BoltsFramework/Bolts-Android"/>
    <n v="4010"/>
    <s v="0-20.000"/>
    <n v="11.64"/>
    <n v="10"/>
    <s v="10-12 anos"/>
    <n v="11"/>
    <s v="1 - 250"/>
    <n v="26"/>
    <n v="158"/>
    <n v="401"/>
    <n v="5144"/>
    <n v="5692"/>
    <n v="4004"/>
    <x v="5"/>
    <n v="1061"/>
    <x v="1"/>
    <n v="627"/>
    <n v="18.64"/>
    <n v="2.13"/>
    <n v="1.08"/>
    <n v="19.010000000000002"/>
    <n v="4.28"/>
    <s v="https://github.com/BoltsFramework/Bolts-Android"/>
    <s v="https://github.com/BoltsFramework/Bolts-Android.git"/>
    <s v="2014-01-30T04:58:14Z"/>
    <m/>
    <n v="3.7251411487985487E-4"/>
    <n v="8.513253032736065E-5"/>
    <n v="9.7127222982216141E-2"/>
    <n v="1.6985138004246298E-2"/>
    <n v="3.4436359578633735E-4"/>
  </r>
  <r>
    <s v="LibrePDF/OpenPDF"/>
    <n v="4006"/>
    <s v="0-20.000"/>
    <n v="9.19"/>
    <n v="8"/>
    <s v="08-10 anos"/>
    <n v="83"/>
    <s v="1 - 250"/>
    <n v="1333"/>
    <n v="1745"/>
    <n v="13022"/>
    <n v="154011"/>
    <n v="289457"/>
    <n v="165416"/>
    <x v="2"/>
    <n v="95276"/>
    <x v="2"/>
    <n v="28765"/>
    <n v="32.92"/>
    <n v="5.81"/>
    <n v="1.84"/>
    <n v="91.47"/>
    <n v="19.64"/>
    <s v="https://github.com/LibrePDF/OpenPDF"/>
    <s v="https://github.com/LibrePDF/OpenPDF.git"/>
    <s v="2016-07-11T15:50:34Z"/>
    <m/>
    <n v="1.5389559147593926E-2"/>
    <n v="7.6447567949760736E-3"/>
    <n v="0.26493388052895578"/>
    <n v="0.178343949044586"/>
    <n v="1.6569667599461481E-3"/>
  </r>
  <r>
    <s v="lcodecorex/TwinklingRefreshLayout"/>
    <n v="4002"/>
    <s v="0-20.000"/>
    <n v="9.5500000000000007"/>
    <n v="8"/>
    <s v="08-10 anos"/>
    <n v="0"/>
    <s v="0"/>
    <n v="59"/>
    <n v="151"/>
    <n v="711"/>
    <n v="6273"/>
    <n v="7582"/>
    <n v="5657"/>
    <x v="5"/>
    <n v="776"/>
    <x v="4"/>
    <n v="1149"/>
    <n v="10.23"/>
    <n v="4.28"/>
    <n v="1.37"/>
    <n v="36.270000000000003"/>
    <n v="8.11"/>
    <s v="https://github.com/lcodecorex/TwinklingRefreshLayout"/>
    <s v="https://github.com/lcodecorex/TwinklingRefreshLayout.git"/>
    <s v="2016-03-02T12:11:56Z"/>
    <m/>
    <n v="5.2630178518365113E-4"/>
    <n v="6.2264697016052662E-5"/>
    <n v="0.19516643866849068"/>
    <n v="7.855626326963909E-2"/>
    <n v="6.5702617670544217E-4"/>
  </r>
  <r>
    <s v="knowm/XChange"/>
    <n v="4001"/>
    <s v="0-20.000"/>
    <n v="13.63"/>
    <n v="12"/>
    <s v="12-14 anos"/>
    <n v="0"/>
    <s v="0"/>
    <n v="4339"/>
    <n v="4909"/>
    <n v="21482"/>
    <n v="147959"/>
    <n v="326362"/>
    <n v="249128"/>
    <x v="2"/>
    <n v="24852"/>
    <x v="2"/>
    <n v="52382"/>
    <n v="7.61"/>
    <n v="5.91"/>
    <n v="1.5"/>
    <n v="25.19"/>
    <n v="6.09"/>
    <s v="https://github.com/knowm/XChange"/>
    <s v="https://github.com/knowm/XChange.git"/>
    <s v="2012-02-02T10:48:28Z"/>
    <m/>
    <n v="2.317774635659053E-2"/>
    <n v="1.9940750647460576E-3"/>
    <n v="0.26949384404924759"/>
    <n v="0.10615711252653928"/>
    <n v="4.5631346543176422E-4"/>
  </r>
  <r>
    <s v="jetty/jetty.project"/>
    <n v="4000"/>
    <s v="0-20.000"/>
    <n v="14.19"/>
    <n v="14"/>
    <s v="14-16 anos"/>
    <n v="132"/>
    <s v="1 - 250"/>
    <n v="6135"/>
    <n v="14944"/>
    <n v="63897"/>
    <n v="719524"/>
    <n v="1241354"/>
    <n v="894707"/>
    <x v="2"/>
    <n v="192918"/>
    <x v="3"/>
    <n v="153729"/>
    <n v="15.54"/>
    <n v="5.56"/>
    <n v="1.63"/>
    <n v="25.39"/>
    <n v="8.11"/>
    <s v="https://github.com/jetty/jetty.project"/>
    <s v="https://github.com/jetty/jetty.project.git"/>
    <s v="2011-07-14T01:11:57Z"/>
    <m/>
    <n v="8.3239507038414165E-2"/>
    <n v="1.5479356725441812E-2"/>
    <n v="0.25353397172822617"/>
    <n v="0.13375796178343946"/>
    <n v="4.5993643855944796E-4"/>
  </r>
  <r>
    <s v="Yalantis/Phoenix"/>
    <n v="3999"/>
    <s v="0-20.000"/>
    <n v="10.68"/>
    <n v="10"/>
    <s v="10-12 anos"/>
    <n v="1"/>
    <s v="1 - 250"/>
    <n v="9"/>
    <n v="24"/>
    <n v="88"/>
    <n v="976"/>
    <n v="1218"/>
    <n v="953"/>
    <x v="3"/>
    <n v="33"/>
    <x v="0"/>
    <n v="232"/>
    <n v="2.71"/>
    <n v="4.33"/>
    <n v="1.67"/>
    <n v="7.54"/>
    <n v="6.96"/>
    <s v="https://github.com/Yalantis/Phoenix"/>
    <s v="https://github.com/Yalantis/Phoenix.git"/>
    <s v="2015-01-12T14:11:20Z"/>
    <m/>
    <n v="8.866282504508035E-5"/>
    <n v="2.6478543834146102E-6"/>
    <n v="0.19744642042863658"/>
    <n v="0.14225053078556263"/>
    <n v="1.3658608691367614E-4"/>
  </r>
  <r>
    <s v="jbloch/effective-java-3e-source-code"/>
    <n v="3997"/>
    <s v="0-20.000"/>
    <n v="7.13"/>
    <n v="6"/>
    <s v="06-08 anos"/>
    <n v="0"/>
    <s v="0"/>
    <n v="166"/>
    <n v="202"/>
    <n v="472"/>
    <n v="3018"/>
    <n v="4711"/>
    <n v="3290"/>
    <x v="5"/>
    <n v="678"/>
    <x v="4"/>
    <n v="743"/>
    <n v="14.39"/>
    <n v="1.1299999999999999"/>
    <n v="1.19"/>
    <n v="1.33"/>
    <n v="3.58"/>
    <s v="https://github.com/jbloch/effective-java-3e-source-code"/>
    <s v="https://github.com/jbloch/effective-java-3e-source-code.git"/>
    <s v="2018-08-03T20:48:35Z"/>
    <m/>
    <n v="3.0608677271596468E-4"/>
    <n v="5.4401371877427449E-5"/>
    <n v="5.1527587779297758E-2"/>
    <n v="4.0339702760084917E-2"/>
    <n v="2.4092771299096724E-5"/>
  </r>
  <r>
    <s v="bitcoin-wallet/bitcoin-wallet"/>
    <n v="3993"/>
    <s v="0-20.000"/>
    <n v="13.47"/>
    <n v="12"/>
    <s v="12-14 anos"/>
    <n v="0"/>
    <s v="0"/>
    <n v="155"/>
    <n v="387"/>
    <n v="1411"/>
    <n v="18379"/>
    <n v="25176"/>
    <n v="18545"/>
    <x v="1"/>
    <n v="3289"/>
    <x v="1"/>
    <n v="3342"/>
    <n v="13.06"/>
    <n v="7.53"/>
    <n v="1.71"/>
    <n v="5.41"/>
    <n v="8.43"/>
    <s v="https://github.com/bitcoin-wallet/bitcoin-wallet"/>
    <s v="https://github.com/bitcoin-wallet/bitcoin-wallet.git"/>
    <s v="2012-03-31T17:06:47Z"/>
    <m/>
    <n v="1.7253432218898375E-3"/>
    <n v="2.6390282021365616E-4"/>
    <n v="0.34336525307797539"/>
    <n v="0.15074309978768577"/>
    <n v="9.8001423103844562E-5"/>
  </r>
  <r>
    <s v="makovkastar/FloatingActionButton"/>
    <n v="3993"/>
    <s v="0-20.000"/>
    <n v="11.16"/>
    <n v="10"/>
    <s v="10-12 anos"/>
    <n v="0"/>
    <s v="0"/>
    <n v="10"/>
    <n v="27"/>
    <n v="127"/>
    <n v="1014"/>
    <n v="1152"/>
    <n v="949"/>
    <x v="3"/>
    <n v="16"/>
    <x v="0"/>
    <n v="187"/>
    <n v="1.39"/>
    <n v="5.67"/>
    <n v="1.81"/>
    <n v="37.590000000000003"/>
    <n v="7.3"/>
    <s v="https://github.com/makovkastar/FloatingActionButton"/>
    <s v="https://github.com/makovkastar/FloatingActionButton.git"/>
    <s v="2014-07-22T13:29:55Z"/>
    <m/>
    <n v="8.8290683072173406E-5"/>
    <n v="1.283808185897993E-6"/>
    <n v="0.25854993160054718"/>
    <n v="0.17197452229299365"/>
    <n v="6.8093779934815478E-4"/>
  </r>
  <r>
    <s v="Piasy/BigImageViewer"/>
    <n v="3986"/>
    <s v="0-20.000"/>
    <n v="8.8699999999999992"/>
    <n v="8"/>
    <s v="08-10 anos"/>
    <n v="0"/>
    <s v="0"/>
    <n v="40"/>
    <n v="84"/>
    <n v="304"/>
    <n v="2513"/>
    <n v="4199"/>
    <n v="2636"/>
    <x v="5"/>
    <n v="993"/>
    <x v="4"/>
    <n v="570"/>
    <n v="23.65"/>
    <n v="4.6100000000000003"/>
    <n v="1.29"/>
    <n v="12.81"/>
    <n v="6.07"/>
    <s v="https://github.com/Piasy/BigImageViewer"/>
    <s v="https://github.com/Piasy/BigImageViewer.git"/>
    <s v="2016-11-06T09:55:02Z"/>
    <m/>
    <n v="2.4524156014567869E-4"/>
    <n v="7.9676345537294186E-5"/>
    <n v="0.21021431828545373"/>
    <n v="6.1571125265392788E-2"/>
    <n v="2.3205142882814212E-4"/>
  </r>
  <r>
    <s v="orhanobut/hawk"/>
    <n v="3980"/>
    <s v="0-20.000"/>
    <n v="10.58"/>
    <n v="10"/>
    <s v="10-12 anos"/>
    <n v="22"/>
    <s v="1 - 250"/>
    <n v="20"/>
    <n v="26"/>
    <n v="135"/>
    <n v="834"/>
    <n v="1339"/>
    <n v="849"/>
    <x v="3"/>
    <n v="230"/>
    <x v="4"/>
    <n v="260"/>
    <n v="17.18"/>
    <n v="3.62"/>
    <n v="1.04"/>
    <n v="12.96"/>
    <n v="7.35"/>
    <s v="https://github.com/orhanobut/hawk"/>
    <s v="https://github.com/orhanobut/hawk.git"/>
    <s v="2015-02-19T22:25:23Z"/>
    <m/>
    <n v="7.8987133749499697E-5"/>
    <n v="1.845474267228365E-5"/>
    <n v="0.16507067943456452"/>
    <n v="8.492569002123149E-3"/>
    <n v="2.3476865867390491E-4"/>
  </r>
  <r>
    <s v="torakiki/pdfsam"/>
    <n v="3979"/>
    <s v="0-20.000"/>
    <n v="11.99"/>
    <n v="10"/>
    <s v="10-12 anos"/>
    <n v="66"/>
    <s v="1 - 250"/>
    <n v="608"/>
    <n v="637"/>
    <n v="2624"/>
    <n v="19302"/>
    <n v="48618"/>
    <n v="28839"/>
    <x v="1"/>
    <n v="14425"/>
    <x v="2"/>
    <n v="5354"/>
    <n v="29.67"/>
    <n v="7.03"/>
    <n v="1.41"/>
    <n v="4.84"/>
    <n v="5.03"/>
    <s v="https://github.com/torakiki/pdfsam"/>
    <s v="https://github.com/torakiki/pdfsam.git"/>
    <s v="2013-09-24T11:06:13Z"/>
    <m/>
    <n v="2.6830505891658678E-3"/>
    <n v="1.1574333175986592E-3"/>
    <n v="0.32056543547651623"/>
    <n v="8.7048832271762189E-2"/>
    <n v="8.7675949689945963E-5"/>
  </r>
  <r>
    <s v="mercyblitz/tech-weekly"/>
    <n v="3979"/>
    <s v="0-20.000"/>
    <n v="6.79"/>
    <n v="6"/>
    <s v="06-08 anos"/>
    <n v="0"/>
    <s v="0"/>
    <n v="71"/>
    <n v="81"/>
    <n v="163"/>
    <n v="1385"/>
    <n v="2754"/>
    <n v="1767"/>
    <x v="5"/>
    <n v="431"/>
    <x v="4"/>
    <n v="556"/>
    <n v="15.65"/>
    <n v="2.8"/>
    <n v="1.02"/>
    <n v="2.12"/>
    <n v="2.8"/>
    <s v="https://github.com/mercyblitz/tech-weekly"/>
    <s v="https://github.com/mercyblitz/tech-weekly.git"/>
    <s v="2018-12-03T03:10:52Z"/>
    <m/>
    <n v="1.6439371653164425E-4"/>
    <n v="3.4582583007627183E-5"/>
    <n v="0.12767897856817145"/>
    <n v="4.2462845010615745E-3"/>
    <n v="3.8403515153447405E-5"/>
  </r>
  <r>
    <s v="qstumn/BadgeView"/>
    <n v="3978"/>
    <s v="0-20.000"/>
    <n v="8.61"/>
    <n v="8"/>
    <s v="08-10 anos"/>
    <n v="5"/>
    <s v="1 - 250"/>
    <n v="13"/>
    <n v="35"/>
    <n v="153"/>
    <n v="1759"/>
    <n v="1826"/>
    <n v="1549"/>
    <x v="5"/>
    <n v="63"/>
    <x v="0"/>
    <n v="214"/>
    <n v="3.45"/>
    <n v="4.34"/>
    <n v="1.31"/>
    <n v="49.89"/>
    <n v="10.11"/>
    <s v="https://github.com/qstumn/BadgeView"/>
    <s v="https://github.com/qstumn/BadgeView.git"/>
    <s v="2017-02-08T02:01:39Z"/>
    <m/>
    <n v="1.441119790082156E-4"/>
    <n v="5.0549947319733471E-6"/>
    <n v="0.19790241678066575"/>
    <n v="6.5817409766454366E-2"/>
    <n v="9.0375064670070334E-4"/>
  </r>
  <r>
    <s v="lilishop/lilishop"/>
    <n v="3971"/>
    <s v="0-20.000"/>
    <n v="4.3499999999999996"/>
    <n v="4"/>
    <s v="04-06 anos"/>
    <n v="3"/>
    <s v="1 - 250"/>
    <n v="1529"/>
    <n v="1551"/>
    <n v="4802"/>
    <n v="42800"/>
    <n v="121269"/>
    <n v="71366"/>
    <x v="1"/>
    <n v="32928"/>
    <x v="2"/>
    <n v="16975"/>
    <n v="27.15"/>
    <n v="7.67"/>
    <n v="1.32"/>
    <n v="13.33"/>
    <n v="5.82"/>
    <s v="https://github.com/lilishop/lilishop"/>
    <s v="https://github.com/lilishop/lilishop.git"/>
    <s v="2021-05-14T01:28:51Z"/>
    <m/>
    <n v="6.6395710096193118E-3"/>
    <n v="2.6420772465780696E-3"/>
    <n v="0.34974920200638393"/>
    <n v="6.7940552016985151E-2"/>
    <n v="2.4147115896011977E-4"/>
  </r>
  <r>
    <s v="lukas-krecan/ShedLock"/>
    <n v="3969"/>
    <s v="0-20.000"/>
    <n v="8.77"/>
    <n v="8"/>
    <s v="08-10 anos"/>
    <n v="0"/>
    <s v="0"/>
    <n v="344"/>
    <n v="391"/>
    <n v="1614"/>
    <n v="11317"/>
    <n v="22474"/>
    <n v="14645"/>
    <x v="1"/>
    <n v="4811"/>
    <x v="1"/>
    <n v="3018"/>
    <n v="21.41"/>
    <n v="5.9"/>
    <n v="2.19"/>
    <n v="7.31"/>
    <n v="5.01"/>
    <s v="https://github.com/lukas-krecan/ShedLock"/>
    <s v="https://github.com/lukas-krecan/ShedLock.git"/>
    <s v="2016-12-11T13:53:59Z"/>
    <m/>
    <n v="1.3625047983055632E-3"/>
    <n v="3.8602507389720277E-4"/>
    <n v="0.26903784769721845"/>
    <n v="0.25265392781316348"/>
    <n v="1.3241966781683985E-4"/>
  </r>
  <r>
    <s v="JeremyLiao/LiveEventBus"/>
    <n v="3966"/>
    <s v="0-20.000"/>
    <n v="7.19"/>
    <n v="6"/>
    <s v="06-08 anos"/>
    <n v="0"/>
    <s v="0"/>
    <n v="113"/>
    <n v="307"/>
    <n v="800"/>
    <n v="7584"/>
    <n v="10791"/>
    <n v="8334"/>
    <x v="5"/>
    <n v="1131"/>
    <x v="1"/>
    <n v="1326"/>
    <n v="10.48"/>
    <n v="3.24"/>
    <n v="1.1100000000000001"/>
    <n v="4.09"/>
    <n v="3.97"/>
    <s v="https://github.com/JeremyLiao/LiveEventBus"/>
    <s v="https://github.com/JeremyLiao/LiveEventBus.git"/>
    <s v="2018-07-11T07:36:59Z"/>
    <m/>
    <n v="7.7535780055162603E-4"/>
    <n v="9.074919114066438E-5"/>
    <n v="0.14774281805745554"/>
    <n v="2.3354564755838664E-2"/>
    <n v="7.4089800461132018E-5"/>
  </r>
  <r>
    <s v="syncthing/syncthing-android"/>
    <n v="3962"/>
    <s v="0-20.000"/>
    <n v="11.57"/>
    <n v="10"/>
    <s v="10-12 anos"/>
    <n v="332"/>
    <s v="251 - 500"/>
    <n v="73"/>
    <n v="142"/>
    <n v="628"/>
    <n v="8424"/>
    <n v="11900"/>
    <n v="9009"/>
    <x v="5"/>
    <n v="1386"/>
    <x v="1"/>
    <n v="1505"/>
    <n v="11.65"/>
    <n v="6.51"/>
    <n v="1.69"/>
    <n v="9.0500000000000007"/>
    <n v="11.46"/>
    <s v="https://github.com/syncthing/syncthing-android"/>
    <s v="https://github.com/syncthing/syncthing-android.git"/>
    <s v="2014-02-22T17:15:19Z"/>
    <m/>
    <n v="8.3815675847967355E-4"/>
    <n v="1.1120988410341363E-4"/>
    <n v="0.29685362517099861"/>
    <n v="0.1464968152866242"/>
    <n v="1.6393953402768822E-4"/>
  </r>
  <r>
    <s v="zzhoujay/RichText"/>
    <n v="3960"/>
    <s v="0-20.000"/>
    <n v="10.16"/>
    <n v="10"/>
    <s v="10-12 anos"/>
    <n v="0"/>
    <s v="0"/>
    <n v="86"/>
    <n v="132"/>
    <n v="492"/>
    <n v="5185"/>
    <n v="7159"/>
    <n v="5043"/>
    <x v="5"/>
    <n v="972"/>
    <x v="4"/>
    <n v="1144"/>
    <n v="13.58"/>
    <n v="4.2699999999999996"/>
    <n v="1.45"/>
    <n v="10.55"/>
    <n v="7.77"/>
    <s v="https://github.com/zzhoujay/RichText"/>
    <s v="https://github.com/zzhoujay/RichText.git"/>
    <s v="2015-07-21T09:36:01Z"/>
    <m/>
    <n v="4.6917799234243461E-4"/>
    <n v="7.7991347293303076E-5"/>
    <n v="0.19471044231646145"/>
    <n v="9.5541401273885343E-2"/>
    <n v="1.9111183248531611E-4"/>
  </r>
  <r>
    <s v="awaitility/awaitility"/>
    <n v="3960"/>
    <s v="0-20.000"/>
    <n v="15.66"/>
    <n v="14"/>
    <s v="14-16 anos"/>
    <n v="0"/>
    <s v="0"/>
    <n v="122"/>
    <n v="170"/>
    <n v="767"/>
    <n v="5473"/>
    <n v="11552"/>
    <n v="6078"/>
    <x v="5"/>
    <n v="3977"/>
    <x v="1"/>
    <n v="1497"/>
    <n v="34.43"/>
    <n v="3.18"/>
    <n v="1.19"/>
    <n v="18.579999999999998"/>
    <n v="6.68"/>
    <s v="https://github.com/awaitility/awaitility"/>
    <s v="https://github.com/awaitility/awaitility.git"/>
    <s v="2010-01-22T15:12:52Z"/>
    <m/>
    <n v="5.6546972783210738E-4"/>
    <n v="3.1910657220726989E-4"/>
    <n v="0.14500683994528044"/>
    <n v="4.0339702760084917E-2"/>
    <n v="3.3657420356181733E-4"/>
  </r>
  <r>
    <s v="RipMeApp/ripme"/>
    <n v="3959"/>
    <s v="0-20.000"/>
    <n v="8.6999999999999993"/>
    <n v="8"/>
    <s v="08-10 anos"/>
    <n v="143"/>
    <s v="1 - 250"/>
    <n v="267"/>
    <n v="320"/>
    <n v="1946"/>
    <n v="19889"/>
    <n v="30805"/>
    <n v="23989"/>
    <x v="1"/>
    <n v="2527"/>
    <x v="1"/>
    <n v="4289"/>
    <n v="8.1999999999999993"/>
    <n v="5.01"/>
    <n v="2.54"/>
    <n v="28.17"/>
    <n v="13.35"/>
    <s v="https://github.com/RipMeApp/ripme"/>
    <s v="https://github.com/RipMeApp/ripme.git"/>
    <s v="2017-01-06T17:12:09Z"/>
    <m/>
    <n v="2.2318284470161935E-3"/>
    <n v="2.0276145536026426E-4"/>
    <n v="0.22845417236662105"/>
    <n v="0.32696390658174096"/>
    <n v="5.1029576503425168E-4"/>
  </r>
  <r>
    <s v="rovo89/XposedInstaller"/>
    <n v="3958"/>
    <s v="0-20.000"/>
    <n v="13.47"/>
    <n v="12"/>
    <s v="12-14 anos"/>
    <n v="0"/>
    <s v="0"/>
    <n v="54"/>
    <n v="203"/>
    <n v="655"/>
    <n v="8980"/>
    <n v="9615"/>
    <n v="7899"/>
    <x v="5"/>
    <n v="277"/>
    <x v="4"/>
    <n v="1439"/>
    <n v="2.88"/>
    <n v="4.9000000000000004"/>
    <n v="1.42"/>
    <n v="8.52"/>
    <n v="7.3"/>
    <s v="https://github.com/rovo89/XposedInstaller"/>
    <s v="https://github.com/rovo89/XposedInstaller.git"/>
    <s v="2012-04-02T20:33:05Z"/>
    <m/>
    <n v="7.3488736099799543E-4"/>
    <n v="2.2225929218359001E-5"/>
    <n v="0.22343821249430007"/>
    <n v="8.9171974522292974E-2"/>
    <n v="1.5433865523932635E-4"/>
  </r>
  <r>
    <s v="NotFound9/interviewGuide"/>
    <n v="3958"/>
    <s v="0-20.000"/>
    <n v="9.41"/>
    <n v="8"/>
    <s v="08-10 anos"/>
    <n v="0"/>
    <s v="0"/>
    <n v="0"/>
    <n v="0"/>
    <n v="0"/>
    <n v="0"/>
    <n v="0"/>
    <n v="0"/>
    <x v="0"/>
    <n v="0"/>
    <x v="0"/>
    <n v="0"/>
    <m/>
    <m/>
    <m/>
    <m/>
    <m/>
    <s v="https://github.com/NotFound9/interviewGuide"/>
    <s v="https://github.com/NotFound9/interviewGuide.git"/>
    <s v="2016-04-20T07:17:09Z"/>
    <s v="no_java_files"/>
    <n v="0"/>
    <n v="0"/>
    <n v="0"/>
    <n v="-0.21231422505307856"/>
    <n v="0"/>
  </r>
  <r>
    <s v="fishercoder1534/Leetcode"/>
    <n v="3956"/>
    <s v="0-20.000"/>
    <n v="9.1300000000000008"/>
    <n v="8"/>
    <s v="08-10 anos"/>
    <n v="0"/>
    <s v="0"/>
    <n v="2844"/>
    <n v="5141"/>
    <n v="7607"/>
    <n v="140344"/>
    <n v="123872"/>
    <n v="103175"/>
    <x v="2"/>
    <n v="6725"/>
    <x v="1"/>
    <n v="13972"/>
    <n v="5.43"/>
    <n v="1.55"/>
    <n v="1"/>
    <n v="0.28999999999999998"/>
    <n v="3.8"/>
    <s v="https://github.com/fishercoder1534/Leetcode"/>
    <s v="https://github.com/fishercoder1534/Leetcode.git"/>
    <s v="2016-07-31T05:28:15Z"/>
    <m/>
    <n v="9.5989370136685889E-3"/>
    <n v="5.3960062813525019E-4"/>
    <n v="7.0679434564523483E-2"/>
    <n v="0"/>
    <n v="5.2533110351413898E-6"/>
  </r>
  <r>
    <s v="binIoter/GuideView"/>
    <n v="3952"/>
    <s v="0-20.000"/>
    <n v="9.25"/>
    <n v="8"/>
    <s v="08-10 anos"/>
    <n v="0"/>
    <s v="0"/>
    <n v="16"/>
    <n v="35"/>
    <n v="133"/>
    <n v="1246"/>
    <n v="1767"/>
    <n v="1187"/>
    <x v="5"/>
    <n v="353"/>
    <x v="4"/>
    <n v="227"/>
    <n v="19.98"/>
    <n v="3.74"/>
    <n v="1.37"/>
    <n v="8.23"/>
    <n v="6.83"/>
    <s v="https://github.com/binIoter/GuideView"/>
    <s v="https://github.com/binIoter/GuideView.git"/>
    <s v="2016-06-19T08:52:25Z"/>
    <m/>
    <n v="1.104331304601368E-4"/>
    <n v="2.832401810137447E-5"/>
    <n v="0.17054263565891475"/>
    <n v="7.855626326963909E-2"/>
    <n v="1.4908534420418498E-4"/>
  </r>
  <r>
    <s v="googlesamples/mlkit"/>
    <n v="3952"/>
    <s v="0-20.000"/>
    <n v="5.31"/>
    <n v="4"/>
    <s v="04-06 anos"/>
    <n v="1"/>
    <s v="1 - 250"/>
    <n v="110"/>
    <n v="191"/>
    <n v="843"/>
    <n v="9937"/>
    <n v="17619"/>
    <n v="12572"/>
    <x v="1"/>
    <n v="3005"/>
    <x v="1"/>
    <n v="2042"/>
    <n v="17.059999999999999"/>
    <n v="7.67"/>
    <n v="1.53"/>
    <n v="8.1199999999999992"/>
    <n v="9.16"/>
    <s v="https://github.com/googlesamples/mlkit"/>
    <s v="https://github.com/googlesamples/mlkit.git"/>
    <s v="2020-05-28T21:40:38Z"/>
    <m/>
    <n v="1.1696422208465375E-3"/>
    <n v="2.4111522491396679E-4"/>
    <n v="0.34974920200638393"/>
    <n v="0.11252653927813164"/>
    <n v="1.4709270898395892E-4"/>
  </r>
  <r>
    <s v="tronprotocol/java-tron"/>
    <n v="3948"/>
    <s v="0-20.000"/>
    <n v="7.73"/>
    <n v="6"/>
    <s v="06-08 anos"/>
    <n v="80"/>
    <s v="1 - 250"/>
    <n v="1360"/>
    <n v="1652"/>
    <n v="12187"/>
    <n v="150649"/>
    <n v="238402"/>
    <n v="190510"/>
    <x v="2"/>
    <n v="15129"/>
    <x v="2"/>
    <n v="32763"/>
    <n v="6.35"/>
    <n v="8.6999999999999993"/>
    <n v="1.78"/>
    <n v="80.760000000000005"/>
    <n v="15.47"/>
    <s v="https://github.com/tronprotocol/java-tron"/>
    <s v="https://github.com/tronprotocol/java-tron.git"/>
    <s v="2017-12-26T10:20:38Z"/>
    <m/>
    <n v="1.7724191814625662E-2"/>
    <n v="1.213920877778171E-3"/>
    <n v="0.39671682626538984"/>
    <n v="0.16560509554140129"/>
    <n v="1.4629565489586852E-3"/>
  </r>
  <r>
    <s v="Querz/mcaselector"/>
    <n v="3945"/>
    <s v="0-20.000"/>
    <n v="7.41"/>
    <n v="6"/>
    <s v="06-08 anos"/>
    <n v="72"/>
    <s v="1 - 250"/>
    <n v="299"/>
    <n v="531"/>
    <n v="2746"/>
    <n v="36373"/>
    <n v="40303"/>
    <n v="33509"/>
    <x v="1"/>
    <n v="852"/>
    <x v="4"/>
    <n v="5942"/>
    <n v="2.11"/>
    <n v="6.85"/>
    <n v="2.44"/>
    <n v="22.18"/>
    <n v="13.96"/>
    <s v="https://github.com/Querz/mcaselector"/>
    <s v="https://github.com/Querz/mcaselector.git"/>
    <s v="2018-04-22T22:23:26Z"/>
    <m/>
    <n v="3.1175263425347296E-3"/>
    <n v="6.836278589906812E-5"/>
    <n v="0.31235750113999089"/>
    <n v="0.30573248407643311"/>
    <n v="4.0178771986012428E-4"/>
  </r>
  <r>
    <s v="JoanZapata/android-iconify"/>
    <n v="3943"/>
    <s v="0-20.000"/>
    <n v="12.27"/>
    <n v="12"/>
    <s v="12-14 anos"/>
    <n v="0"/>
    <s v="0"/>
    <n v="35"/>
    <n v="43"/>
    <n v="153"/>
    <n v="909"/>
    <n v="6713"/>
    <n v="6251"/>
    <x v="5"/>
    <n v="170"/>
    <x v="4"/>
    <n v="292"/>
    <n v="2.5299999999999998"/>
    <n v="3.51"/>
    <n v="1.23"/>
    <n v="5.19"/>
    <n v="5.19"/>
    <s v="https://github.com/JoanZapata/android-iconify"/>
    <s v="https://github.com/JoanZapata/android-iconify.git"/>
    <s v="2013-06-12T11:42:01Z"/>
    <m/>
    <n v="5.8156486816033292E-4"/>
    <n v="1.3640461975166175E-5"/>
    <n v="0.16005471956224349"/>
    <n v="4.8832271762208064E-2"/>
    <n v="9.4016152663392469E-5"/>
  </r>
  <r>
    <s v="rengwuxian/RxJavaSamples"/>
    <n v="3927"/>
    <s v="0-20.000"/>
    <n v="9.49"/>
    <n v="8"/>
    <s v="08-10 anos"/>
    <n v="3"/>
    <s v="1 - 250"/>
    <n v="24"/>
    <n v="53"/>
    <n v="102"/>
    <n v="1001"/>
    <n v="1331"/>
    <n v="1103"/>
    <x v="5"/>
    <n v="26"/>
    <x v="0"/>
    <n v="202"/>
    <n v="1.95"/>
    <n v="4.55"/>
    <n v="1.4"/>
    <n v="1.6"/>
    <n v="2.77"/>
    <s v="https://github.com/rengwuxian/RxJavaSamples"/>
    <s v="https://github.com/rengwuxian/RxJavaSamples.git"/>
    <s v="2016-03-24T13:08:10Z"/>
    <m/>
    <n v="1.0261814902909089E-4"/>
    <n v="2.0861883020842384E-6"/>
    <n v="0.2074783401732786"/>
    <n v="8.4925690021231404E-2"/>
    <n v="2.8983785021469742E-5"/>
  </r>
  <r>
    <s v="linyiqun/DataMiningAlgorithm"/>
    <n v="3927"/>
    <s v="0-20.000"/>
    <n v="10.69"/>
    <n v="10"/>
    <s v="10-12 anos"/>
    <n v="0"/>
    <s v="0"/>
    <n v="112"/>
    <n v="126"/>
    <n v="686"/>
    <n v="11663"/>
    <n v="19189"/>
    <n v="12515"/>
    <x v="1"/>
    <n v="4178"/>
    <x v="1"/>
    <n v="2496"/>
    <n v="21.77"/>
    <n v="2.29"/>
    <n v="1.0900000000000001"/>
    <n v="9.9600000000000009"/>
    <n v="21.05"/>
    <s v="https://github.com/linyiqun/DataMiningAlgorithm"/>
    <s v="https://github.com/linyiqun/DataMiningAlgorithm.git"/>
    <s v="2015-01-11T02:50:28Z"/>
    <m/>
    <n v="1.1643391977326134E-3"/>
    <n v="3.3523441254261342E-4"/>
    <n v="0.10442316461468308"/>
    <n v="1.9108280254777087E-2"/>
    <n v="1.8042406175864913E-4"/>
  </r>
  <r>
    <s v="pingfangushi/screw"/>
    <n v="3922"/>
    <s v="0-20.000"/>
    <n v="5.24"/>
    <n v="4"/>
    <s v="04-06 anos"/>
    <n v="0"/>
    <s v="0"/>
    <n v="179"/>
    <n v="136"/>
    <n v="389"/>
    <n v="3941"/>
    <n v="14806"/>
    <n v="5793"/>
    <x v="5"/>
    <n v="8093"/>
    <x v="1"/>
    <n v="920"/>
    <n v="54.66"/>
    <n v="4.99"/>
    <n v="1.35"/>
    <n v="5.24"/>
    <n v="5.27"/>
    <s v="https://github.com/pingfangushi/screw"/>
    <s v="https://github.com/pingfangushi/screw.git"/>
    <s v="2020-06-21T11:37:06Z"/>
    <m/>
    <n v="5.3895461226248736E-4"/>
    <n v="6.493662280295286E-4"/>
    <n v="0.22754217966256271"/>
    <n v="7.430997876857752E-2"/>
    <n v="9.4921895945313404E-5"/>
  </r>
  <r>
    <s v="iterate-ch/cyberduck"/>
    <n v="3919"/>
    <s v="0-20.000"/>
    <n v="8.66"/>
    <n v="8"/>
    <s v="08-10 anos"/>
    <n v="0"/>
    <s v="0"/>
    <n v="4474"/>
    <n v="7510"/>
    <n v="41180"/>
    <n v="297498"/>
    <n v="574308"/>
    <n v="367597"/>
    <x v="2"/>
    <n v="127630"/>
    <x v="3"/>
    <n v="79081"/>
    <n v="22.22"/>
    <n v="6.44"/>
    <n v="1.36"/>
    <n v="65.47"/>
    <n v="8.09"/>
    <s v="https://github.com/iterate-ch/cyberduck"/>
    <s v="https://github.com/iterate-ch/cyberduck.git"/>
    <s v="2017-01-20T14:16:34Z"/>
    <m/>
    <n v="3.4199568203668838E-2"/>
    <n v="1.0240777422885053E-2"/>
    <n v="0.29366165070679434"/>
    <n v="7.6433121019108305E-2"/>
    <n v="1.1859802533472649E-3"/>
  </r>
  <r>
    <s v="JFormDesigner/FlatLaf"/>
    <n v="3918"/>
    <s v="0-20.000"/>
    <n v="6.08"/>
    <n v="6"/>
    <s v="06-08 anos"/>
    <n v="87"/>
    <s v="1 - 250"/>
    <n v="437"/>
    <n v="846"/>
    <n v="5822"/>
    <n v="73530"/>
    <n v="121522"/>
    <n v="78187"/>
    <x v="1"/>
    <n v="26142"/>
    <x v="2"/>
    <n v="17193"/>
    <n v="21.51"/>
    <n v="3.66"/>
    <n v="3.58"/>
    <n v="64.83"/>
    <n v="17.13"/>
    <s v="https://github.com/JFormDesigner/FlatLaf"/>
    <s v="https://github.com/JFormDesigner/FlatLaf.git"/>
    <s v="2019-08-19T10:27:05Z"/>
    <m/>
    <n v="7.2741661089188846E-3"/>
    <n v="2.0975820997340832E-3"/>
    <n v="0.16689466484268126"/>
    <n v="0.54777070063694266"/>
    <n v="1.174386739338677E-3"/>
  </r>
  <r>
    <s v="promeG/TinyPinyin"/>
    <n v="3915"/>
    <s v="0-20.000"/>
    <n v="9.9700000000000006"/>
    <n v="8"/>
    <s v="08-10 anos"/>
    <n v="2"/>
    <s v="1 - 250"/>
    <n v="33"/>
    <n v="65"/>
    <n v="161"/>
    <n v="1401"/>
    <n v="3588"/>
    <n v="2889"/>
    <x v="5"/>
    <n v="260"/>
    <x v="4"/>
    <n v="439"/>
    <n v="7.25"/>
    <n v="2.06"/>
    <n v="1.0900000000000001"/>
    <n v="8.75"/>
    <n v="4.1399999999999997"/>
    <s v="https://github.com/promeG/TinyPinyin"/>
    <s v="https://github.com/promeG/TinyPinyin.git"/>
    <s v="2015-09-30T03:24:50Z"/>
    <m/>
    <n v="2.6877953993204316E-4"/>
    <n v="2.0861883020842385E-5"/>
    <n v="9.3935248518011855E-2"/>
    <n v="1.9108280254777087E-2"/>
    <n v="1.5850507433616263E-4"/>
  </r>
  <r>
    <s v="bluelinelabs/Conductor"/>
    <n v="3908"/>
    <s v="0-20.000"/>
    <n v="9.51"/>
    <n v="8"/>
    <s v="08-10 anos"/>
    <n v="36"/>
    <s v="1 - 250"/>
    <n v="36"/>
    <n v="86"/>
    <n v="605"/>
    <n v="5385"/>
    <n v="7697"/>
    <n v="5517"/>
    <x v="5"/>
    <n v="912"/>
    <x v="4"/>
    <n v="1268"/>
    <n v="11.85"/>
    <n v="5.48"/>
    <n v="1.35"/>
    <n v="71.34"/>
    <n v="15.63"/>
    <s v="https://github.com/bluelinelabs/Conductor"/>
    <s v="https://github.com/bluelinelabs/Conductor.git"/>
    <s v="2016-03-16T18:42:41Z"/>
    <m/>
    <n v="5.1327681613190794E-4"/>
    <n v="7.3177066596185591E-5"/>
    <n v="0.24988600091199273"/>
    <n v="7.430997876857752E-2"/>
    <n v="1.292314514644782E-3"/>
  </r>
  <r>
    <s v="ReChronoRain/HyperCeiler"/>
    <n v="3907"/>
    <s v="0-20.000"/>
    <n v="1.89"/>
    <n v="0"/>
    <s v="&lt;1 ano"/>
    <n v="7"/>
    <s v="1 - 250"/>
    <n v="722"/>
    <n v="0"/>
    <n v="0"/>
    <n v="0"/>
    <n v="71291"/>
    <n v="47117"/>
    <x v="1"/>
    <n v="13547"/>
    <x v="2"/>
    <n v="10627"/>
    <n v="19"/>
    <m/>
    <m/>
    <m/>
    <m/>
    <s v="https://github.com/ReChronoRain/HyperCeiler"/>
    <s v="https://github.com/ReChronoRain/HyperCeiler.git"/>
    <s v="2023-10-27T17:17:42Z"/>
    <s v="ck_failed"/>
    <n v="4.3835533343641667E-3"/>
    <n v="1.0869843433975069E-3"/>
    <n v="0"/>
    <n v="-0.21231422505307856"/>
    <n v="0"/>
  </r>
  <r>
    <s v="shuzijun/leetcode-editor"/>
    <n v="3900"/>
    <s v="0-20.000"/>
    <n v="6.5"/>
    <n v="6"/>
    <s v="06-08 anos"/>
    <n v="55"/>
    <s v="1 - 250"/>
    <n v="180"/>
    <n v="301"/>
    <n v="1293"/>
    <n v="13421"/>
    <n v="17018"/>
    <n v="13289"/>
    <x v="1"/>
    <n v="1094"/>
    <x v="1"/>
    <n v="2635"/>
    <n v="6.43"/>
    <n v="6.32"/>
    <n v="1.74"/>
    <n v="20.14"/>
    <n v="8.6199999999999992"/>
    <s v="https://github.com/shuzijun/leetcode-editor"/>
    <s v="https://github.com/shuzijun/leetcode-editor.git"/>
    <s v="2019-03-19T16:32:17Z"/>
    <m/>
    <n v="1.2363486694901078E-3"/>
    <n v="8.778038471077527E-5"/>
    <n v="0.28818969448244414"/>
    <n v="0.15711252653927812"/>
    <n v="3.6483339395775033E-4"/>
  </r>
  <r>
    <s v="sofastack/sofa-rpc"/>
    <n v="3896"/>
    <s v="0-20.000"/>
    <n v="7.44"/>
    <n v="6"/>
    <s v="06-08 anos"/>
    <n v="63"/>
    <s v="1 - 250"/>
    <n v="1204"/>
    <n v="1526"/>
    <n v="7115"/>
    <n v="72292"/>
    <n v="142028"/>
    <n v="82851"/>
    <x v="1"/>
    <n v="42779"/>
    <x v="2"/>
    <n v="16398"/>
    <n v="30.12"/>
    <n v="5.32"/>
    <n v="1.32"/>
    <n v="24.53"/>
    <n v="9.36"/>
    <s v="https://github.com/sofastack/sofa-rpc"/>
    <s v="https://github.com/sofastack/sofa-rpc.git"/>
    <s v="2018-04-09T03:32:04Z"/>
    <m/>
    <n v="7.7080836493283863E-3"/>
    <n v="3.4325018990331402E-3"/>
    <n v="0.24259005927952579"/>
    <n v="6.7940552016985151E-2"/>
    <n v="4.4435765411040797E-4"/>
  </r>
  <r>
    <s v="databricks/learning-spark"/>
    <n v="3894"/>
    <s v="0-20.000"/>
    <n v="11.26"/>
    <n v="10"/>
    <s v="10-12 anos"/>
    <n v="0"/>
    <s v="0"/>
    <n v="40"/>
    <n v="133"/>
    <n v="202"/>
    <n v="2295"/>
    <n v="2647"/>
    <n v="2111"/>
    <x v="5"/>
    <n v="209"/>
    <x v="4"/>
    <n v="327"/>
    <n v="7.9"/>
    <n v="2.83"/>
    <n v="1.02"/>
    <n v="1.8"/>
    <n v="2.16"/>
    <s v="https://github.com/databricks/learning-spark"/>
    <s v="https://github.com/databricks/learning-spark.git"/>
    <s v="2014-06-16T04:47:54Z"/>
    <m/>
    <n v="1.9639792620164179E-4"/>
    <n v="1.6769744428292533E-5"/>
    <n v="0.12904696762425902"/>
    <n v="4.2462845010615745E-3"/>
    <n v="3.2606758149153455E-5"/>
  </r>
  <r>
    <s v="JavaNoober/BackgroundLibrary"/>
    <n v="3892"/>
    <s v="0-20.000"/>
    <n v="7.02"/>
    <n v="6"/>
    <s v="06-08 anos"/>
    <n v="13"/>
    <s v="1 - 250"/>
    <n v="98"/>
    <n v="119"/>
    <n v="486"/>
    <n v="8029"/>
    <n v="8445"/>
    <n v="7148"/>
    <x v="5"/>
    <n v="298"/>
    <x v="4"/>
    <n v="999"/>
    <n v="3.53"/>
    <n v="4.79"/>
    <n v="1.21"/>
    <n v="34.18"/>
    <n v="17.899999999999999"/>
    <s v="https://github.com/JavaNoober/BackgroundLibrary"/>
    <s v="https://github.com/JavaNoober/BackgroundLibrary.git"/>
    <s v="2018-09-09T08:52:45Z"/>
    <m/>
    <n v="6.6501770558471593E-4"/>
    <n v="2.3910927462350118E-5"/>
    <n v="0.21842225262197904"/>
    <n v="4.4585987261146487E-2"/>
    <n v="6.1916610752114735E-4"/>
  </r>
  <r>
    <s v="alibaba/jstorm"/>
    <n v="3891"/>
    <s v="0-20.000"/>
    <n v="12.04"/>
    <n v="12"/>
    <s v="12-14 anos"/>
    <n v="22"/>
    <s v="1 - 250"/>
    <n v="1619"/>
    <n v="3956"/>
    <n v="23912"/>
    <n v="296225"/>
    <n v="301713"/>
    <n v="208622"/>
    <x v="2"/>
    <n v="49917"/>
    <x v="2"/>
    <n v="43174"/>
    <n v="16.54"/>
    <n v="5.55"/>
    <n v="1.55"/>
    <n v="42.37"/>
    <n v="11.75"/>
    <s v="https://github.com/alibaba/jstorm"/>
    <s v="https://github.com/alibaba/jstorm.git"/>
    <s v="2013-09-03T03:53:16Z"/>
    <m/>
    <n v="1.9409250667948325E-2"/>
    <n v="4.0052408259668819E-3"/>
    <n v="0.25307797537619697"/>
    <n v="0.11677282377919322"/>
    <n v="7.6752685709979547E-4"/>
  </r>
  <r>
    <s v="Exrick/xboot"/>
    <n v="3888"/>
    <s v="0-20.000"/>
    <n v="7.41"/>
    <n v="6"/>
    <s v="06-08 anos"/>
    <n v="6"/>
    <s v="1 - 250"/>
    <n v="327"/>
    <n v="349"/>
    <n v="1150"/>
    <n v="10265"/>
    <n v="24973"/>
    <n v="15413"/>
    <x v="1"/>
    <n v="5581"/>
    <x v="1"/>
    <n v="3979"/>
    <n v="22.35"/>
    <n v="7.42"/>
    <n v="1.21"/>
    <n v="2.66"/>
    <n v="6.26"/>
    <s v="https://github.com/Exrick/xboot"/>
    <s v="https://github.com/Exrick/xboot.git"/>
    <s v="2018-04-23T14:44:18Z"/>
    <m/>
    <n v="1.4339560571036971E-3"/>
    <n v="4.4780834284354365E-4"/>
    <n v="0.33834929320565438"/>
    <n v="4.4585987261146487E-2"/>
    <n v="4.8185542598193447E-5"/>
  </r>
  <r>
    <s v="amirzaidi/Launcher3"/>
    <n v="3887"/>
    <s v="0-20.000"/>
    <n v="8.3000000000000007"/>
    <n v="8"/>
    <s v="08-10 anos"/>
    <n v="22"/>
    <s v="1 - 250"/>
    <n v="405"/>
    <n v="990"/>
    <n v="5318"/>
    <n v="60130"/>
    <n v="86988"/>
    <n v="62031"/>
    <x v="1"/>
    <n v="13413"/>
    <x v="2"/>
    <n v="11544"/>
    <n v="15.42"/>
    <n v="7.25"/>
    <n v="1.48"/>
    <n v="63.68"/>
    <n v="13.19"/>
    <s v="https://github.com/amirzaidi/Launcher3"/>
    <s v="https://github.com/amirzaidi/Launcher3.git"/>
    <s v="2017-05-30T12:53:32Z"/>
    <m/>
    <n v="5.7710846803477218E-3"/>
    <n v="1.0762324498406113E-3"/>
    <n v="0.33059735522115824"/>
    <n v="0.1019108280254777"/>
    <n v="1.1535546438544955E-3"/>
  </r>
  <r>
    <s v="VaughnVernon/IDDD_Samples"/>
    <n v="3886"/>
    <s v="0-20.000"/>
    <n v="12.45"/>
    <n v="12"/>
    <s v="12-14 anos"/>
    <n v="0"/>
    <s v="0"/>
    <n v="512"/>
    <n v="651"/>
    <n v="4686"/>
    <n v="28475"/>
    <n v="55909"/>
    <n v="35948"/>
    <x v="1"/>
    <n v="7659"/>
    <x v="1"/>
    <n v="12302"/>
    <n v="13.7"/>
    <n v="4.74"/>
    <n v="1.64"/>
    <n v="27.33"/>
    <n v="9.1300000000000008"/>
    <s v="https://github.com/VaughnVernon/IDDD_Samples"/>
    <s v="https://github.com/VaughnVernon/IDDD_Samples.git"/>
    <s v="2013-04-08T22:12:57Z"/>
    <m/>
    <n v="3.3444399105147411E-3"/>
    <n v="6.1454293098704552E-4"/>
    <n v="0.21614227086183313"/>
    <n v="0.13588110403397025"/>
    <n v="4.9507927789797996E-4"/>
  </r>
  <r>
    <s v="vipulasri/Timeline-View"/>
    <n v="3884"/>
    <s v="0-20.000"/>
    <n v="9.76"/>
    <n v="8"/>
    <s v="08-10 anos"/>
    <n v="15"/>
    <s v="1 - 250"/>
    <n v="2"/>
    <n v="2"/>
    <n v="51"/>
    <n v="418"/>
    <n v="674"/>
    <n v="438"/>
    <x v="3"/>
    <n v="141"/>
    <x v="4"/>
    <n v="95"/>
    <n v="20.92"/>
    <n v="9"/>
    <n v="1.5"/>
    <n v="453.5"/>
    <n v="40"/>
    <s v="https://github.com/vipulasri/Timeline-View"/>
    <s v="https://github.com/vipulasri/Timeline-View.git"/>
    <s v="2015-12-15T14:55:04Z"/>
    <m/>
    <n v="4.0749546033310803E-5"/>
    <n v="1.1313559638226062E-5"/>
    <n v="0.41039671682626538"/>
    <n v="0.10615711252653928"/>
    <n v="8.2150915670228288E-3"/>
  </r>
  <r>
    <s v="M66B/FairEmail"/>
    <n v="3876"/>
    <s v="0-20.000"/>
    <n v="7.13"/>
    <n v="6"/>
    <s v="06-08 anos"/>
    <n v="2215"/>
    <s v="2001 - 2250"/>
    <n v="828"/>
    <n v="4247"/>
    <n v="14617"/>
    <n v="243494"/>
    <n v="306490"/>
    <n v="209049"/>
    <x v="2"/>
    <n v="58409"/>
    <x v="2"/>
    <n v="39032"/>
    <n v="19.059999999999999"/>
    <n v="4.72"/>
    <n v="1.26"/>
    <n v="33.49"/>
    <n v="11.91"/>
    <s v="https://github.com/M66B/FairEmail"/>
    <s v="https://github.com/M66B/FairEmail.git"/>
    <s v="2018-08-02T13:30:25Z"/>
    <m/>
    <n v="1.944897682355614E-2"/>
    <n v="4.6866220206322421E-3"/>
    <n v="0.21523027815777473"/>
    <n v="5.5201698513800426E-2"/>
    <n v="6.0666685023063856E-4"/>
  </r>
  <r>
    <s v="wendux/DSBridge-Android"/>
    <n v="3855"/>
    <s v="0-20.000"/>
    <n v="8.7100000000000009"/>
    <n v="8"/>
    <s v="08-10 anos"/>
    <n v="2"/>
    <s v="1 - 250"/>
    <n v="13"/>
    <n v="47"/>
    <n v="126"/>
    <n v="1841"/>
    <n v="1615"/>
    <n v="1285"/>
    <x v="5"/>
    <n v="118"/>
    <x v="4"/>
    <n v="212"/>
    <n v="7.31"/>
    <n v="2.98"/>
    <n v="1.1100000000000001"/>
    <n v="15.98"/>
    <n v="5.43"/>
    <s v="https://github.com/wendux/DSBridge-Android"/>
    <s v="https://github.com/wendux/DSBridge-Android.git"/>
    <s v="2017-01-02T11:58:53Z"/>
    <m/>
    <n v="1.1955060879635703E-4"/>
    <n v="9.4680853709976974E-6"/>
    <n v="0.13588691290469676"/>
    <n v="2.3354564755838664E-2"/>
    <n v="2.8947555290192902E-4"/>
  </r>
  <r>
    <s v="uber/NullAway"/>
    <n v="3849"/>
    <s v="0-20.000"/>
    <n v="8.0500000000000007"/>
    <n v="8"/>
    <s v="08-10 anos"/>
    <n v="31"/>
    <s v="1 - 250"/>
    <n v="308"/>
    <n v="579"/>
    <n v="3013"/>
    <n v="23585"/>
    <n v="61844"/>
    <n v="47532"/>
    <x v="1"/>
    <n v="9638"/>
    <x v="1"/>
    <n v="4674"/>
    <n v="15.58"/>
    <n v="4.55"/>
    <n v="1.22"/>
    <n v="51.95"/>
    <n v="9.52"/>
    <s v="https://github.com/uber/NullAway"/>
    <s v="https://github.com/uber/NullAway.git"/>
    <s v="2017-09-01T17:35:57Z"/>
    <m/>
    <n v="4.4221630640532625E-3"/>
    <n v="7.7333395598030345E-4"/>
    <n v="0.2074783401732786"/>
    <n v="4.6709129511677279E-2"/>
    <n v="9.4106726991584561E-4"/>
  </r>
  <r>
    <s v="aws/aws-sdk-java"/>
    <n v="4178"/>
    <s v="0-20.000"/>
    <n v="15.5"/>
    <n v="14"/>
    <s v="14-16 anos"/>
    <n v="0"/>
    <s v="0"/>
    <n v="153099"/>
    <n v="0"/>
    <n v="0"/>
    <n v="0"/>
    <n v="26407310"/>
    <n v="10748586"/>
    <x v="4"/>
    <n v="12462921"/>
    <x v="3"/>
    <n v="3195803"/>
    <n v="47.19"/>
    <m/>
    <m/>
    <m/>
    <m/>
    <s v="https://github.com/aws/aws-sdk-java"/>
    <s v="https://github.com/aws/aws-sdk-java.git"/>
    <s v="2010-03-22T23:34:58Z"/>
    <s v="ck_timeout"/>
    <n v="1"/>
    <n v="1"/>
    <n v="0"/>
    <n v="-0.21231422505307856"/>
    <n v="0"/>
  </r>
  <r>
    <s v="aurelhubert/ahbottomnavigation"/>
    <n v="3830"/>
    <s v="0-20.000"/>
    <n v="9.51"/>
    <n v="8"/>
    <s v="08-10 anos"/>
    <n v="14"/>
    <s v="1 - 250"/>
    <n v="14"/>
    <n v="46"/>
    <n v="249"/>
    <n v="2339"/>
    <n v="3504"/>
    <n v="2361"/>
    <x v="5"/>
    <n v="663"/>
    <x v="4"/>
    <n v="480"/>
    <n v="18.920000000000002"/>
    <n v="5.1100000000000003"/>
    <n v="1.17"/>
    <n v="57.48"/>
    <n v="11.52"/>
    <s v="https://github.com/aurelhubert/ahbottomnavigation"/>
    <s v="https://github.com/aurelhubert/ahbottomnavigation.git"/>
    <s v="2016-03-17T12:17:56Z"/>
    <m/>
    <n v="2.1965679950832604E-4"/>
    <n v="5.3197801703148081E-5"/>
    <n v="0.23301413588691292"/>
    <n v="3.609341825902334E-2"/>
    <n v="1.0412424768963004E-3"/>
  </r>
  <r>
    <s v="google/bundletool"/>
    <n v="3827"/>
    <s v="0-20.000"/>
    <n v="7.38"/>
    <n v="6"/>
    <s v="06-08 anos"/>
    <n v="63"/>
    <s v="1 - 250"/>
    <n v="2"/>
    <n v="873"/>
    <n v="8196"/>
    <n v="54318"/>
    <n v="231"/>
    <n v="155"/>
    <x v="3"/>
    <n v="47"/>
    <x v="0"/>
    <n v="29"/>
    <n v="20.350000000000001"/>
    <n v="9.4700000000000006"/>
    <n v="1.27"/>
    <n v="82.6"/>
    <n v="12.83"/>
    <s v="https://github.com/google/bundletool"/>
    <s v="https://github.com/google/bundletool.git"/>
    <s v="2018-05-04T07:24:09Z"/>
    <m/>
    <n v="1.4420501450144233E-5"/>
    <n v="3.7711865460753543E-6"/>
    <n v="0.43182854537163706"/>
    <n v="5.7324840764331211E-2"/>
    <n v="1.4962879017333753E-3"/>
  </r>
  <r>
    <s v="MiguelCatalan/MaterialSearchView"/>
    <n v="3824"/>
    <s v="0-20.000"/>
    <n v="10.01"/>
    <n v="10"/>
    <s v="10-12 anos"/>
    <n v="6"/>
    <s v="1 - 250"/>
    <n v="12"/>
    <n v="41"/>
    <n v="160"/>
    <n v="1361"/>
    <n v="1730"/>
    <n v="1290"/>
    <x v="5"/>
    <n v="147"/>
    <x v="4"/>
    <n v="293"/>
    <n v="8.5"/>
    <n v="4.05"/>
    <n v="1.32"/>
    <n v="22.66"/>
    <n v="6.78"/>
    <s v="https://github.com/MiguelCatalan/MaterialSearchView"/>
    <s v="https://github.com/MiguelCatalan/MaterialSearchView.git"/>
    <s v="2015-09-14T17:13:46Z"/>
    <m/>
    <n v="1.2001578626249071E-4"/>
    <n v="1.179498770793781E-5"/>
    <n v="0.18467852257181941"/>
    <n v="6.7940552016985151E-2"/>
    <n v="4.1048285536656517E-4"/>
  </r>
  <r>
    <s v="react-native-share/react-native-share"/>
    <n v="3820"/>
    <s v="0-20.000"/>
    <n v="9.9700000000000006"/>
    <n v="8"/>
    <s v="08-10 anos"/>
    <n v="139"/>
    <s v="1 - 250"/>
    <n v="35"/>
    <n v="41"/>
    <n v="197"/>
    <n v="1792"/>
    <n v="2781"/>
    <n v="2123"/>
    <x v="5"/>
    <n v="202"/>
    <x v="4"/>
    <n v="456"/>
    <n v="7.26"/>
    <n v="5.63"/>
    <n v="2.0699999999999998"/>
    <n v="8.61"/>
    <n v="10.56"/>
    <s v="https://github.com/react-native-share/react-native-share"/>
    <s v="https://github.com/react-native-share/react-native-share.git"/>
    <s v="2015-09-30T02:27:34Z"/>
    <m/>
    <n v="1.9751435212036263E-4"/>
    <n v="1.6208078346962162E-5"/>
    <n v="0.25672594619243044"/>
    <n v="0.22717622080679403"/>
    <n v="1.5596899314678403E-4"/>
  </r>
  <r>
    <s v="yanzhenjie/AndServer"/>
    <n v="3818"/>
    <s v="0-20.000"/>
    <n v="9.26"/>
    <n v="8"/>
    <s v="08-10 anos"/>
    <n v="1"/>
    <s v="1 - 250"/>
    <n v="186"/>
    <n v="214"/>
    <n v="1523"/>
    <n v="12029"/>
    <n v="24709"/>
    <n v="13679"/>
    <x v="1"/>
    <n v="7912"/>
    <x v="1"/>
    <n v="3118"/>
    <n v="32.020000000000003"/>
    <n v="5.0199999999999996"/>
    <n v="1.54"/>
    <n v="48.05"/>
    <n v="14.19"/>
    <s v="https://github.com/yanzhenjie/AndServer"/>
    <s v="https://github.com/yanzhenjie/AndServer.git"/>
    <s v="2016-06-14T00:52:52Z"/>
    <m/>
    <n v="1.2726325118485352E-3"/>
    <n v="6.3484314792655746E-4"/>
    <n v="0.22891016871865025"/>
    <n v="0.11464968152866242"/>
    <n v="8.7041929392601307E-4"/>
  </r>
  <r>
    <s v="jishenghua/jshERP"/>
    <n v="3813"/>
    <s v="0-20.000"/>
    <n v="8.99"/>
    <n v="8"/>
    <s v="08-10 anos"/>
    <n v="6"/>
    <s v="1 - 250"/>
    <n v="262"/>
    <n v="360"/>
    <n v="8960"/>
    <n v="71055"/>
    <n v="68100"/>
    <n v="52505"/>
    <x v="1"/>
    <n v="4785"/>
    <x v="1"/>
    <n v="10810"/>
    <n v="7.03"/>
    <n v="5.82"/>
    <n v="1.33"/>
    <n v="1674.7"/>
    <n v="33.79"/>
    <s v="https://github.com/jishenghua/jshERP"/>
    <s v="https://github.com/jishenghua/jshERP.git"/>
    <s v="2016-09-20T04:51:39Z"/>
    <m/>
    <n v="4.8848285718698257E-3"/>
    <n v="3.8393888559511851E-4"/>
    <n v="0.26538987688098498"/>
    <n v="7.0063694267515936E-2"/>
    <n v="3.0336965484659608E-2"/>
  </r>
  <r>
    <s v="ZHENFENG13/My-Blog"/>
    <n v="3813"/>
    <s v="0-20.000"/>
    <n v="6.54"/>
    <n v="6"/>
    <s v="06-08 anos"/>
    <n v="0"/>
    <s v="0"/>
    <n v="58"/>
    <n v="58"/>
    <n v="442"/>
    <n v="2411"/>
    <n v="4210"/>
    <n v="3035"/>
    <x v="5"/>
    <n v="470"/>
    <x v="4"/>
    <n v="705"/>
    <n v="11.16"/>
    <n v="4.76"/>
    <n v="1.05"/>
    <n v="29.55"/>
    <n v="11.98"/>
    <s v="https://github.com/ZHENFENG13/My-Blog"/>
    <s v="https://github.com/ZHENFENG13/My-Blog.git"/>
    <s v="2019-03-04T09:17:00Z"/>
    <m/>
    <n v="2.8236272194314673E-4"/>
    <n v="3.7711865460753544E-5"/>
    <n v="0.21705426356589147"/>
    <n v="1.0615711252653938E-2"/>
    <n v="5.3529427961526927E-4"/>
  </r>
  <r>
    <s v="uknownothingsnow/CircleProgress"/>
    <n v="3813"/>
    <s v="0-20.000"/>
    <n v="10.89"/>
    <n v="10"/>
    <s v="10-12 anos"/>
    <n v="0"/>
    <s v="0"/>
    <n v="15"/>
    <n v="25"/>
    <n v="184"/>
    <n v="1451"/>
    <n v="2256"/>
    <n v="1705"/>
    <x v="5"/>
    <n v="225"/>
    <x v="4"/>
    <n v="326"/>
    <n v="9.9700000000000006"/>
    <n v="5.76"/>
    <n v="1.68"/>
    <n v="85.76"/>
    <n v="10.039999999999999"/>
    <s v="https://github.com/uknownothingsnow/CircleProgress"/>
    <s v="https://github.com/uknownothingsnow/CircleProgress.git"/>
    <s v="2014-10-30T16:14:42Z"/>
    <m/>
    <n v="1.5862551595158657E-4"/>
    <n v="1.8053552614190527E-5"/>
    <n v="0.26265389876880985"/>
    <n v="0.14437367303609341"/>
    <n v="1.553530877150778E-3"/>
  </r>
  <r>
    <s v="kubernetes-client/java"/>
    <n v="3834"/>
    <s v="0-20.000"/>
    <n v="8.36"/>
    <n v="8"/>
    <s v="08-10 anos"/>
    <n v="55"/>
    <s v="1 - 250"/>
    <n v="3117"/>
    <n v="11705"/>
    <n v="150654"/>
    <n v="2006023"/>
    <n v="1983601"/>
    <n v="1220133"/>
    <x v="4"/>
    <n v="607703"/>
    <x v="3"/>
    <n v="155765"/>
    <n v="30.64"/>
    <n v="6.92"/>
    <n v="1.5"/>
    <n v="192.16"/>
    <n v="25.17"/>
    <s v="https://github.com/kubernetes-client/java"/>
    <s v="https://github.com/kubernetes-client/java.git"/>
    <s v="2017-05-08T21:52:58Z"/>
    <m/>
    <n v="0.11351567545721827"/>
    <n v="4.8760880374673E-2"/>
    <n v="0.31554947560419516"/>
    <n v="0.10615711252653928"/>
    <n v="3.4809525810785154E-3"/>
  </r>
  <r>
    <s v="Helium314/HeliBoard"/>
    <n v="3811"/>
    <s v="0-20.000"/>
    <n v="3.53"/>
    <n v="2"/>
    <s v="02-04 anos"/>
    <n v="50"/>
    <s v="1 - 250"/>
    <n v="156"/>
    <n v="237"/>
    <n v="2235"/>
    <n v="23194"/>
    <n v="35101"/>
    <n v="25164"/>
    <x v="1"/>
    <n v="6224"/>
    <x v="1"/>
    <n v="3713"/>
    <n v="17.73"/>
    <n v="6.67"/>
    <n v="1.47"/>
    <n v="71.06"/>
    <n v="24.92"/>
    <s v="https://github.com/Helium314/HeliBoard"/>
    <s v="https://github.com/Helium314/HeliBoard.git"/>
    <s v="2022-03-09T08:38:32Z"/>
    <m/>
    <n v="2.3411451515576095E-3"/>
    <n v="4.994013843143192E-4"/>
    <n v="0.30414956680346555"/>
    <n v="9.9787685774946913E-2"/>
    <n v="1.2872423522660248E-3"/>
  </r>
  <r>
    <s v="Dimezis/BlurView"/>
    <n v="3801"/>
    <s v="0-20.000"/>
    <n v="9.41"/>
    <n v="8"/>
    <s v="08-10 anos"/>
    <n v="31"/>
    <s v="1 - 250"/>
    <n v="20"/>
    <n v="30"/>
    <n v="139"/>
    <n v="930"/>
    <n v="1542"/>
    <n v="1082"/>
    <x v="5"/>
    <n v="214"/>
    <x v="4"/>
    <n v="246"/>
    <n v="13.88"/>
    <n v="5.9"/>
    <n v="1.5"/>
    <n v="7"/>
    <n v="6.5"/>
    <s v="https://github.com/Dimezis/BlurView"/>
    <s v="https://github.com/Dimezis/BlurView.git"/>
    <s v="2016-04-21T16:00:07Z"/>
    <m/>
    <n v="1.0066440367132942E-4"/>
    <n v="1.7170934486385656E-5"/>
    <n v="0.26903784769721845"/>
    <n v="0.10615711252653928"/>
    <n v="1.2680405946893011E-4"/>
  </r>
  <r>
    <s v="gh0stkey/HaE"/>
    <n v="3796"/>
    <s v="0-20.000"/>
    <n v="5.48"/>
    <n v="4"/>
    <s v="04-06 anos"/>
    <n v="77"/>
    <s v="1 - 250"/>
    <n v="30"/>
    <n v="67"/>
    <n v="290"/>
    <n v="3968"/>
    <n v="4744"/>
    <n v="3776"/>
    <x v="5"/>
    <n v="164"/>
    <x v="4"/>
    <n v="804"/>
    <n v="3.46"/>
    <n v="4.1500000000000004"/>
    <n v="1.66"/>
    <n v="11.91"/>
    <n v="10.19"/>
    <s v="https://github.com/gh0stkey/HaE"/>
    <s v="https://github.com/gh0stkey/HaE.git"/>
    <s v="2020-03-24T10:12:50Z"/>
    <m/>
    <n v="3.5130202242415884E-4"/>
    <n v="1.3159033905454428E-5"/>
    <n v="0.18923848609211127"/>
    <n v="0.14012738853503184"/>
    <n v="2.1574804975356537E-4"/>
  </r>
  <r>
    <s v="shopizer-ecommerce/shopizer"/>
    <n v="3795"/>
    <s v="0-20.000"/>
    <n v="12.83"/>
    <n v="12"/>
    <s v="12-14 anos"/>
    <n v="18"/>
    <s v="1 - 250"/>
    <n v="1210"/>
    <n v="1233"/>
    <n v="7693"/>
    <n v="53489"/>
    <n v="115149"/>
    <n v="75865"/>
    <x v="1"/>
    <n v="12022"/>
    <x v="2"/>
    <n v="27262"/>
    <n v="10.44"/>
    <n v="7.85"/>
    <n v="1.68"/>
    <n v="34.15"/>
    <n v="9.8800000000000008"/>
    <s v="https://github.com/shopizer-ecommerce/shopizer"/>
    <s v="https://github.com/shopizer-ecommerce/shopizer.git"/>
    <s v="2012-11-21T03:42:39Z"/>
    <m/>
    <n v="7.0581376936464015E-3"/>
    <n v="9.6462137567910439E-4"/>
    <n v="0.35795713634290927"/>
    <n v="0.14437367303609341"/>
    <n v="6.186226615519947E-4"/>
  </r>
  <r>
    <s v="sunfusheng/MarqueeView"/>
    <n v="3792"/>
    <s v="0-20.000"/>
    <n v="9.3000000000000007"/>
    <n v="8"/>
    <s v="08-10 anos"/>
    <n v="0"/>
    <s v="0"/>
    <n v="10"/>
    <n v="22"/>
    <n v="85"/>
    <n v="804"/>
    <n v="1020"/>
    <n v="790"/>
    <x v="3"/>
    <n v="74"/>
    <x v="0"/>
    <n v="156"/>
    <n v="7.25"/>
    <n v="5.41"/>
    <n v="1.36"/>
    <n v="5.45"/>
    <n v="6.64"/>
    <s v="https://github.com/sunfusheng/MarqueeView"/>
    <s v="https://github.com/sunfusheng/MarqueeView.git"/>
    <s v="2016-06-01T06:50:46Z"/>
    <m/>
    <n v="7.3498039649122222E-5"/>
    <n v="5.9376128597782173E-6"/>
    <n v="0.24669402644778843"/>
    <n v="7.6433121019108305E-2"/>
    <n v="9.8726017729381307E-5"/>
  </r>
  <r>
    <s v="ageerle/ruoyi-ai"/>
    <n v="3790"/>
    <s v="0-20.000"/>
    <n v="1.67"/>
    <n v="0"/>
    <s v="&lt;1 ano"/>
    <n v="6"/>
    <s v="1 - 250"/>
    <n v="752"/>
    <n v="823"/>
    <n v="3121"/>
    <n v="26041"/>
    <n v="64964"/>
    <n v="36251"/>
    <x v="1"/>
    <n v="19493"/>
    <x v="2"/>
    <n v="9220"/>
    <n v="30.01"/>
    <n v="6.38"/>
    <n v="1.29"/>
    <n v="13.33"/>
    <n v="6.92"/>
    <s v="https://github.com/ageerle/ruoyi-ai"/>
    <s v="https://github.com/ageerle/ruoyi-ai.git"/>
    <s v="2024-01-16T04:16:41Z"/>
    <m/>
    <n v="3.3726296649624426E-3"/>
    <n v="1.5640795604818486E-3"/>
    <n v="0.29092567259461927"/>
    <n v="6.1571125265392788E-2"/>
    <n v="2.4147115896011977E-4"/>
  </r>
  <r>
    <s v="fesh0r/fernflower"/>
    <n v="3784"/>
    <s v="0-20.000"/>
    <n v="10.96"/>
    <n v="10"/>
    <s v="10-12 anos"/>
    <n v="0"/>
    <s v="0"/>
    <n v="474"/>
    <n v="698"/>
    <n v="3396"/>
    <n v="55184"/>
    <n v="69502"/>
    <n v="56267"/>
    <x v="1"/>
    <n v="2983"/>
    <x v="1"/>
    <n v="10252"/>
    <n v="4.29"/>
    <n v="4.16"/>
    <n v="1.22"/>
    <n v="37.57"/>
    <n v="19.66"/>
    <s v="https://github.com/fesh0r/fernflower"/>
    <s v="https://github.com/fesh0r/fernflower.git"/>
    <s v="2014-10-03T05:00:15Z"/>
    <m/>
    <n v="5.2348280973888101E-3"/>
    <n v="2.3934998865835706E-4"/>
    <n v="0.18969448244414044"/>
    <n v="4.6709129511677279E-2"/>
    <n v="6.8057550203538635E-4"/>
  </r>
  <r>
    <s v="mpusher/mpush"/>
    <n v="3780"/>
    <s v="0-20.000"/>
    <n v="9.39"/>
    <n v="8"/>
    <s v="08-10 anos"/>
    <n v="9"/>
    <s v="1 - 250"/>
    <n v="323"/>
    <n v="398"/>
    <n v="2194"/>
    <n v="15032"/>
    <n v="29810"/>
    <n v="16861"/>
    <x v="1"/>
    <n v="8734"/>
    <x v="1"/>
    <n v="4215"/>
    <n v="29.3"/>
    <n v="4.7300000000000004"/>
    <n v="1.34"/>
    <n v="24.57"/>
    <n v="8.92"/>
    <s v="https://github.com/mpusher/mpush"/>
    <s v="https://github.com/mpusher/mpush.git"/>
    <s v="2016-04-28T01:43:19Z"/>
    <m/>
    <n v="1.5686714512960123E-3"/>
    <n v="7.0079879347706691E-4"/>
    <n v="0.21568627450980393"/>
    <n v="7.2186836518046721E-2"/>
    <n v="4.4508224873594467E-4"/>
  </r>
  <r>
    <s v="watabou/pixel-dungeon"/>
    <n v="3778"/>
    <s v="0-20.000"/>
    <n v="11.15"/>
    <n v="10"/>
    <s v="10-12 anos"/>
    <n v="0"/>
    <s v="0"/>
    <n v="505"/>
    <n v="839"/>
    <n v="3596"/>
    <n v="38623"/>
    <n v="60846"/>
    <n v="40766"/>
    <x v="1"/>
    <n v="8689"/>
    <x v="1"/>
    <n v="11391"/>
    <n v="14.28"/>
    <n v="5.63"/>
    <n v="2.62"/>
    <n v="12.42"/>
    <n v="9.77"/>
    <s v="https://github.com/watabou/pixel-dungeon"/>
    <s v="https://github.com/watabou/pixel-dungeon.git"/>
    <s v="2014-07-26T17:34:32Z"/>
    <m/>
    <n v="3.7926849168811601E-3"/>
    <n v="6.9718808295422883E-4"/>
    <n v="0.25672594619243044"/>
    <n v="0.3439490445859873"/>
    <n v="2.2498663122915886E-4"/>
  </r>
  <r>
    <s v="mcxtzhang/SwipeDelMenuLayout"/>
    <n v="3773"/>
    <s v="0-20.000"/>
    <n v="9.07"/>
    <n v="8"/>
    <s v="08-10 anos"/>
    <n v="2"/>
    <s v="1 - 250"/>
    <n v="10"/>
    <n v="40"/>
    <n v="85"/>
    <n v="1085"/>
    <n v="1360"/>
    <n v="921"/>
    <x v="3"/>
    <n v="268"/>
    <x v="4"/>
    <n v="171"/>
    <n v="19.71"/>
    <n v="3.1"/>
    <n v="1.25"/>
    <n v="5.2"/>
    <n v="4.83"/>
    <s v="https://github.com/mcxtzhang/SwipeDelMenuLayout"/>
    <s v="https://github.com/mcxtzhang/SwipeDelMenuLayout.git"/>
    <s v="2016-08-25T08:10:45Z"/>
    <m/>
    <n v="8.5685689261824771E-5"/>
    <n v="2.1503787113791382E-5"/>
    <n v="0.14135886912904697"/>
    <n v="5.3078556263269641E-2"/>
    <n v="9.4197301319776658E-5"/>
  </r>
  <r>
    <s v="lygttpod/SuperTextView"/>
    <n v="3772"/>
    <s v="0-20.000"/>
    <n v="8.92"/>
    <n v="8"/>
    <s v="08-10 anos"/>
    <n v="39"/>
    <s v="1 - 250"/>
    <n v="16"/>
    <n v="86"/>
    <n v="421"/>
    <n v="4002"/>
    <n v="6227"/>
    <n v="3919"/>
    <x v="5"/>
    <n v="1414"/>
    <x v="1"/>
    <n v="894"/>
    <n v="22.71"/>
    <n v="3.05"/>
    <n v="1.1599999999999999"/>
    <n v="141.66999999999999"/>
    <n v="9.26"/>
    <s v="https://github.com/lygttpod/SuperTextView"/>
    <s v="https://github.com/lygttpod/SuperTextView.git"/>
    <s v="2016-10-19T04:06:54Z"/>
    <m/>
    <n v="3.6460609795558224E-4"/>
    <n v="1.1345654842873513E-4"/>
    <n v="0.13907888736890103"/>
    <n v="3.3970276008492555E-2"/>
    <n v="2.5663330149947611E-3"/>
  </r>
  <r>
    <s v="CameraKit/blurkit-android"/>
    <n v="3767"/>
    <s v="0-20.000"/>
    <n v="8.8699999999999992"/>
    <n v="8"/>
    <s v="08-10 anos"/>
    <n v="3"/>
    <s v="1 - 250"/>
    <n v="8"/>
    <n v="10"/>
    <n v="58"/>
    <n v="497"/>
    <n v="897"/>
    <n v="592"/>
    <x v="3"/>
    <n v="129"/>
    <x v="4"/>
    <n v="176"/>
    <n v="14.38"/>
    <n v="6.1"/>
    <n v="1.5"/>
    <n v="30.3"/>
    <n v="10.4"/>
    <s v="https://github.com/CameraKit/blurkit-android"/>
    <s v="https://github.com/CameraKit/blurkit-android.git"/>
    <s v="2016-11-06T03:14:58Z"/>
    <m/>
    <n v="5.5077011990228297E-5"/>
    <n v="1.0350703498802568E-5"/>
    <n v="0.27815777473780207"/>
    <n v="0.10615711252653928"/>
    <n v="5.4888042884408325E-4"/>
  </r>
  <r>
    <s v="MovingBlocks/Terasology"/>
    <n v="3759"/>
    <s v="0-20.000"/>
    <n v="14.55"/>
    <n v="14"/>
    <s v="14-16 anos"/>
    <n v="70"/>
    <s v="1 - 250"/>
    <n v="2257"/>
    <n v="2810"/>
    <n v="14461"/>
    <n v="111591"/>
    <n v="193840"/>
    <n v="133825"/>
    <x v="2"/>
    <n v="29567"/>
    <x v="2"/>
    <n v="30448"/>
    <n v="15.25"/>
    <n v="6.11"/>
    <n v="1.46"/>
    <n v="25.03"/>
    <n v="8.66"/>
    <s v="https://github.com/MovingBlocks/Terasology"/>
    <s v="https://github.com/MovingBlocks/Terasology.git"/>
    <s v="2011-03-04T03:49:19Z"/>
    <m/>
    <n v="1.2450474881068077E-2"/>
    <n v="2.3723972895278722E-3"/>
    <n v="0.27861377108983132"/>
    <n v="9.7664543524416128E-2"/>
    <n v="4.5341508692961724E-4"/>
  </r>
  <r>
    <s v="Ereza/CustomActivityOnCrash"/>
    <n v="3753"/>
    <s v="0-20.000"/>
    <n v="11.21"/>
    <n v="10"/>
    <s v="10-12 anos"/>
    <n v="12"/>
    <s v="1 - 250"/>
    <n v="7"/>
    <n v="15"/>
    <n v="92"/>
    <n v="893"/>
    <n v="1559"/>
    <n v="873"/>
    <x v="3"/>
    <n v="472"/>
    <x v="4"/>
    <n v="214"/>
    <n v="30.28"/>
    <n v="5.4"/>
    <n v="1.33"/>
    <n v="32.33"/>
    <n v="12.07"/>
    <s v="https://github.com/Ereza/CustomActivityOnCrash"/>
    <s v="https://github.com/Ereza/CustomActivityOnCrash.git"/>
    <s v="2014-07-04T19:46:21Z"/>
    <m/>
    <n v="8.1219985586941388E-5"/>
    <n v="3.7872341483990789E-5"/>
    <n v="0.24623803009575926"/>
    <n v="7.0063694267515936E-2"/>
    <n v="5.8565360609007288E-4"/>
  </r>
  <r>
    <s v="camunda/camunda"/>
    <n v="3799"/>
    <s v="0-20.000"/>
    <n v="9.5"/>
    <n v="8"/>
    <s v="08-10 anos"/>
    <n v="469"/>
    <s v="251 - 500"/>
    <n v="12048"/>
    <n v="14833"/>
    <n v="90665"/>
    <n v="613775"/>
    <n v="1497112"/>
    <n v="1084889"/>
    <x v="4"/>
    <n v="214762"/>
    <x v="3"/>
    <n v="197461"/>
    <n v="14.35"/>
    <n v="7.19"/>
    <n v="1.38"/>
    <n v="28.71"/>
    <n v="7.85"/>
    <s v="https://github.com/camunda/camunda"/>
    <s v="https://github.com/camunda/camunda.git"/>
    <s v="2016-03-20T03:38:04Z"/>
    <m/>
    <n v="0.10093318321126146"/>
    <n v="1.7232075851239047E-2"/>
    <n v="0.32786137710898317"/>
    <n v="8.0679405520169833E-2"/>
    <n v="5.2007779247899765E-4"/>
  </r>
  <r>
    <s v="roboguice/roboguice"/>
    <n v="3752"/>
    <s v="0-20.000"/>
    <n v="13.1"/>
    <n v="12"/>
    <s v="12-14 anos"/>
    <n v="0"/>
    <s v="0"/>
    <n v="696"/>
    <n v="3335"/>
    <n v="7583"/>
    <n v="74026"/>
    <n v="94908"/>
    <n v="61182"/>
    <x v="1"/>
    <n v="19652"/>
    <x v="2"/>
    <n v="14074"/>
    <n v="20.71"/>
    <n v="4.7"/>
    <n v="1.42"/>
    <n v="7.13"/>
    <n v="3.18"/>
    <s v="https://github.com/roboguice/roboguice"/>
    <s v="https://github.com/roboguice/roboguice.git"/>
    <s v="2012-08-12T20:37:19Z"/>
    <m/>
    <n v="5.6920975465982225E-3"/>
    <n v="1.5768374043292099E-3"/>
    <n v="0.21431828545371637"/>
    <n v="8.9171974522292974E-2"/>
    <n v="1.2915899200192452E-4"/>
  </r>
  <r>
    <s v="timehop/sticky-headers-recyclerview"/>
    <n v="3750"/>
    <s v="0-20.000"/>
    <n v="10.96"/>
    <n v="10"/>
    <s v="10-12 anos"/>
    <n v="0"/>
    <s v="0"/>
    <n v="16"/>
    <n v="29"/>
    <n v="91"/>
    <n v="808"/>
    <n v="1233"/>
    <n v="853"/>
    <x v="3"/>
    <n v="206"/>
    <x v="4"/>
    <n v="174"/>
    <n v="16.71"/>
    <n v="4.62"/>
    <n v="1.28"/>
    <n v="3.24"/>
    <n v="5.72"/>
    <s v="https://github.com/timehop/sticky-headers-recyclerview"/>
    <s v="https://github.com/timehop/sticky-headers-recyclerview.git"/>
    <s v="2014-10-03T01:57:46Z"/>
    <m/>
    <n v="7.9359275722406655E-5"/>
    <n v="1.6529030393436659E-5"/>
    <n v="0.2106703146374829"/>
    <n v="5.9447983014862003E-2"/>
    <n v="5.8692164668476229E-5"/>
  </r>
  <r>
    <s v="zhpanvip/BannerViewPager"/>
    <n v="3750"/>
    <s v="0-20.000"/>
    <n v="8.48"/>
    <n v="8"/>
    <s v="08-10 anos"/>
    <n v="59"/>
    <s v="1 - 250"/>
    <n v="61"/>
    <n v="73"/>
    <n v="459"/>
    <n v="3154"/>
    <n v="5741"/>
    <n v="3785"/>
    <x v="5"/>
    <n v="1098"/>
    <x v="1"/>
    <n v="858"/>
    <n v="19.13"/>
    <n v="5.41"/>
    <n v="1.41"/>
    <n v="47.82"/>
    <n v="10.15"/>
    <s v="https://github.com/zhpanvip/BannerViewPager"/>
    <s v="https://github.com/zhpanvip/BannerViewPager.git"/>
    <s v="2017-03-28T09:11:11Z"/>
    <m/>
    <n v="3.5213934186319949E-4"/>
    <n v="8.810133675724976E-5"/>
    <n v="0.24669402644778843"/>
    <n v="8.7048832271762189E-2"/>
    <n v="8.6625287482917685E-4"/>
  </r>
  <r>
    <s v="AsamK/signal-cli"/>
    <n v="3749"/>
    <s v="0-20.000"/>
    <n v="10.36"/>
    <n v="10"/>
    <s v="10-12 anos"/>
    <n v="103"/>
    <s v="1 - 250"/>
    <n v="399"/>
    <n v="491"/>
    <n v="3012"/>
    <n v="26922"/>
    <n v="46393"/>
    <n v="39379"/>
    <x v="1"/>
    <n v="554"/>
    <x v="4"/>
    <n v="6460"/>
    <n v="1.19"/>
    <n v="6.98"/>
    <n v="1.58"/>
    <n v="48.2"/>
    <n v="12.74"/>
    <s v="https://github.com/AsamK/signal-cli"/>
    <s v="https://github.com/AsamK/signal-cli.git"/>
    <s v="2015-05-11T10:49:42Z"/>
    <m/>
    <n v="3.663644687775676E-3"/>
    <n v="4.4451858436718003E-5"/>
    <n v="0.31828545371637029"/>
    <n v="0.12314225053078558"/>
    <n v="8.73136523771776E-4"/>
  </r>
  <r>
    <s v="sofastack/sofa-jraft"/>
    <n v="3744"/>
    <s v="0-20.000"/>
    <n v="6.54"/>
    <n v="6"/>
    <s v="06-08 anos"/>
    <n v="32"/>
    <s v="1 - 250"/>
    <n v="868"/>
    <n v="1438"/>
    <n v="11593"/>
    <n v="137639"/>
    <n v="156834"/>
    <n v="103954"/>
    <x v="2"/>
    <n v="33897"/>
    <x v="2"/>
    <n v="18983"/>
    <n v="21.61"/>
    <n v="6.21"/>
    <n v="1.47"/>
    <n v="76.569999999999993"/>
    <n v="14.68"/>
    <s v="https://github.com/sofastack/sofa-jraft"/>
    <s v="https://github.com/sofastack/sofa-jraft.git"/>
    <s v="2019-03-04T10:13:43Z"/>
    <m/>
    <n v="9.6714116628922164E-3"/>
    <n v="2.7198278798365168E-3"/>
    <n v="0.28317373461012313"/>
    <n v="9.9787685774946913E-2"/>
    <n v="1.3870552619337112E-3"/>
  </r>
  <r>
    <s v="andOTP/andOTP"/>
    <n v="3742"/>
    <s v="0-20.000"/>
    <n v="8.2100000000000009"/>
    <n v="8"/>
    <s v="08-10 anos"/>
    <n v="38"/>
    <s v="1 - 250"/>
    <n v="71"/>
    <n v="166"/>
    <n v="760"/>
    <n v="8443"/>
    <n v="12385"/>
    <n v="8951"/>
    <x v="5"/>
    <n v="1259"/>
    <x v="1"/>
    <n v="2175"/>
    <n v="10.17"/>
    <n v="6.11"/>
    <n v="1.5"/>
    <n v="41.42"/>
    <n v="10.28"/>
    <s v="https://github.com/andOTP/andOTP"/>
    <s v="https://github.com/andOTP/andOTP.git"/>
    <s v="2017-07-05T11:39:52Z"/>
    <m/>
    <n v="8.3276069987252277E-4"/>
    <n v="1.0101965662784832E-4"/>
    <n v="0.27861377108983132"/>
    <n v="0.10615711252653928"/>
    <n v="7.5031773474329791E-4"/>
  </r>
  <r>
    <s v="RoaringBitmap/RoaringBitmap"/>
    <n v="3739"/>
    <s v="0-20.000"/>
    <n v="12.26"/>
    <n v="12"/>
    <s v="12-14 anos"/>
    <n v="39"/>
    <s v="1 - 250"/>
    <n v="385"/>
    <n v="638"/>
    <n v="6698"/>
    <n v="78416"/>
    <n v="113613"/>
    <n v="88867"/>
    <x v="1"/>
    <n v="11887"/>
    <x v="2"/>
    <n v="12859"/>
    <n v="10.46"/>
    <n v="5.59"/>
    <n v="1.1399999999999999"/>
    <n v="259.58999999999997"/>
    <n v="25.25"/>
    <s v="https://github.com/RoaringBitmap/RoaringBitmap"/>
    <s v="https://github.com/RoaringBitmap/RoaringBitmap.git"/>
    <s v="2013-06-17T20:29:23Z"/>
    <m/>
    <n v="8.2677851765804358E-3"/>
    <n v="9.5378924411059017E-4"/>
    <n v="0.25490196078431371"/>
    <n v="2.9723991507430977E-2"/>
    <n v="4.7024379710770801E-3"/>
  </r>
  <r>
    <s v="apache/kylin"/>
    <n v="3748"/>
    <s v="0-20.000"/>
    <n v="10.71"/>
    <n v="10"/>
    <s v="10-12 anos"/>
    <n v="2"/>
    <s v="1 - 250"/>
    <n v="3495"/>
    <n v="4764"/>
    <n v="29684"/>
    <n v="317145"/>
    <n v="550602"/>
    <n v="400342"/>
    <x v="2"/>
    <n v="77239"/>
    <x v="2"/>
    <n v="73021"/>
    <n v="14.03"/>
    <n v="7.79"/>
    <n v="1.5"/>
    <n v="137.69"/>
    <n v="11.64"/>
    <s v="https://github.com/apache/kylin"/>
    <s v="https://github.com/apache/kylin.git"/>
    <s v="2015-01-03T08:00:05Z"/>
    <m/>
    <n v="3.7246015429378339E-2"/>
    <n v="6.1975037794109421E-3"/>
    <n v="0.35522115823073414"/>
    <n v="0.10615711252653928"/>
    <n v="2.4942358497538554E-3"/>
  </r>
  <r>
    <s v="spotbugs/spotbugs"/>
    <n v="3736"/>
    <s v="0-20.000"/>
    <n v="8.8699999999999992"/>
    <n v="8"/>
    <s v="08-10 anos"/>
    <n v="71"/>
    <s v="1 - 250"/>
    <n v="3419"/>
    <n v="5270"/>
    <n v="20399"/>
    <n v="217154"/>
    <n v="342872"/>
    <n v="223375"/>
    <x v="2"/>
    <n v="70688"/>
    <x v="2"/>
    <n v="48809"/>
    <n v="20.62"/>
    <n v="4.0999999999999996"/>
    <n v="1.37"/>
    <n v="25.77"/>
    <n v="9.41"/>
    <s v="https://github.com/spotbugs/spotbugs"/>
    <s v="https://github.com/spotbugs/spotbugs.git"/>
    <s v="2016-11-04T22:18:08Z"/>
    <m/>
    <n v="2.0781803299522374E-2"/>
    <n v="5.6718645652973328E-3"/>
    <n v="0.18695850433196534"/>
    <n v="7.855626326963909E-2"/>
    <n v="4.6682008750204696E-4"/>
  </r>
  <r>
    <s v="JCTools/JCTools"/>
    <n v="3730"/>
    <s v="0-20.000"/>
    <n v="11.86"/>
    <n v="10"/>
    <s v="10-12 anos"/>
    <n v="18"/>
    <s v="1 - 250"/>
    <n v="350"/>
    <n v="788"/>
    <n v="3697"/>
    <n v="37082"/>
    <n v="58627"/>
    <n v="40461"/>
    <x v="1"/>
    <n v="11159"/>
    <x v="2"/>
    <n v="7007"/>
    <n v="19.03"/>
    <n v="4.5999999999999996"/>
    <n v="3.91"/>
    <n v="19.97"/>
    <n v="9.84"/>
    <s v="https://github.com/JCTools/JCTools"/>
    <s v="https://github.com/JCTools/JCTools.git"/>
    <s v="2013-11-10T18:04:40Z"/>
    <m/>
    <n v="3.7643090914470053E-3"/>
    <n v="8.9537597165223145E-4"/>
    <n v="0.20975832193342453"/>
    <n v="0.61783439490445868"/>
    <n v="3.6175386679921918E-4"/>
  </r>
  <r>
    <s v="ethanhua/Skeleton"/>
    <n v="3724"/>
    <s v="0-20.000"/>
    <n v="8.14"/>
    <n v="8"/>
    <s v="08-10 anos"/>
    <n v="0"/>
    <s v="0"/>
    <n v="17"/>
    <n v="33"/>
    <n v="90"/>
    <n v="752"/>
    <n v="982"/>
    <n v="724"/>
    <x v="3"/>
    <n v="93"/>
    <x v="0"/>
    <n v="165"/>
    <n v="9.4700000000000006"/>
    <n v="3.73"/>
    <n v="1.24"/>
    <n v="4.6100000000000003"/>
    <n v="3.73"/>
    <s v="https://github.com/ethanhua/Skeleton"/>
    <s v="https://github.com/ethanhua/Skeleton.git"/>
    <s v="2017-07-30T06:42:39Z"/>
    <m/>
    <n v="6.7357697096157585E-5"/>
    <n v="7.4621350805320835E-6"/>
    <n v="0.17008663930688556"/>
    <n v="5.0955414012738849E-2"/>
    <n v="8.3509530593109694E-5"/>
  </r>
  <r>
    <s v="willowtreeapps/spruce-android"/>
    <n v="3718"/>
    <s v="0-20.000"/>
    <n v="8.57"/>
    <n v="8"/>
    <s v="08-10 anos"/>
    <n v="3"/>
    <s v="1 - 250"/>
    <n v="55"/>
    <n v="122"/>
    <n v="421"/>
    <n v="4269"/>
    <n v="8133"/>
    <n v="4655"/>
    <x v="5"/>
    <n v="2427"/>
    <x v="1"/>
    <n v="1051"/>
    <n v="29.84"/>
    <n v="4.8600000000000003"/>
    <n v="1.37"/>
    <n v="5.35"/>
    <n v="5.77"/>
    <s v="https://github.com/willowtreeapps/spruce-android"/>
    <s v="https://github.com/willowtreeapps/spruce-android.git"/>
    <s v="2017-02-23T20:34:18Z"/>
    <m/>
    <n v="4.3308022097046065E-4"/>
    <n v="1.9473765419840181E-4"/>
    <n v="0.22161422708618334"/>
    <n v="7.855626326963909E-2"/>
    <n v="9.6914531165539437E-5"/>
  </r>
  <r>
    <s v="Atmosphere/atmosphere"/>
    <n v="3719"/>
    <s v="0-20.000"/>
    <n v="15.22"/>
    <n v="14"/>
    <s v="14-16 anos"/>
    <n v="0"/>
    <s v="0"/>
    <n v="352"/>
    <n v="741"/>
    <n v="4163"/>
    <n v="36660"/>
    <n v="59857"/>
    <n v="36377"/>
    <x v="1"/>
    <n v="15456"/>
    <x v="2"/>
    <n v="8024"/>
    <n v="25.82"/>
    <n v="5.5"/>
    <n v="1.31"/>
    <n v="55.03"/>
    <n v="10.94"/>
    <s v="https://github.com/Atmosphere/atmosphere"/>
    <s v="https://github.com/Atmosphere/atmosphere.git"/>
    <s v="2010-06-30T14:26:23Z"/>
    <m/>
    <n v="3.3843521371090114E-3"/>
    <n v="1.2401587075774611E-3"/>
    <n v="0.2507979936160511"/>
    <n v="6.5817409766454366E-2"/>
    <n v="9.9686105608217486E-4"/>
  </r>
  <r>
    <s v="stfalcon-studio/ChatKit"/>
    <n v="3715"/>
    <s v="0-20.000"/>
    <n v="8.6199999999999992"/>
    <n v="8"/>
    <s v="08-10 anos"/>
    <n v="1"/>
    <s v="1 - 250"/>
    <n v="51"/>
    <n v="108"/>
    <n v="599"/>
    <n v="4680"/>
    <n v="7145"/>
    <n v="4696"/>
    <x v="5"/>
    <n v="1306"/>
    <x v="1"/>
    <n v="1143"/>
    <n v="18.28"/>
    <n v="5.77"/>
    <n v="2.9"/>
    <n v="35.479999999999997"/>
    <n v="8.5399999999999991"/>
    <s v="https://github.com/stfalcon-studio/ChatKit"/>
    <s v="https://github.com/stfalcon-studio/ChatKit.git"/>
    <s v="2017-02-02T09:37:15Z"/>
    <m/>
    <n v="4.3689467619275691E-4"/>
    <n v="1.0479084317392367E-4"/>
    <n v="0.26310989512083904"/>
    <n v="0.40339702760084922"/>
    <n v="6.4271543285109142E-4"/>
  </r>
  <r>
    <s v="ryanhoo/StylishMusicPlayer"/>
    <n v="3706"/>
    <s v="0-20.000"/>
    <n v="9.01"/>
    <n v="8"/>
    <s v="08-10 anos"/>
    <n v="0"/>
    <s v="0"/>
    <n v="83"/>
    <n v="194"/>
    <n v="818"/>
    <n v="5777"/>
    <n v="8159"/>
    <n v="5991"/>
    <x v="5"/>
    <n v="884"/>
    <x v="4"/>
    <n v="1284"/>
    <n v="10.83"/>
    <n v="5.03"/>
    <n v="1.31"/>
    <n v="13.22"/>
    <n v="5.99"/>
    <s v="https://github.com/ryanhoo/StylishMusicPlayer"/>
    <s v="https://github.com/ryanhoo/StylishMusicPlayer.git"/>
    <s v="2016-09-13T14:38:32Z"/>
    <m/>
    <n v="5.5737563992138133E-4"/>
    <n v="7.0930402270864108E-5"/>
    <n v="0.22936616507067945"/>
    <n v="6.5817409766454366E-2"/>
    <n v="2.3947852373989374E-4"/>
  </r>
  <r>
    <s v="ByteLegend/ByteLegend"/>
    <n v="3716"/>
    <s v="0-20.000"/>
    <n v="4.62"/>
    <n v="4"/>
    <s v="04-06 anos"/>
    <n v="0"/>
    <s v="0"/>
    <n v="43"/>
    <n v="295"/>
    <n v="8543"/>
    <n v="104032"/>
    <n v="85699"/>
    <n v="70565"/>
    <x v="1"/>
    <n v="5421"/>
    <x v="1"/>
    <n v="9713"/>
    <n v="6.33"/>
    <n v="6.98"/>
    <n v="1"/>
    <n v="727.84"/>
    <n v="79.88"/>
    <s v="https://github.com/ByteLegend/ByteLegend"/>
    <s v="https://github.com/ByteLegend/ByteLegend.git"/>
    <s v="2021-02-01T10:11:30Z"/>
    <m/>
    <n v="6.5650495795446951E-3"/>
    <n v="4.3497026098456373E-4"/>
    <n v="0.31828545371637029"/>
    <n v="0"/>
    <n v="1.3184723806266585E-2"/>
  </r>
  <r>
    <s v="liuyubobobo/Play-with-Algorithms"/>
    <n v="3705"/>
    <s v="0-20.000"/>
    <n v="9.2100000000000009"/>
    <n v="8"/>
    <s v="08-10 anos"/>
    <n v="0"/>
    <s v="0"/>
    <n v="363"/>
    <n v="133"/>
    <n v="645"/>
    <n v="5384"/>
    <n v="26486"/>
    <n v="16841"/>
    <x v="1"/>
    <n v="4005"/>
    <x v="1"/>
    <n v="5640"/>
    <n v="15.12"/>
    <n v="2.93"/>
    <n v="1.01"/>
    <n v="4.2300000000000004"/>
    <n v="12.94"/>
    <s v="https://github.com/liuyubobobo/Play-with-Algorithms"/>
    <s v="https://github.com/liuyubobobo/Play-with-Algorithms.git"/>
    <s v="2016-07-05T18:16:22Z"/>
    <m/>
    <n v="1.5668107414314775E-3"/>
    <n v="3.2135323653259134E-4"/>
    <n v="0.13360693114455086"/>
    <n v="2.1231422505307873E-3"/>
    <n v="7.6625881650510633E-5"/>
  </r>
  <r>
    <s v="yanzhenjie/NoHttp"/>
    <n v="3702"/>
    <s v="0-20.000"/>
    <n v="10.14"/>
    <n v="10"/>
    <s v="10-12 anos"/>
    <n v="0"/>
    <s v="0"/>
    <n v="151"/>
    <n v="228"/>
    <n v="1305"/>
    <n v="8428"/>
    <n v="17337"/>
    <n v="9198"/>
    <x v="5"/>
    <n v="5906"/>
    <x v="1"/>
    <n v="2233"/>
    <n v="34.07"/>
    <n v="4.46"/>
    <n v="1.5"/>
    <n v="45.65"/>
    <n v="9.33"/>
    <s v="https://github.com/yanzhenjie/NoHttp"/>
    <s v="https://github.com/yanzhenjie/NoHttp.git"/>
    <s v="2015-07-29T06:11:12Z"/>
    <m/>
    <n v="8.5574046669952681E-4"/>
    <n v="4.7388569661959665E-4"/>
    <n v="0.20337437300501596"/>
    <n v="0.10615711252653928"/>
    <n v="8.2694361639380851E-4"/>
  </r>
  <r>
    <s v="nICEnnnnnnnLee/BilibiliDown"/>
    <n v="3702"/>
    <s v="0-20.000"/>
    <n v="6.65"/>
    <n v="6"/>
    <s v="06-08 anos"/>
    <n v="80"/>
    <s v="1 - 250"/>
    <n v="182"/>
    <n v="262"/>
    <n v="1555"/>
    <n v="19838"/>
    <n v="30638"/>
    <n v="21030"/>
    <x v="1"/>
    <n v="6629"/>
    <x v="1"/>
    <n v="2979"/>
    <n v="21.64"/>
    <n v="4.21"/>
    <n v="1.72"/>
    <n v="42.02"/>
    <n v="16.23"/>
    <s v="https://github.com/nICEnnnnnnnLee/BilibiliDown"/>
    <s v="https://github.com/nICEnnnnnnnLee/BilibiliDown.git"/>
    <s v="2019-01-23T06:56:46Z"/>
    <m/>
    <n v="1.9565364225582788E-3"/>
    <n v="5.3189777901986222E-4"/>
    <n v="0.19197446420428638"/>
    <n v="0.15286624203821655"/>
    <n v="7.6118665412634907E-4"/>
  </r>
  <r>
    <s v="rbmonster/learning-note"/>
    <n v="3700"/>
    <s v="0-20.000"/>
    <n v="5.26"/>
    <n v="4"/>
    <s v="04-06 anos"/>
    <n v="0"/>
    <s v="0"/>
    <n v="471"/>
    <n v="658"/>
    <n v="1579"/>
    <n v="13368"/>
    <n v="23512"/>
    <n v="14702"/>
    <x v="1"/>
    <n v="6215"/>
    <x v="1"/>
    <n v="2595"/>
    <n v="26.43"/>
    <n v="2.19"/>
    <n v="1.17"/>
    <n v="2.89"/>
    <n v="4.34"/>
    <s v="https://github.com/rbmonster/learning-note"/>
    <s v="https://github.com/rbmonster/learning-note.git"/>
    <s v="2020-06-15T16:47:25Z"/>
    <m/>
    <n v="1.3678078214194871E-3"/>
    <n v="4.9867924220975163E-4"/>
    <n v="9.9863201094391243E-2"/>
    <n v="3.609341825902334E-2"/>
    <n v="5.2351961695029716E-5"/>
  </r>
  <r>
    <s v="javahuang/SurveyKing"/>
    <n v="3701"/>
    <s v="0-20.000"/>
    <n v="4.03"/>
    <n v="4"/>
    <s v="04-06 anos"/>
    <n v="3"/>
    <s v="1 - 250"/>
    <n v="343"/>
    <n v="400"/>
    <n v="837"/>
    <n v="9237"/>
    <n v="21316"/>
    <n v="12629"/>
    <x v="1"/>
    <n v="4903"/>
    <x v="1"/>
    <n v="3784"/>
    <n v="23"/>
    <n v="5.17"/>
    <n v="1.23"/>
    <n v="7.83"/>
    <n v="4.3499999999999996"/>
    <s v="https://github.com/javahuang/SurveyKing"/>
    <s v="https://github.com/javahuang/SurveyKing.git"/>
    <s v="2021-09-06T13:34:14Z"/>
    <m/>
    <n v="1.1749452439604614E-3"/>
    <n v="3.9340697096611622E-4"/>
    <n v="0.23575011399908802"/>
    <n v="4.8832271762208064E-2"/>
    <n v="1.4183939794881753E-4"/>
  </r>
  <r>
    <s v="undertow-io/undertow"/>
    <n v="3694"/>
    <s v="0-20.000"/>
    <n v="13.17"/>
    <n v="12"/>
    <s v="12-14 anos"/>
    <n v="9"/>
    <s v="1 - 250"/>
    <n v="1457"/>
    <n v="3099"/>
    <n v="14589"/>
    <n v="161860"/>
    <n v="234171"/>
    <n v="156573"/>
    <x v="2"/>
    <n v="48321"/>
    <x v="2"/>
    <n v="29277"/>
    <n v="20.63"/>
    <n v="5.22"/>
    <n v="1.24"/>
    <n v="36.64"/>
    <n v="9.64"/>
    <s v="https://github.com/undertow-io/undertow"/>
    <s v="https://github.com/undertow-io/undertow.git"/>
    <s v="2012-07-19T00:52:44Z"/>
    <m/>
    <n v="1.4566846280989891E-2"/>
    <n v="3.8771809594235571E-3"/>
    <n v="0.23803009575923392"/>
    <n v="5.0955414012738849E-2"/>
    <n v="6.63728676991657E-4"/>
  </r>
  <r>
    <s v="jtablesaw/tablesaw"/>
    <n v="3691"/>
    <s v="0-20.000"/>
    <n v="9.7200000000000006"/>
    <n v="8"/>
    <s v="08-10 anos"/>
    <n v="79"/>
    <s v="1 - 250"/>
    <n v="514"/>
    <n v="766"/>
    <n v="6643"/>
    <n v="48475"/>
    <n v="79711"/>
    <n v="57131"/>
    <x v="1"/>
    <n v="11355"/>
    <x v="2"/>
    <n v="11225"/>
    <n v="14.25"/>
    <n v="6.06"/>
    <n v="1.28"/>
    <n v="108.39"/>
    <n v="13.3"/>
    <s v="https://github.com/jtablesaw/tablesaw"/>
    <s v="https://github.com/jtablesaw/tablesaw.git"/>
    <s v="2016-01-01T14:58:28Z"/>
    <m/>
    <n v="5.3152107635367112E-3"/>
    <n v="9.1110262192948188E-4"/>
    <n v="0.27633378932968533"/>
    <n v="5.9447983014862003E-2"/>
    <n v="1.9634702865481907E-3"/>
  </r>
  <r>
    <s v="lihangleo2/ShadowLayout"/>
    <n v="3678"/>
    <s v="0-20.000"/>
    <n v="6.19"/>
    <n v="6"/>
    <s v="06-08 anos"/>
    <n v="28"/>
    <s v="1 - 250"/>
    <n v="15"/>
    <n v="65"/>
    <n v="242"/>
    <n v="3437"/>
    <n v="4385"/>
    <n v="3077"/>
    <x v="5"/>
    <n v="572"/>
    <x v="4"/>
    <n v="736"/>
    <n v="13.04"/>
    <n v="4"/>
    <n v="1.1399999999999999"/>
    <n v="21.62"/>
    <n v="9.74"/>
    <s v="https://github.com/lihangleo2/ShadowLayout"/>
    <s v="https://github.com/lihangleo2/ShadowLayout.git"/>
    <s v="2019-07-09T07:17:06Z"/>
    <m/>
    <n v="2.8627021265866968E-4"/>
    <n v="4.5896142645853248E-5"/>
    <n v="0.1823985408116735"/>
    <n v="2.9723991507430977E-2"/>
    <n v="3.9164339510260987E-4"/>
  </r>
  <r>
    <s v="Creators-of-Create/Create"/>
    <n v="3688"/>
    <s v="0-20.000"/>
    <n v="6.17"/>
    <n v="6"/>
    <s v="06-08 anos"/>
    <n v="0"/>
    <s v="0"/>
    <n v="1976"/>
    <n v="2532"/>
    <n v="16121"/>
    <n v="150542"/>
    <n v="272110"/>
    <n v="222842"/>
    <x v="2"/>
    <n v="3877"/>
    <x v="1"/>
    <n v="45391"/>
    <n v="1.42"/>
    <n v="10.73"/>
    <n v="1.84"/>
    <n v="27.8"/>
    <n v="16.690000000000001"/>
    <s v="https://github.com/Creators-of-Create/Create"/>
    <s v="https://github.com/Creators-of-Create/Create.git"/>
    <s v="2019-07-18T08:27:10Z"/>
    <m/>
    <n v="2.0732215381632522E-2"/>
    <n v="3.1108277104540739E-4"/>
    <n v="0.48928408572731419"/>
    <n v="0.178343949044586"/>
    <n v="5.0359326474803674E-4"/>
  </r>
  <r>
    <s v="yacy/yacy_search_server"/>
    <n v="3675"/>
    <s v="0-20.000"/>
    <n v="10.5"/>
    <n v="10"/>
    <s v="10-12 anos"/>
    <n v="0"/>
    <s v="0"/>
    <n v="953"/>
    <n v="1419"/>
    <n v="10299"/>
    <n v="154686"/>
    <n v="246673"/>
    <n v="163180"/>
    <x v="2"/>
    <n v="57305"/>
    <x v="2"/>
    <n v="26188"/>
    <n v="23.23"/>
    <n v="5.58"/>
    <n v="1.38"/>
    <n v="43.31"/>
    <n v="28.79"/>
    <s v="https://github.com/yacy/yacy_search_server"/>
    <s v="https://github.com/yacy/yacy_search_server.git"/>
    <s v="2015-03-22T12:54:20Z"/>
    <m/>
    <n v="1.5181531784738942E-2"/>
    <n v="4.5980392558052805E-3"/>
    <n v="0.25444596443228457"/>
    <n v="8.0679405520169833E-2"/>
    <n v="7.8455483079990904E-4"/>
  </r>
  <r>
    <s v="yangfuhai/ASimpleCache"/>
    <n v="3674"/>
    <s v="0-20.000"/>
    <n v="12.15"/>
    <n v="12"/>
    <s v="12-14 anos"/>
    <n v="0"/>
    <s v="0"/>
    <n v="14"/>
    <n v="29"/>
    <n v="168"/>
    <n v="1993"/>
    <n v="2650"/>
    <n v="1587"/>
    <x v="5"/>
    <n v="798"/>
    <x v="4"/>
    <n v="265"/>
    <n v="30.11"/>
    <n v="4.59"/>
    <n v="1.31"/>
    <n v="38.520000000000003"/>
    <n v="11.14"/>
    <s v="https://github.com/yangfuhai/ASimpleCache"/>
    <s v="https://github.com/yangfuhai/ASimpleCache.git"/>
    <s v="2013-07-28T13:50:59Z"/>
    <m/>
    <n v="1.4764732775083159E-4"/>
    <n v="6.4029933271662391E-5"/>
    <n v="0.20930232558139533"/>
    <n v="6.5817409766454366E-2"/>
    <n v="6.9778462439188402E-4"/>
  </r>
  <r>
    <s v="dingjikerbo/Android-BluetoothKit"/>
    <n v="3673"/>
    <s v="0-20.000"/>
    <n v="9.9499999999999993"/>
    <n v="8"/>
    <s v="08-10 anos"/>
    <n v="0"/>
    <s v="0"/>
    <n v="151"/>
    <n v="241"/>
    <n v="1064"/>
    <n v="8347"/>
    <n v="11798"/>
    <n v="8726"/>
    <x v="5"/>
    <n v="709"/>
    <x v="4"/>
    <n v="2363"/>
    <n v="6.01"/>
    <n v="4.07"/>
    <n v="1.24"/>
    <n v="18.7"/>
    <n v="7.54"/>
    <s v="https://github.com/dingjikerbo/Android-BluetoothKit"/>
    <s v="https://github.com/dingjikerbo/Android-BluetoothKit.git"/>
    <s v="2015-10-08T09:07:33Z"/>
    <m/>
    <n v="8.118277138965069E-4"/>
    <n v="5.688875023760481E-5"/>
    <n v="0.1855905152758778"/>
    <n v="5.0955414012738849E-2"/>
    <n v="3.3874798743842755E-4"/>
  </r>
  <r>
    <s v="helidon-io/helidon"/>
    <n v="3677"/>
    <s v="0-20.000"/>
    <n v="7.06"/>
    <n v="6"/>
    <s v="06-08 anos"/>
    <n v="131"/>
    <s v="1 - 250"/>
    <n v="7066"/>
    <n v="9797"/>
    <n v="51859"/>
    <n v="405966"/>
    <n v="877334"/>
    <n v="503647"/>
    <x v="2"/>
    <n v="260798"/>
    <x v="3"/>
    <n v="112889"/>
    <n v="29.73"/>
    <n v="5.63"/>
    <n v="1.44"/>
    <n v="27.51"/>
    <n v="7.65"/>
    <s v="https://github.com/helidon-io/helidon"/>
    <s v="https://github.com/helidon-io/helidon.git"/>
    <s v="2018-08-27T11:03:52Z"/>
    <m/>
    <n v="4.6857047057166402E-2"/>
    <n v="2.0925912954114046E-2"/>
    <n v="0.25672594619243044"/>
    <n v="9.3418259023354558E-2"/>
    <n v="4.9833995371289532E-4"/>
  </r>
  <r>
    <s v="networknt/light-4j"/>
    <n v="3672"/>
    <s v="0-20.000"/>
    <n v="9.02"/>
    <n v="8"/>
    <s v="08-10 anos"/>
    <n v="192"/>
    <s v="1 - 250"/>
    <n v="851"/>
    <n v="1232"/>
    <n v="6916"/>
    <n v="68723"/>
    <n v="118022"/>
    <n v="77539"/>
    <x v="1"/>
    <n v="25776"/>
    <x v="2"/>
    <n v="14707"/>
    <n v="21.84"/>
    <n v="4.5599999999999996"/>
    <n v="1.17"/>
    <n v="23.37"/>
    <n v="11.8"/>
    <s v="https://github.com/networknt/light-4j"/>
    <s v="https://github.com/networknt/light-4j.git"/>
    <s v="2016-09-09T22:28:14Z"/>
    <m/>
    <n v="7.2138791093079588E-3"/>
    <n v="2.0682149874816668E-3"/>
    <n v="0.20793433652530779"/>
    <n v="3.609341825902334E-2"/>
    <n v="4.2334440996984239E-4"/>
  </r>
  <r>
    <s v="lisawray/groupie"/>
    <n v="3671"/>
    <s v="0-20.000"/>
    <n v="9.0500000000000007"/>
    <n v="8"/>
    <s v="08-10 anos"/>
    <n v="28"/>
    <s v="1 - 250"/>
    <n v="61"/>
    <n v="93"/>
    <n v="573"/>
    <n v="3898"/>
    <n v="5843"/>
    <n v="4283"/>
    <x v="5"/>
    <n v="502"/>
    <x v="4"/>
    <n v="1058"/>
    <n v="8.59"/>
    <n v="5.0999999999999996"/>
    <n v="1.83"/>
    <n v="29.9"/>
    <n v="8.82"/>
    <s v="https://github.com/lisawray/groupie"/>
    <s v="https://github.com/lisawray/groupie.git"/>
    <s v="2016-09-01T20:59:35Z"/>
    <m/>
    <n v="3.9847101749011451E-4"/>
    <n v="4.0279481832549525E-5"/>
    <n v="0.23255813953488372"/>
    <n v="0.17622080679405522"/>
    <n v="5.4163448258871577E-4"/>
  </r>
  <r>
    <s v="google/rejoiner"/>
    <n v="3670"/>
    <s v="0-20.000"/>
    <n v="7.78"/>
    <n v="6"/>
    <s v="06-08 anos"/>
    <n v="3"/>
    <s v="1 - 250"/>
    <n v="84"/>
    <n v="131"/>
    <n v="406"/>
    <n v="3566"/>
    <n v="7627"/>
    <n v="5406"/>
    <x v="5"/>
    <n v="1326"/>
    <x v="1"/>
    <n v="895"/>
    <n v="17.39"/>
    <n v="6.62"/>
    <n v="1.57"/>
    <n v="4.92"/>
    <n v="4.96"/>
    <s v="https://github.com/google/rejoiner"/>
    <s v="https://github.com/google/rejoiner.git"/>
    <s v="2017-12-06T19:09:53Z"/>
    <m/>
    <n v="5.0294987638374014E-4"/>
    <n v="1.0639560340629616E-4"/>
    <n v="0.30186958504331968"/>
    <n v="0.12101910828025479"/>
    <n v="8.9125138941019441E-5"/>
  </r>
  <r>
    <s v="grpc-ecosystem/grpc-spring"/>
    <n v="3669"/>
    <s v="0-20.000"/>
    <n v="8.7200000000000006"/>
    <n v="8"/>
    <s v="08-10 anos"/>
    <n v="34"/>
    <s v="1 - 250"/>
    <n v="306"/>
    <n v="418"/>
    <n v="1269"/>
    <n v="10752"/>
    <n v="28389"/>
    <n v="14821"/>
    <x v="1"/>
    <n v="9556"/>
    <x v="1"/>
    <n v="4012"/>
    <n v="33.659999999999997"/>
    <n v="6.61"/>
    <n v="1.48"/>
    <n v="5.37"/>
    <n v="4.42"/>
    <s v="https://github.com/grpc-ecosystem/grpc-spring"/>
    <s v="https://github.com/grpc-ecosystem/grpc-spring.git"/>
    <s v="2016-12-30T09:06:15Z"/>
    <m/>
    <n v="1.3788790451134689E-3"/>
    <n v="7.6675443902757625E-4"/>
    <n v="0.30141358869129048"/>
    <n v="0.1019108280254777"/>
    <n v="9.7276828478307816E-5"/>
  </r>
  <r>
    <s v="KunMinX/Linkage-RecyclerView"/>
    <n v="3667"/>
    <s v="0-20.000"/>
    <n v="6.41"/>
    <n v="6"/>
    <s v="06-08 anos"/>
    <n v="0"/>
    <s v="0"/>
    <n v="35"/>
    <n v="75"/>
    <n v="309"/>
    <n v="2552"/>
    <n v="3985"/>
    <n v="2452"/>
    <x v="5"/>
    <n v="850"/>
    <x v="4"/>
    <n v="683"/>
    <n v="21.33"/>
    <n v="6.4"/>
    <n v="1.55"/>
    <n v="10.39"/>
    <n v="5.71"/>
    <s v="https://github.com/KunMinX/Linkage-RecyclerView"/>
    <s v="https://github.com/KunMinX/Linkage-RecyclerView.git"/>
    <s v="2019-04-22T04:39:46Z"/>
    <m/>
    <n v="2.2812302939195908E-4"/>
    <n v="6.8202309875830869E-5"/>
    <n v="0.29183766529867761"/>
    <n v="0.11677282377919322"/>
    <n v="1.8821345398316913E-4"/>
  </r>
  <r>
    <s v="coderbruis/JavaSourceCodeLearning"/>
    <n v="3667"/>
    <s v="0-20.000"/>
    <n v="5.29"/>
    <n v="4"/>
    <s v="04-06 anos"/>
    <n v="0"/>
    <s v="0"/>
    <n v="259"/>
    <n v="317"/>
    <n v="768"/>
    <n v="6045"/>
    <n v="11289"/>
    <n v="7012"/>
    <x v="5"/>
    <n v="2378"/>
    <x v="1"/>
    <n v="1899"/>
    <n v="21.06"/>
    <n v="2.85"/>
    <n v="1.26"/>
    <n v="3.14"/>
    <n v="3.25"/>
    <s v="https://github.com/coderbruis/JavaSourceCodeLearning"/>
    <s v="https://github.com/coderbruis/JavaSourceCodeLearning.git"/>
    <s v="2020-06-02T13:34:20Z"/>
    <m/>
    <n v="6.523648785058797E-4"/>
    <n v="1.908059916290892E-4"/>
    <n v="0.12995896032831739"/>
    <n v="5.5201698513800426E-2"/>
    <n v="5.6880678104634365E-5"/>
  </r>
  <r>
    <s v="tchiotludo/akhq"/>
    <n v="3653"/>
    <s v="0-20.000"/>
    <n v="7.02"/>
    <n v="6"/>
    <s v="06-08 anos"/>
    <n v="42"/>
    <s v="1 - 250"/>
    <n v="209"/>
    <n v="305"/>
    <n v="1462"/>
    <n v="17372"/>
    <n v="24793"/>
    <n v="19973"/>
    <x v="1"/>
    <n v="1332"/>
    <x v="1"/>
    <n v="3488"/>
    <n v="5.37"/>
    <n v="8.1999999999999993"/>
    <n v="1.29"/>
    <n v="29.01"/>
    <n v="8.67"/>
    <s v="https://github.com/tchiotludo/akhq"/>
    <s v="https://github.com/tchiotludo/akhq.git"/>
    <s v="2018-09-09T19:35:39Z"/>
    <m/>
    <n v="1.8581979062176179E-3"/>
    <n v="1.0687703147600792E-4"/>
    <n v="0.37391700866393068"/>
    <n v="6.1571125265392788E-2"/>
    <n v="5.2551225217052329E-4"/>
  </r>
  <r>
    <s v="PlexPt/chatgpt-java"/>
    <n v="3644"/>
    <s v="0-20.000"/>
    <n v="2.78"/>
    <n v="2"/>
    <s v="02-04 anos"/>
    <n v="24"/>
    <s v="1 - 250"/>
    <n v="58"/>
    <n v="69"/>
    <n v="251"/>
    <n v="2010"/>
    <n v="4560"/>
    <n v="2867"/>
    <x v="5"/>
    <n v="831"/>
    <x v="4"/>
    <n v="862"/>
    <n v="18.22"/>
    <n v="5.28"/>
    <n v="1.28"/>
    <n v="14.59"/>
    <n v="7.64"/>
    <s v="https://github.com/PlexPt/chatgpt-java"/>
    <s v="https://github.com/PlexPt/chatgpt-java.git"/>
    <s v="2022-12-07T04:55:33Z"/>
    <m/>
    <n v="2.6673275908105495E-4"/>
    <n v="6.6677787655077011E-5"/>
    <n v="0.24076607387140905"/>
    <n v="5.9447983014862003E-2"/>
    <n v="2.6429588966452716E-4"/>
  </r>
  <r>
    <s v="linkedin/databus"/>
    <n v="3667"/>
    <s v="0-20.000"/>
    <n v="12.76"/>
    <n v="12"/>
    <s v="12-14 anos"/>
    <n v="0"/>
    <s v="0"/>
    <n v="803"/>
    <n v="1516"/>
    <n v="10833"/>
    <n v="124341"/>
    <n v="210530"/>
    <n v="148704"/>
    <x v="2"/>
    <n v="34611"/>
    <x v="2"/>
    <n v="27215"/>
    <n v="16.440000000000001"/>
    <n v="5.5"/>
    <n v="1.36"/>
    <n v="46.73"/>
    <n v="14.83"/>
    <s v="https://github.com/linkedin/databus"/>
    <s v="https://github.com/linkedin/databus.git"/>
    <s v="2012-12-17T17:49:17Z"/>
    <m/>
    <n v="1.3834749984788697E-2"/>
    <n v="2.7771178201322147E-3"/>
    <n v="0.2507979936160511"/>
    <n v="7.6433121019108305E-2"/>
    <n v="8.4650767128330057E-4"/>
  </r>
  <r>
    <s v="litesuits/android-common"/>
    <n v="3641"/>
    <s v="0-20.000"/>
    <n v="11.31"/>
    <n v="10"/>
    <s v="10-12 anos"/>
    <n v="0"/>
    <s v="0"/>
    <n v="60"/>
    <n v="85"/>
    <n v="679"/>
    <n v="6519"/>
    <n v="13350"/>
    <n v="6457"/>
    <x v="5"/>
    <n v="5695"/>
    <x v="1"/>
    <n v="1198"/>
    <n v="42.66"/>
    <n v="3.52"/>
    <n v="1.25"/>
    <n v="124.35"/>
    <n v="20.09"/>
    <s v="https://github.com/litesuits/android-common"/>
    <s v="https://github.com/litesuits/android-common.git"/>
    <s v="2014-05-29T08:08:00Z"/>
    <m/>
    <n v="6.0073017976504069E-4"/>
    <n v="4.5695547616806688E-4"/>
    <n v="0.16051071591427268"/>
    <n v="5.3078556263269641E-2"/>
    <n v="2.2525835421373513E-3"/>
  </r>
  <r>
    <s v="microservices-patterns/ftgo-application"/>
    <n v="3628"/>
    <s v="0-20.000"/>
    <n v="7.9"/>
    <n v="6"/>
    <s v="06-08 anos"/>
    <n v="0"/>
    <s v="0"/>
    <n v="337"/>
    <n v="370"/>
    <n v="1353"/>
    <n v="6868"/>
    <n v="13810"/>
    <n v="10528"/>
    <x v="1"/>
    <n v="179"/>
    <x v="4"/>
    <n v="3103"/>
    <n v="1.3"/>
    <n v="5.35"/>
    <n v="1.19"/>
    <n v="8.19"/>
    <n v="3.94"/>
    <s v="https://github.com/microservices-patterns/ftgo-application"/>
    <s v="https://github.com/microservices-patterns/ftgo-application.git"/>
    <s v="2017-10-23T04:30:04Z"/>
    <m/>
    <n v="9.7947767269108694E-4"/>
    <n v="1.4362604079733796E-5"/>
    <n v="0.2439580483356133"/>
    <n v="4.0339702760084917E-2"/>
    <n v="1.4836074957864822E-4"/>
  </r>
  <r>
    <s v="huburt-Hu/NewbieGuide"/>
    <n v="3621"/>
    <s v="0-20.000"/>
    <n v="8.14"/>
    <n v="8"/>
    <s v="08-10 anos"/>
    <n v="20"/>
    <s v="1 - 250"/>
    <n v="31"/>
    <n v="78"/>
    <n v="233"/>
    <n v="1896"/>
    <n v="2713"/>
    <n v="2000"/>
    <x v="5"/>
    <n v="357"/>
    <x v="4"/>
    <n v="356"/>
    <n v="13.16"/>
    <n v="4.3099999999999996"/>
    <n v="1.18"/>
    <n v="10.44"/>
    <n v="4.7699999999999996"/>
    <s v="https://github.com/huburt-Hu/NewbieGuide"/>
    <s v="https://github.com/huburt-Hu/NewbieGuide.git"/>
    <s v="2017-07-28T06:54:05Z"/>
    <m/>
    <n v="1.8607098645347399E-4"/>
    <n v="2.8644970147848966E-5"/>
    <n v="0.19653442772457819"/>
    <n v="3.8216560509554125E-2"/>
    <n v="1.8911919726509005E-4"/>
  </r>
  <r>
    <s v="apache/incubator-heron"/>
    <n v="3621"/>
    <s v="0-20.000"/>
    <n v="9.98"/>
    <n v="8"/>
    <s v="08-10 anos"/>
    <n v="56"/>
    <s v="1 - 250"/>
    <n v="1355"/>
    <n v="1676"/>
    <n v="8551"/>
    <n v="69959"/>
    <n v="159598"/>
    <n v="93495"/>
    <x v="1"/>
    <n v="43771"/>
    <x v="2"/>
    <n v="22332"/>
    <n v="27.43"/>
    <n v="5.56"/>
    <n v="1.43"/>
    <n v="20.399999999999999"/>
    <n v="7.78"/>
    <s v="https://github.com/apache/incubator-heron"/>
    <s v="https://github.com/apache/incubator-heron.git"/>
    <s v="2015-09-25T16:09:24Z"/>
    <m/>
    <n v="8.698353439233775E-3"/>
    <n v="3.5120980065588155E-3"/>
    <n v="0.25353397172822617"/>
    <n v="9.1295116772823773E-2"/>
    <n v="3.6954325902373915E-4"/>
  </r>
  <r>
    <s v="FasterXML/jackson-databind"/>
    <n v="3620"/>
    <s v="0-20.000"/>
    <n v="13.74"/>
    <n v="12"/>
    <s v="12-14 anos"/>
    <n v="0"/>
    <s v="0"/>
    <n v="1254"/>
    <n v="5236"/>
    <n v="17129"/>
    <n v="162137"/>
    <n v="254444"/>
    <n v="163044"/>
    <x v="2"/>
    <n v="57143"/>
    <x v="2"/>
    <n v="34257"/>
    <n v="22.46"/>
    <n v="3.8"/>
    <n v="1.73"/>
    <n v="24.21"/>
    <n v="5.47"/>
    <s v="https://github.com/FasterXML/jackson-databind"/>
    <s v="https://github.com/FasterXML/jackson-databind.git"/>
    <s v="2011-12-23T07:17:41Z"/>
    <m/>
    <n v="1.5168878957660106E-2"/>
    <n v="4.5850406979230634E-3"/>
    <n v="0.17327861377108983"/>
    <n v="0.15498938428874734"/>
    <n v="4.3856089710611401E-4"/>
  </r>
  <r>
    <s v="uncle-novel/uncle-novel"/>
    <n v="3614"/>
    <s v="0-20.000"/>
    <n v="6.77"/>
    <n v="6"/>
    <s v="06-08 anos"/>
    <n v="1"/>
    <s v="1 - 250"/>
    <n v="222"/>
    <n v="269"/>
    <n v="1219"/>
    <n v="16991"/>
    <n v="29122"/>
    <n v="20199"/>
    <x v="1"/>
    <n v="6689"/>
    <x v="1"/>
    <n v="2234"/>
    <n v="22.97"/>
    <n v="7.29"/>
    <n v="1.66"/>
    <n v="10.42"/>
    <n v="10.31"/>
    <s v="https://github.com/uncle-novel/uncle-novel"/>
    <s v="https://github.com/uncle-novel/uncle-novel.git"/>
    <s v="2018-12-11T12:15:30Z"/>
    <m/>
    <n v="1.8792239276868605E-3"/>
    <n v="5.3671205971697969E-4"/>
    <n v="0.33242134062927498"/>
    <n v="0.14012738853503184"/>
    <n v="1.8875689995232167E-4"/>
  </r>
  <r>
    <s v="blossom-editor/blossom"/>
    <n v="3612"/>
    <s v="0-20.000"/>
    <n v="2.11"/>
    <n v="2"/>
    <s v="02-04 anos"/>
    <n v="19"/>
    <s v="1 - 250"/>
    <n v="399"/>
    <n v="435"/>
    <n v="1279"/>
    <n v="13365"/>
    <n v="32391"/>
    <n v="18210"/>
    <x v="1"/>
    <n v="10515"/>
    <x v="2"/>
    <n v="3666"/>
    <n v="32.46"/>
    <n v="5.72"/>
    <n v="1.34"/>
    <n v="6.98"/>
    <n v="6.22"/>
    <s v="https://github.com/blossom-editor/blossom"/>
    <s v="https://github.com/blossom-editor/blossom.git"/>
    <s v="2023-08-07T03:02:17Z"/>
    <m/>
    <n v="1.6941763316588806E-3"/>
    <n v="8.4370269216983728E-4"/>
    <n v="0.26082991336069311"/>
    <n v="7.2186836518046721E-2"/>
    <n v="1.2644176215616175E-4"/>
  </r>
  <r>
    <s v="rockerhieu/emojicon"/>
    <n v="3612"/>
    <s v="0-20.000"/>
    <n v="11.67"/>
    <n v="10"/>
    <s v="10-12 anos"/>
    <n v="2"/>
    <s v="1 - 250"/>
    <n v="24"/>
    <n v="39"/>
    <n v="166"/>
    <n v="2971"/>
    <n v="4713"/>
    <n v="3840"/>
    <x v="5"/>
    <n v="553"/>
    <x v="4"/>
    <n v="320"/>
    <n v="11.73"/>
    <n v="5.15"/>
    <n v="1.56"/>
    <n v="6.77"/>
    <n v="7.33"/>
    <s v="https://github.com/rockerhieu/emojicon"/>
    <s v="https://github.com/rockerhieu/emojicon.git"/>
    <s v="2014-01-18T12:32:38Z"/>
    <m/>
    <n v="3.5725629399067005E-4"/>
    <n v="4.4371620425099384E-5"/>
    <n v="0.23483812129502965"/>
    <n v="0.11889596602972401"/>
    <n v="1.2263764037209382E-4"/>
  </r>
  <r>
    <s v="spockframework/spock"/>
    <n v="3608"/>
    <s v="0-20.000"/>
    <n v="14.77"/>
    <n v="14"/>
    <s v="14-16 anos"/>
    <n v="26"/>
    <s v="1 - 250"/>
    <n v="661"/>
    <n v="726"/>
    <n v="3967"/>
    <n v="25489"/>
    <n v="54567"/>
    <n v="30637"/>
    <x v="1"/>
    <n v="16404"/>
    <x v="2"/>
    <n v="7526"/>
    <n v="30.06"/>
    <n v="5.56"/>
    <n v="1.47"/>
    <n v="34.74"/>
    <n v="9.1199999999999992"/>
    <s v="https://github.com/spockframework/spock"/>
    <s v="https://github.com/spockframework/spock.git"/>
    <s v="2010-12-12T19:02:34Z"/>
    <m/>
    <n v="2.850328405987541E-3"/>
    <n v="1.3162243425919172E-3"/>
    <n v="0.25353397172822617"/>
    <n v="9.9787685774946913E-2"/>
    <n v="6.2931043227866176E-4"/>
  </r>
  <r>
    <s v="Mojang/brigadier"/>
    <n v="3601"/>
    <s v="0-20.000"/>
    <n v="11.01"/>
    <n v="10"/>
    <s v="10-12 anos"/>
    <n v="3"/>
    <s v="1 - 250"/>
    <n v="74"/>
    <n v="85"/>
    <n v="702"/>
    <n v="4312"/>
    <n v="7319"/>
    <n v="5669"/>
    <x v="5"/>
    <n v="448"/>
    <x v="4"/>
    <n v="1202"/>
    <n v="6.12"/>
    <n v="6.64"/>
    <n v="1.1499999999999999"/>
    <n v="44.55"/>
    <n v="12.26"/>
    <s v="https://github.com/Mojang/brigadier"/>
    <s v="https://github.com/Mojang/brigadier.git"/>
    <s v="2014-09-15T08:48:24Z"/>
    <m/>
    <n v="5.27418211102372E-4"/>
    <n v="3.5946629205143802E-5"/>
    <n v="0.30278157774737802"/>
    <n v="3.1847133757961762E-2"/>
    <n v="8.0701726419154802E-4"/>
  </r>
  <r>
    <s v="spring-io/initializr"/>
    <n v="3597"/>
    <s v="0-20.000"/>
    <n v="12.28"/>
    <n v="12"/>
    <s v="12-14 anos"/>
    <n v="17"/>
    <s v="1 - 250"/>
    <n v="557"/>
    <n v="738"/>
    <n v="4496"/>
    <n v="31773"/>
    <n v="60876"/>
    <n v="35156"/>
    <x v="1"/>
    <n v="17231"/>
    <x v="2"/>
    <n v="8489"/>
    <n v="28.31"/>
    <n v="5.51"/>
    <n v="1.27"/>
    <n v="33.729999999999997"/>
    <n v="7.75"/>
    <s v="https://github.com/spring-io/initializr"/>
    <s v="https://github.com/spring-io/initializr.git"/>
    <s v="2013-06-07T16:02:22Z"/>
    <m/>
    <n v="3.2707557998791657E-3"/>
    <n v="1.3825811782005198E-3"/>
    <n v="0.25125398996808024"/>
    <n v="5.7324840764331211E-2"/>
    <n v="6.110144179838589E-4"/>
  </r>
  <r>
    <s v="tyrantgit/ExplosionField"/>
    <n v="3592"/>
    <s v="0-20.000"/>
    <n v="9.99"/>
    <n v="8"/>
    <s v="08-10 anos"/>
    <n v="0"/>
    <s v="0"/>
    <n v="6"/>
    <n v="10"/>
    <n v="29"/>
    <n v="343"/>
    <n v="447"/>
    <n v="344"/>
    <x v="3"/>
    <n v="51"/>
    <x v="0"/>
    <n v="52"/>
    <n v="11.41"/>
    <n v="4.9000000000000004"/>
    <n v="1.5"/>
    <n v="4.3"/>
    <n v="5.3"/>
    <s v="https://github.com/tyrantgit/ExplosionField"/>
    <s v="https://github.com/tyrantgit/ExplosionField.git"/>
    <s v="2015-09-23T11:34:50Z"/>
    <m/>
    <n v="3.2004209669997524E-5"/>
    <n v="4.0921385925498527E-6"/>
    <n v="0.22343821249430007"/>
    <n v="0.10615711252653928"/>
    <n v="7.7893922245199921E-5"/>
  </r>
  <r>
    <s v="mbechler/marshalsec"/>
    <n v="3592"/>
    <s v="0-20.000"/>
    <n v="8.33"/>
    <n v="8"/>
    <s v="08-10 anos"/>
    <n v="0"/>
    <s v="0"/>
    <n v="64"/>
    <n v="72"/>
    <n v="276"/>
    <n v="2214"/>
    <n v="6217"/>
    <n v="3153"/>
    <x v="5"/>
    <n v="1805"/>
    <x v="1"/>
    <n v="1259"/>
    <n v="29.03"/>
    <n v="7.29"/>
    <n v="1.82"/>
    <n v="14.58"/>
    <n v="6.19"/>
    <s v="https://github.com/mbechler/marshalsec"/>
    <s v="https://github.com/mbechler/marshalsec.git"/>
    <s v="2017-05-22T11:43:57Z"/>
    <m/>
    <n v="2.9334091014390171E-4"/>
    <n v="1.4482961097161734E-4"/>
    <n v="0.33242134062927498"/>
    <n v="0.17409766454352443"/>
    <n v="2.64114741008143E-4"/>
  </r>
  <r>
    <s v="kikoso/android-stackblur"/>
    <n v="3591"/>
    <s v="0-20.000"/>
    <n v="12.1"/>
    <n v="12"/>
    <s v="12-14 anos"/>
    <n v="0"/>
    <s v="0"/>
    <n v="12"/>
    <n v="41"/>
    <n v="40"/>
    <n v="933"/>
    <n v="1188"/>
    <n v="811"/>
    <x v="3"/>
    <n v="189"/>
    <x v="4"/>
    <n v="188"/>
    <n v="15.91"/>
    <n v="1.76"/>
    <n v="1.1000000000000001"/>
    <n v="0.59"/>
    <n v="2.2400000000000002"/>
    <s v="https://github.com/kikoso/android-stackblur"/>
    <s v="https://github.com/kikoso/android-stackblur.git"/>
    <s v="2013-08-15T14:44:32Z"/>
    <m/>
    <n v="7.5451785006883695E-5"/>
    <n v="1.5164984195920041E-5"/>
    <n v="8.0255357957136342E-2"/>
    <n v="2.1231422505307875E-2"/>
    <n v="1.0687770726666966E-5"/>
  </r>
  <r>
    <s v="dtinit/data-transfer-project"/>
    <n v="3590"/>
    <s v="0-20.000"/>
    <n v="7.7"/>
    <n v="6"/>
    <s v="06-08 anos"/>
    <n v="61"/>
    <s v="1 - 250"/>
    <n v="792"/>
    <n v="927"/>
    <n v="3825"/>
    <n v="33617"/>
    <n v="78842"/>
    <n v="55031"/>
    <x v="1"/>
    <n v="13580"/>
    <x v="2"/>
    <n v="10231"/>
    <n v="17.22"/>
    <n v="6.91"/>
    <n v="1.27"/>
    <n v="6.88"/>
    <n v="6.68"/>
    <s v="https://github.com/dtinit/data-transfer-project"/>
    <s v="https://github.com/dtinit/data-transfer-project.git"/>
    <s v="2018-01-04T21:27:57Z"/>
    <m/>
    <n v="5.119836227760563E-3"/>
    <n v="1.0896321977809215E-3"/>
    <n v="0.31509347925216602"/>
    <n v="5.7324840764331211E-2"/>
    <n v="1.2463027559231988E-4"/>
  </r>
  <r>
    <s v="vert-x3/vertx-examples"/>
    <n v="3583"/>
    <s v="0-20.000"/>
    <n v="10.57"/>
    <n v="10"/>
    <s v="10-12 anos"/>
    <n v="0"/>
    <s v="0"/>
    <n v="423"/>
    <n v="451"/>
    <n v="1019"/>
    <n v="9055"/>
    <n v="19524"/>
    <n v="13676"/>
    <x v="1"/>
    <n v="2473"/>
    <x v="1"/>
    <n v="3375"/>
    <n v="12.67"/>
    <n v="5.34"/>
    <n v="1.82"/>
    <n v="1.02"/>
    <n v="2.98"/>
    <s v="https://github.com/vert-x3/vertx-examples"/>
    <s v="https://github.com/vert-x3/vertx-examples.git"/>
    <s v="2015-02-24T17:42:44Z"/>
    <m/>
    <n v="1.272353405368855E-3"/>
    <n v="1.9842860273285853E-4"/>
    <n v="0.24350205198358413"/>
    <n v="0.17409766454352443"/>
    <n v="1.847716295118696E-5"/>
  </r>
  <r>
    <s v="alibaba/Alink"/>
    <n v="3609"/>
    <s v="0-20.000"/>
    <n v="6.97"/>
    <n v="6"/>
    <s v="06-08 anos"/>
    <n v="22"/>
    <s v="1 - 250"/>
    <n v="5266"/>
    <n v="8181"/>
    <n v="36756"/>
    <n v="475597"/>
    <n v="595725"/>
    <n v="448105"/>
    <x v="2"/>
    <n v="73335"/>
    <x v="2"/>
    <n v="74285"/>
    <n v="12.31"/>
    <n v="6.47"/>
    <n v="1.74"/>
    <n v="34.700000000000003"/>
    <n v="9.27"/>
    <s v="https://github.com/alibaba/Alink"/>
    <s v="https://github.com/alibaba/Alink.git"/>
    <s v="2018-09-30T06:36:11Z"/>
    <m/>
    <n v="4.1689669692366975E-2"/>
    <n v="5.8842545820518323E-3"/>
    <n v="0.29502963976288188"/>
    <n v="0.15711252653927812"/>
    <n v="6.28585837653125E-4"/>
  </r>
  <r>
    <s v="dongjunkun/DropDownMenu"/>
    <n v="3582"/>
    <s v="0-20.000"/>
    <n v="10.24"/>
    <n v="10"/>
    <s v="10-12 anos"/>
    <n v="2"/>
    <s v="1 - 250"/>
    <n v="9"/>
    <n v="19"/>
    <n v="49"/>
    <n v="513"/>
    <n v="744"/>
    <n v="543"/>
    <x v="3"/>
    <n v="85"/>
    <x v="0"/>
    <n v="116"/>
    <n v="11.42"/>
    <n v="4.53"/>
    <n v="1.37"/>
    <n v="2.16"/>
    <n v="4.05"/>
    <s v="https://github.com/dongjunkun/DropDownMenu"/>
    <s v="https://github.com/dongjunkun/DropDownMenu.git"/>
    <s v="2015-06-23T07:43:56Z"/>
    <m/>
    <n v="5.0518272822118182E-5"/>
    <n v="6.8202309875830875E-6"/>
    <n v="0.20656634746922026"/>
    <n v="7.855626326963909E-2"/>
    <n v="3.912810977898415E-5"/>
  </r>
  <r>
    <s v="WVector/AppUpdate"/>
    <n v="3579"/>
    <s v="0-20.000"/>
    <n v="8.25"/>
    <n v="8"/>
    <s v="08-10 anos"/>
    <n v="3"/>
    <s v="1 - 250"/>
    <n v="27"/>
    <n v="64"/>
    <n v="351"/>
    <n v="2925"/>
    <n v="4389"/>
    <n v="2682"/>
    <x v="5"/>
    <n v="1059"/>
    <x v="1"/>
    <n v="648"/>
    <n v="24.13"/>
    <n v="4.4400000000000004"/>
    <n v="1.1599999999999999"/>
    <n v="37.14"/>
    <n v="8.52"/>
    <s v="https://github.com/WVector/AppUpdate"/>
    <s v="https://github.com/WVector/AppUpdate.git"/>
    <s v="2017-06-19T09:38:42Z"/>
    <m/>
    <n v="2.495211928341086E-4"/>
    <n v="8.4972054304123412E-5"/>
    <n v="0.20246238030095762"/>
    <n v="3.3970276008492555E-2"/>
    <n v="6.7278610981086632E-4"/>
  </r>
  <r>
    <s v="hmkcode/Android"/>
    <n v="3578"/>
    <s v="0-20.000"/>
    <n v="12.05"/>
    <n v="12"/>
    <s v="12-14 anos"/>
    <n v="0"/>
    <s v="0"/>
    <n v="61"/>
    <n v="56"/>
    <n v="179"/>
    <n v="1410"/>
    <n v="3510"/>
    <n v="2410"/>
    <x v="5"/>
    <n v="255"/>
    <x v="4"/>
    <n v="845"/>
    <n v="7.26"/>
    <n v="4.8"/>
    <n v="1.66"/>
    <n v="2.14"/>
    <n v="4.25"/>
    <s v="https://github.com/hmkcode/Android"/>
    <s v="https://github.com/hmkcode/Android.git"/>
    <s v="2013-09-02T16:12:28Z"/>
    <m/>
    <n v="2.2421553867643613E-4"/>
    <n v="2.0460692962749263E-5"/>
    <n v="0.2188782489740082"/>
    <n v="0.14012738853503184"/>
    <n v="3.8765812466215777E-5"/>
  </r>
  <r>
    <s v="googlemaps/android-maps-utils"/>
    <n v="3576"/>
    <s v="0-20.000"/>
    <n v="12.34"/>
    <n v="12"/>
    <s v="12-14 anos"/>
    <n v="57"/>
    <s v="1 - 250"/>
    <n v="146"/>
    <n v="219"/>
    <n v="1462"/>
    <n v="13985"/>
    <n v="24844"/>
    <n v="14541"/>
    <x v="1"/>
    <n v="7304"/>
    <x v="1"/>
    <n v="2999"/>
    <n v="29.4"/>
    <n v="7.12"/>
    <n v="1.68"/>
    <n v="37.74"/>
    <n v="11.61"/>
    <s v="https://github.com/googlemaps/android-maps-utils"/>
    <s v="https://github.com/googlemaps/android-maps-utils.git"/>
    <s v="2013-05-17T00:08:48Z"/>
    <m/>
    <n v="1.3528291070099825E-3"/>
    <n v="5.8605843686243379E-4"/>
    <n v="0.32466940264477884"/>
    <n v="0.14437367303609341"/>
    <n v="6.8365502919391749E-4"/>
  </r>
  <r>
    <s v="OpenHFT/Chronicle-Queue"/>
    <n v="3575"/>
    <s v="0-20.000"/>
    <n v="12.3"/>
    <n v="12"/>
    <s v="12-14 anos"/>
    <n v="534"/>
    <s v="501 - 750"/>
    <n v="326"/>
    <n v="499"/>
    <n v="3201"/>
    <n v="27561"/>
    <n v="50818"/>
    <n v="35105"/>
    <x v="1"/>
    <n v="8509"/>
    <x v="1"/>
    <n v="7204"/>
    <n v="16.739999999999998"/>
    <n v="5.51"/>
    <n v="1.59"/>
    <n v="177.4"/>
    <n v="10.71"/>
    <s v="https://github.com/OpenHFT/Chronicle-Queue"/>
    <s v="https://github.com/OpenHFT/Chronicle-Queue.git"/>
    <s v="2013-06-02T15:11:33Z"/>
    <m/>
    <n v="3.2660109897246019E-3"/>
    <n v="6.8274524086287642E-4"/>
    <n v="0.25125398996808024"/>
    <n v="0.12526539278131638"/>
    <n v="3.2135771642554573E-3"/>
  </r>
  <r>
    <s v="JakeWharton/ThreeTenABP"/>
    <n v="3571"/>
    <s v="0-20.000"/>
    <n v="10.210000000000001"/>
    <n v="10"/>
    <s v="10-12 anos"/>
    <n v="0"/>
    <s v="0"/>
    <n v="7"/>
    <n v="7"/>
    <n v="16"/>
    <n v="117"/>
    <n v="212"/>
    <n v="166"/>
    <x v="3"/>
    <n v="9"/>
    <x v="0"/>
    <n v="37"/>
    <n v="4.25"/>
    <n v="4.29"/>
    <n v="1.43"/>
    <n v="1.43"/>
    <n v="3"/>
    <s v="https://github.com/JakeWharton/ThreeTenABP"/>
    <s v="https://github.com/JakeWharton/ThreeTenABP.git"/>
    <s v="2015-07-03T17:35:09Z"/>
    <m/>
    <n v="1.5443891875638339E-5"/>
    <n v="7.2214210456762101E-7"/>
    <n v="0.19562243502051985"/>
    <n v="9.1295116772823773E-2"/>
    <n v="2.5904257862938577E-5"/>
  </r>
  <r>
    <s v="IrisShaders/Iris"/>
    <n v="3573"/>
    <s v="0-20.000"/>
    <n v="4.9000000000000004"/>
    <n v="4"/>
    <s v="04-06 anos"/>
    <n v="140"/>
    <s v="1 - 250"/>
    <n v="722"/>
    <n v="912"/>
    <n v="4318"/>
    <n v="37890"/>
    <n v="61063"/>
    <n v="45367"/>
    <x v="1"/>
    <n v="5280"/>
    <x v="1"/>
    <n v="10416"/>
    <n v="8.65"/>
    <n v="6.32"/>
    <n v="1.32"/>
    <n v="22.64"/>
    <n v="9.17"/>
    <s v="https://github.com/IrisShaders/Iris"/>
    <s v="https://github.com/IrisShaders/Iris.git"/>
    <s v="2020-10-22T20:21:12Z"/>
    <m/>
    <n v="4.220741221217377E-3"/>
    <n v="4.2365670134633768E-4"/>
    <n v="0.28818969448244414"/>
    <n v="6.7940552016985151E-2"/>
    <n v="4.1012055805379684E-4"/>
  </r>
  <r>
    <s v="davideas/FlexibleAdapter"/>
    <n v="3570"/>
    <s v="0-20.000"/>
    <n v="10.38"/>
    <n v="10"/>
    <s v="10-12 anos"/>
    <n v="30"/>
    <s v="1 - 250"/>
    <n v="147"/>
    <n v="326"/>
    <n v="1937"/>
    <n v="15853"/>
    <n v="29030"/>
    <n v="16916"/>
    <x v="1"/>
    <n v="8839"/>
    <x v="1"/>
    <n v="3275"/>
    <n v="30.45"/>
    <n v="6.02"/>
    <n v="2.11"/>
    <n v="102.31"/>
    <n v="11.5"/>
    <s v="https://github.com/davideas/FlexibleAdapter"/>
    <s v="https://github.com/davideas/FlexibleAdapter.git"/>
    <s v="2015-05-02T22:00:43Z"/>
    <m/>
    <n v="1.5737884034234828E-3"/>
    <n v="7.0922378469702246E-4"/>
    <n v="0.2745098039215686"/>
    <n v="0.23566878980891717"/>
    <n v="1.8533319034666057E-3"/>
  </r>
  <r>
    <s v="DataLinkDC/dinky"/>
    <n v="3568"/>
    <s v="0-20.000"/>
    <n v="4.2699999999999996"/>
    <n v="4"/>
    <s v="04-06 anos"/>
    <n v="31"/>
    <s v="1 - 250"/>
    <n v="1382"/>
    <n v="1334"/>
    <n v="6514"/>
    <n v="59172"/>
    <n v="196020"/>
    <n v="126894"/>
    <x v="2"/>
    <n v="44949"/>
    <x v="2"/>
    <n v="24177"/>
    <n v="22.93"/>
    <n v="7.05"/>
    <n v="1.31"/>
    <n v="25.86"/>
    <n v="9.7200000000000006"/>
    <s v="https://github.com/DataLinkDC/dinky"/>
    <s v="https://github.com/DataLinkDC/dinky.git"/>
    <s v="2021-06-09T07:11:26Z"/>
    <m/>
    <n v="1.1805645877513564E-2"/>
    <n v="3.6066183842455553E-3"/>
    <n v="0.32147742818057456"/>
    <n v="6.5817409766454366E-2"/>
    <n v="4.6845042540950464E-4"/>
  </r>
  <r>
    <s v="code4craft/netty-learning"/>
    <n v="3558"/>
    <s v="0-20.000"/>
    <n v="12"/>
    <n v="12"/>
    <s v="12-14 anos"/>
    <n v="0"/>
    <s v="0"/>
    <n v="867"/>
    <n v="1164"/>
    <n v="6849"/>
    <n v="68759"/>
    <n v="123340"/>
    <n v="69578"/>
    <x v="1"/>
    <n v="39562"/>
    <x v="2"/>
    <n v="14200"/>
    <n v="32.08"/>
    <n v="5.0199999999999996"/>
    <n v="1.66"/>
    <n v="39.25"/>
    <n v="12.47"/>
    <s v="https://github.com/code4craft/netty-learning"/>
    <s v="https://github.com/code4craft/netty-learning.git"/>
    <s v="2013-09-19T02:24:25Z"/>
    <m/>
    <n v="6.4732235477299059E-3"/>
    <n v="3.1743762156560247E-3"/>
    <n v="0.22891016871865025"/>
    <n v="0.14012738853503184"/>
    <n v="7.1100847630792957E-4"/>
  </r>
  <r>
    <s v="dropbox/hackpad"/>
    <n v="3555"/>
    <s v="0-20.000"/>
    <n v="10.1"/>
    <n v="10"/>
    <s v="10-12 anos"/>
    <n v="0"/>
    <s v="0"/>
    <n v="350"/>
    <n v="619"/>
    <n v="6180"/>
    <n v="87731"/>
    <n v="130113"/>
    <n v="86255"/>
    <x v="1"/>
    <n v="30891"/>
    <x v="2"/>
    <n v="12967"/>
    <n v="23.74"/>
    <n v="5.09"/>
    <n v="1.81"/>
    <n v="152.30000000000001"/>
    <n v="37.619999999999997"/>
    <s v="https://github.com/dropbox/hackpad"/>
    <s v="https://github.com/dropbox/hackpad.git"/>
    <s v="2015-08-14T02:32:17Z"/>
    <m/>
    <n v="8.0247764682721996E-3"/>
    <n v="2.4786324169109313E-3"/>
    <n v="0.23210214318285452"/>
    <n v="0.17197452229299365"/>
    <n v="2.7588940367311511E-3"/>
  </r>
  <r>
    <s v="bilibili/MagicaSakura"/>
    <n v="3553"/>
    <s v="0-20.000"/>
    <n v="9.24"/>
    <n v="8"/>
    <s v="08-10 anos"/>
    <n v="3"/>
    <s v="1 - 250"/>
    <n v="51"/>
    <n v="84"/>
    <n v="598"/>
    <n v="5367"/>
    <n v="7971"/>
    <n v="5926"/>
    <x v="5"/>
    <n v="1025"/>
    <x v="1"/>
    <n v="1020"/>
    <n v="12.86"/>
    <n v="8.3000000000000007"/>
    <n v="1.68"/>
    <n v="25.44"/>
    <n v="17.79"/>
    <s v="https://github.com/bilibili/MagicaSakura"/>
    <s v="https://github.com/bilibili/MagicaSakura.git"/>
    <s v="2016-06-23T07:54:59Z"/>
    <m/>
    <n v="5.5132833286164343E-4"/>
    <n v="8.2243961909090173E-5"/>
    <n v="0.37847697218422255"/>
    <n v="0.14437367303609341"/>
    <n v="4.6084218184136888E-4"/>
  </r>
  <r>
    <s v="johncarl81/parceler"/>
    <n v="3544"/>
    <s v="0-20.000"/>
    <n v="12.21"/>
    <n v="12"/>
    <s v="12-14 anos"/>
    <n v="0"/>
    <s v="0"/>
    <n v="181"/>
    <n v="440"/>
    <n v="1269"/>
    <n v="10156"/>
    <n v="15895"/>
    <n v="9790"/>
    <x v="5"/>
    <n v="3342"/>
    <x v="1"/>
    <n v="2763"/>
    <n v="21.03"/>
    <n v="4.7"/>
    <n v="1.35"/>
    <n v="16.59"/>
    <n v="3.68"/>
    <s v="https://github.com/johncarl81/parceler"/>
    <s v="https://github.com/johncarl81/parceler.git"/>
    <s v="2013-07-03T02:53:01Z"/>
    <m/>
    <n v="9.1081747868975512E-4"/>
    <n v="2.681554348294433E-4"/>
    <n v="0.21431828545371637"/>
    <n v="7.430997876857752E-2"/>
    <n v="3.0052562094136435E-4"/>
  </r>
  <r>
    <s v="springdoc/springdoc-openapi"/>
    <n v="3542"/>
    <s v="0-20.000"/>
    <n v="6.19"/>
    <n v="6"/>
    <s v="06-08 anos"/>
    <n v="96"/>
    <s v="1 - 250"/>
    <n v="4209"/>
    <n v="3740"/>
    <n v="9435"/>
    <n v="54241"/>
    <n v="291133"/>
    <n v="116599"/>
    <x v="2"/>
    <n v="136211"/>
    <x v="3"/>
    <n v="38323"/>
    <n v="46.79"/>
    <n v="3.95"/>
    <n v="1.33"/>
    <n v="9.09"/>
    <n v="3.12"/>
    <s v="https://github.com/springdoc/springdoc-openapi"/>
    <s v="https://github.com/springdoc/springdoc-openapi.git"/>
    <s v="2019-07-11T23:08:20Z"/>
    <m/>
    <n v="1.0847845474744306E-2"/>
    <n v="1.092929980058447E-2"/>
    <n v="0.1801185590515276"/>
    <n v="7.0063694267515936E-2"/>
    <n v="1.6466412865322495E-4"/>
  </r>
  <r>
    <s v="HelloWorld521/Java"/>
    <n v="3537"/>
    <s v="0-20.000"/>
    <n v="8.7799999999999994"/>
    <n v="8"/>
    <s v="08-10 anos"/>
    <n v="0"/>
    <s v="0"/>
    <n v="123"/>
    <n v="124"/>
    <n v="406"/>
    <n v="2697"/>
    <n v="5748"/>
    <n v="3904"/>
    <x v="5"/>
    <n v="1024"/>
    <x v="1"/>
    <n v="820"/>
    <n v="17.809999999999999"/>
    <n v="3.81"/>
    <n v="1.42"/>
    <n v="5.0999999999999996"/>
    <n v="4.54"/>
    <s v="https://github.com/HelloWorld521/Java"/>
    <s v="https://github.com/HelloWorld521/Java.git"/>
    <s v="2016-12-08T14:01:46Z"/>
    <m/>
    <n v="3.6321056555718121E-4"/>
    <n v="8.2163723897471554E-5"/>
    <n v="0.17373461012311903"/>
    <n v="8.9171974522292974E-2"/>
    <n v="9.2385814755934788E-5"/>
  </r>
  <r>
    <s v="anggrayudi/android-hidden-api"/>
    <n v="3535"/>
    <s v="0-20.000"/>
    <n v="10.01"/>
    <n v="10"/>
    <s v="10-12 anos"/>
    <n v="2"/>
    <s v="1 - 250"/>
    <n v="2"/>
    <n v="4"/>
    <n v="85"/>
    <n v="478"/>
    <n v="911"/>
    <n v="441"/>
    <x v="3"/>
    <n v="349"/>
    <x v="4"/>
    <n v="121"/>
    <n v="38.31"/>
    <n v="8"/>
    <n v="1"/>
    <n v="56.5"/>
    <n v="34.5"/>
    <s v="https://github.com/anggrayudi/android-hidden-api"/>
    <s v="https://github.com/anggrayudi/android-hidden-api.git"/>
    <s v="2015-09-16T11:58:33Z"/>
    <m/>
    <n v="4.1028652512991008E-5"/>
    <n v="2.8003066054899969E-5"/>
    <n v="0.36479708162334701"/>
    <n v="0"/>
    <n v="1.0234899085706502E-3"/>
  </r>
  <r>
    <s v="arimorty/floatingsearchview"/>
    <n v="3535"/>
    <s v="0-20.000"/>
    <n v="9.82"/>
    <n v="8"/>
    <s v="08-10 anos"/>
    <n v="0"/>
    <s v="0"/>
    <n v="23"/>
    <n v="135"/>
    <n v="392"/>
    <n v="4170"/>
    <n v="5274"/>
    <n v="3566"/>
    <x v="5"/>
    <n v="889"/>
    <x v="4"/>
    <n v="819"/>
    <n v="16.86"/>
    <n v="3.57"/>
    <n v="1.18"/>
    <n v="26.28"/>
    <n v="5.0999999999999996"/>
    <s v="https://github.com/arimorty/floatingsearchview"/>
    <s v="https://github.com/arimorty/floatingsearchview.git"/>
    <s v="2015-11-22T02:38:32Z"/>
    <m/>
    <n v="3.317645688465441E-4"/>
    <n v="7.133159232895723E-5"/>
    <n v="0.16279069767441859"/>
    <n v="3.8216560509554125E-2"/>
    <n v="4.760586689776405E-4"/>
  </r>
  <r>
    <s v="fabric8io/kubernetes-client"/>
    <n v="3566"/>
    <s v="0-20.000"/>
    <n v="10.199999999999999"/>
    <n v="10"/>
    <s v="10-12 anos"/>
    <n v="124"/>
    <s v="1 - 250"/>
    <n v="7067"/>
    <n v="7776"/>
    <n v="86804"/>
    <n v="369313"/>
    <n v="1141717"/>
    <n v="811878"/>
    <x v="2"/>
    <n v="194139"/>
    <x v="3"/>
    <n v="135700"/>
    <n v="17"/>
    <n v="21.93"/>
    <n v="1.1200000000000001"/>
    <n v="84.87"/>
    <n v="11.91"/>
    <s v="https://github.com/fabric8io/kubernetes-client"/>
    <s v="https://github.com/fabric8io/kubernetes-client.git"/>
    <s v="2015-07-09T15:43:13Z"/>
    <m/>
    <n v="7.5533470169936764E-2"/>
    <n v="1.5577327337628153E-2"/>
    <n v="1"/>
    <n v="2.5477707006369449E-2"/>
    <n v="1.5374086467325855E-3"/>
  </r>
  <r>
    <s v="fyhertz/libstreaming"/>
    <n v="3534"/>
    <s v="0-20.000"/>
    <n v="12.64"/>
    <n v="12"/>
    <s v="12-14 anos"/>
    <n v="0"/>
    <s v="0"/>
    <n v="38"/>
    <n v="89"/>
    <n v="506"/>
    <n v="6798"/>
    <n v="9573"/>
    <n v="6010"/>
    <x v="5"/>
    <n v="2155"/>
    <x v="1"/>
    <n v="1408"/>
    <n v="22.51"/>
    <n v="3.57"/>
    <n v="1.42"/>
    <n v="23.29"/>
    <n v="15.47"/>
    <s v="https://github.com/fyhertz/libstreaming"/>
    <s v="https://github.com/fyhertz/libstreaming.git"/>
    <s v="2013-01-30T21:24:47Z"/>
    <m/>
    <n v="5.5914331429268932E-4"/>
    <n v="1.7291291503813592E-4"/>
    <n v="0.16279069767441859"/>
    <n v="8.9171974522292974E-2"/>
    <n v="4.2189522071876888E-4"/>
  </r>
  <r>
    <s v="LinShunKang/MyPerf4J"/>
    <n v="3534"/>
    <s v="0-20.000"/>
    <n v="7.52"/>
    <n v="6"/>
    <s v="06-08 anos"/>
    <n v="23"/>
    <s v="1 - 250"/>
    <n v="264"/>
    <n v="306"/>
    <n v="1224"/>
    <n v="10298"/>
    <n v="16626"/>
    <n v="12233"/>
    <x v="1"/>
    <n v="1343"/>
    <x v="1"/>
    <n v="3050"/>
    <n v="8.08"/>
    <n v="4.0999999999999996"/>
    <n v="1.17"/>
    <n v="10.61"/>
    <n v="7.13"/>
    <s v="https://github.com/LinShunKang/MyPerf4J"/>
    <s v="https://github.com/LinShunKang/MyPerf4J.git"/>
    <s v="2018-03-11T09:58:44Z"/>
    <m/>
    <n v="1.1381031886426736E-3"/>
    <n v="1.0775964960381278E-4"/>
    <n v="0.18695850433196534"/>
    <n v="3.609341825902334E-2"/>
    <n v="1.9219872442362119E-4"/>
  </r>
  <r>
    <s v="luontola/retrolambda"/>
    <n v="3530"/>
    <s v="0-20.000"/>
    <n v="12.17"/>
    <n v="12"/>
    <s v="12-14 anos"/>
    <n v="0"/>
    <s v="0"/>
    <n v="80"/>
    <n v="240"/>
    <n v="660"/>
    <n v="4848"/>
    <n v="6904"/>
    <n v="4962"/>
    <x v="5"/>
    <n v="575"/>
    <x v="4"/>
    <n v="1367"/>
    <n v="8.33"/>
    <n v="2.5099999999999998"/>
    <n v="1.41"/>
    <n v="9"/>
    <n v="3.73"/>
    <s v="https://github.com/luontola/retrolambda"/>
    <s v="https://github.com/luontola/retrolambda.git"/>
    <s v="2013-07-20T07:25:22Z"/>
    <m/>
    <n v="4.6164211739106893E-4"/>
    <n v="4.6136856680709119E-5"/>
    <n v="0.11445508435932512"/>
    <n v="8.7048832271762189E-2"/>
    <n v="1.630337907457673E-4"/>
  </r>
  <r>
    <s v="andremion/Music-Player"/>
    <n v="3522"/>
    <s v="0-20.000"/>
    <n v="9.3699999999999992"/>
    <n v="8"/>
    <s v="08-10 anos"/>
    <n v="2"/>
    <s v="1 - 250"/>
    <n v="15"/>
    <n v="32"/>
    <n v="115"/>
    <n v="926"/>
    <n v="1425"/>
    <n v="899"/>
    <x v="3"/>
    <n v="270"/>
    <x v="4"/>
    <n v="256"/>
    <n v="18.95"/>
    <n v="4.41"/>
    <n v="1.75"/>
    <n v="5.03"/>
    <n v="5.0599999999999996"/>
    <s v="https://github.com/andremion/Music-Player"/>
    <s v="https://github.com/andremion/Music-Player.git"/>
    <s v="2016-05-06T21:55:37Z"/>
    <m/>
    <n v="8.3638908410836545E-5"/>
    <n v="2.166426313702863E-5"/>
    <n v="0.20109439124487005"/>
    <n v="0.15923566878980891"/>
    <n v="9.1117774161245501E-5"/>
  </r>
  <r>
    <s v="spring-cloud/spring-cloud-kubernetes"/>
    <n v="3522"/>
    <s v="0-20.000"/>
    <n v="8.76"/>
    <n v="8"/>
    <s v="08-10 anos"/>
    <n v="32"/>
    <s v="1 - 250"/>
    <n v="957"/>
    <n v="1091"/>
    <n v="3762"/>
    <n v="31806"/>
    <n v="95564"/>
    <n v="55846"/>
    <x v="1"/>
    <n v="23893"/>
    <x v="2"/>
    <n v="15825"/>
    <n v="25"/>
    <n v="7.82"/>
    <n v="1.26"/>
    <n v="4.97"/>
    <n v="4.13"/>
    <s v="https://github.com/spring-cloud/spring-cloud-kubernetes"/>
    <s v="https://github.com/spring-cloud/spring-cloud-kubernetes.git"/>
    <s v="2016-12-13T21:36:25Z"/>
    <m/>
    <n v="5.1956601547403537E-3"/>
    <n v="1.9171268116037967E-3"/>
    <n v="0.35658914728682173"/>
    <n v="5.5201698513800426E-2"/>
    <n v="9.0030882222940376E-5"/>
  </r>
  <r>
    <s v="Netflix/maestro"/>
    <n v="3520"/>
    <s v="0-20.000"/>
    <n v="1.42"/>
    <n v="0"/>
    <s v="&lt;1 ano"/>
    <n v="0"/>
    <s v="0"/>
    <n v="800"/>
    <n v="1019"/>
    <n v="4991"/>
    <n v="52815"/>
    <n v="113941"/>
    <n v="87254"/>
    <x v="1"/>
    <n v="16326"/>
    <x v="2"/>
    <n v="10361"/>
    <n v="14.33"/>
    <n v="8.35"/>
    <n v="1.62"/>
    <n v="28.89"/>
    <n v="9.67"/>
    <s v="https://github.com/Netflix/maestro"/>
    <s v="https://github.com/Netflix/maestro.git"/>
    <s v="2024-04-17T01:15:56Z"/>
    <m/>
    <n v="8.1177189260057091E-3"/>
    <n v="1.3099657776856645E-3"/>
    <n v="0.38075695394436843"/>
    <n v="0.13163481953290873"/>
    <n v="5.2333846829391302E-4"/>
  </r>
  <r>
    <s v="dariuszseweryn/RxAndroidBle"/>
    <n v="3516"/>
    <s v="0-20.000"/>
    <n v="9.6199999999999992"/>
    <n v="8"/>
    <s v="08-10 anos"/>
    <n v="60"/>
    <s v="1 - 250"/>
    <n v="255"/>
    <n v="477"/>
    <n v="2292"/>
    <n v="15479"/>
    <n v="24542"/>
    <n v="18229"/>
    <x v="1"/>
    <n v="3316"/>
    <x v="1"/>
    <n v="2997"/>
    <n v="13.51"/>
    <n v="5.37"/>
    <n v="1.31"/>
    <n v="53.48"/>
    <n v="6.77"/>
    <s v="https://github.com/dariuszseweryn/RxAndroidBle"/>
    <s v="https://github.com/dariuszseweryn/RxAndroidBle.git"/>
    <s v="2016-02-04T13:42:02Z"/>
    <m/>
    <n v="1.6959440060301885E-3"/>
    <n v="2.6606924652735904E-4"/>
    <n v="0.24487004103967169"/>
    <n v="6.5817409766454366E-2"/>
    <n v="9.6878301434262602E-4"/>
  </r>
  <r>
    <s v="apache/logging-log4j2"/>
    <n v="3521"/>
    <s v="0-20.000"/>
    <n v="12.27"/>
    <n v="12"/>
    <s v="12-14 anos"/>
    <n v="15"/>
    <s v="1 - 250"/>
    <n v="2562"/>
    <n v="3443"/>
    <n v="19937"/>
    <n v="168714"/>
    <n v="344299"/>
    <n v="210108"/>
    <x v="2"/>
    <n v="98167"/>
    <x v="2"/>
    <n v="36024"/>
    <n v="28.51"/>
    <n v="5.52"/>
    <n v="1.52"/>
    <n v="46.04"/>
    <n v="9.5"/>
    <s v="https://github.com/apache/logging-log4j2"/>
    <s v="https://github.com/apache/logging-log4j2.git"/>
    <s v="2013-06-12T07:00:19Z"/>
    <m/>
    <n v="1.9547501410883256E-2"/>
    <n v="7.8767248865655171E-3"/>
    <n v="0.25170998632010944"/>
    <n v="0.11040339702760085"/>
    <n v="8.3400841399279178E-4"/>
  </r>
  <r>
    <s v="immutables/immutables"/>
    <n v="3516"/>
    <s v="0-20.000"/>
    <n v="12.2"/>
    <n v="12"/>
    <s v="12-14 anos"/>
    <n v="15"/>
    <s v="1 - 250"/>
    <n v="1297"/>
    <n v="2736"/>
    <n v="9332"/>
    <n v="71038"/>
    <n v="116699"/>
    <n v="73494"/>
    <x v="1"/>
    <n v="23875"/>
    <x v="2"/>
    <n v="19330"/>
    <n v="20.46"/>
    <n v="4.6500000000000004"/>
    <n v="1.29"/>
    <n v="30.61"/>
    <n v="5.2"/>
    <s v="https://github.com/immutables/immutables"/>
    <s v="https://github.com/immutables/immutables.git"/>
    <s v="2013-07-07T13:48:23Z"/>
    <m/>
    <n v="6.837550539205808E-3"/>
    <n v="1.9156825273946613E-3"/>
    <n v="0.21203830369357046"/>
    <n v="6.1571125265392788E-2"/>
    <n v="5.5449603719199289E-4"/>
  </r>
  <r>
    <s v="lsjwzh/RecyclerViewPager"/>
    <n v="3515"/>
    <s v="0-20.000"/>
    <n v="10.67"/>
    <n v="10"/>
    <s v="10-12 anos"/>
    <n v="10"/>
    <s v="1 - 250"/>
    <n v="25"/>
    <n v="71"/>
    <n v="231"/>
    <n v="2735"/>
    <n v="2995"/>
    <n v="2431"/>
    <x v="5"/>
    <n v="203"/>
    <x v="4"/>
    <n v="361"/>
    <n v="6.78"/>
    <n v="4.3099999999999996"/>
    <n v="1.49"/>
    <n v="9.9700000000000006"/>
    <n v="6.97"/>
    <s v="https://github.com/lsjwzh/RecyclerViewPager"/>
    <s v="https://github.com/lsjwzh/RecyclerViewPager.git"/>
    <s v="2015-01-17T18:30:34Z"/>
    <m/>
    <n v="2.2616928403419761E-4"/>
    <n v="1.6288316358580785E-5"/>
    <n v="0.19653442772457819"/>
    <n v="0.1040339702760085"/>
    <n v="1.8060521041503332E-4"/>
  </r>
  <r>
    <s v="nytimes/Store"/>
    <n v="3511"/>
    <s v="0-20.000"/>
    <n v="8.8000000000000007"/>
    <n v="8"/>
    <s v="08-10 anos"/>
    <n v="0"/>
    <s v="0"/>
    <n v="182"/>
    <n v="290"/>
    <n v="1328"/>
    <n v="11288"/>
    <n v="17706"/>
    <n v="11467"/>
    <x v="1"/>
    <n v="3216"/>
    <x v="1"/>
    <n v="3023"/>
    <n v="18.16"/>
    <n v="6.2"/>
    <n v="1.56"/>
    <n v="17.059999999999999"/>
    <n v="6.91"/>
    <s v="https://github.com/nytimes/Store"/>
    <s v="https://github.com/nytimes/Store.git"/>
    <s v="2016-11-29T20:17:11Z"/>
    <m/>
    <n v="1.0668380008309931E-3"/>
    <n v="2.5804544536549658E-4"/>
    <n v="0.28271773825809393"/>
    <n v="0.11889596602972401"/>
    <n v="3.0903960779142108E-4"/>
  </r>
  <r>
    <s v="1024-lab/smart-admin"/>
    <n v="3512"/>
    <s v="0-20.000"/>
    <n v="5.84"/>
    <n v="4"/>
    <s v="04-06 anos"/>
    <n v="22"/>
    <s v="1 - 250"/>
    <n v="1120"/>
    <n v="572"/>
    <n v="1268"/>
    <n v="12870"/>
    <n v="75726"/>
    <n v="42220"/>
    <x v="1"/>
    <n v="20719"/>
    <x v="2"/>
    <n v="12787"/>
    <n v="27.36"/>
    <n v="6.45"/>
    <n v="1.23"/>
    <n v="3.79"/>
    <n v="4.3099999999999996"/>
    <s v="https://github.com/1024-lab/smart-admin"/>
    <s v="https://github.com/1024-lab/smart-admin.git"/>
    <s v="2019-11-16T02:30:31Z"/>
    <m/>
    <n v="3.9279585240328358E-3"/>
    <n v="1.6624513627262823E-3"/>
    <n v="0.29411764705882354"/>
    <n v="4.8832271762208064E-2"/>
    <n v="6.8655340769606447E-5"/>
  </r>
  <r>
    <s v="cSploit/android"/>
    <n v="3503"/>
    <s v="0-20.000"/>
    <n v="10.96"/>
    <n v="10"/>
    <s v="10-12 anos"/>
    <n v="33"/>
    <s v="1 - 250"/>
    <n v="172"/>
    <n v="512"/>
    <n v="1672"/>
    <n v="22657"/>
    <n v="27353"/>
    <n v="19960"/>
    <x v="1"/>
    <n v="3035"/>
    <x v="1"/>
    <n v="4358"/>
    <n v="11.1"/>
    <n v="4.21"/>
    <n v="1.52"/>
    <n v="15.65"/>
    <n v="8.25"/>
    <s v="https://github.com/cSploit/android"/>
    <s v="https://github.com/cSploit/android.git"/>
    <s v="2014-10-04T05:53:29Z"/>
    <m/>
    <n v="1.8569884448056703E-3"/>
    <n v="2.4352236526252552E-4"/>
    <n v="0.19197446420428638"/>
    <n v="0.11040339702760085"/>
    <n v="2.834976472412509E-4"/>
  </r>
  <r>
    <s v="baoyongzhang/SwipeMenuListView"/>
    <n v="3503"/>
    <s v="0-20.000"/>
    <n v="11.07"/>
    <n v="10"/>
    <s v="10-12 anos"/>
    <n v="2"/>
    <s v="1 - 250"/>
    <n v="14"/>
    <n v="33"/>
    <n v="152"/>
    <n v="1347"/>
    <n v="1753"/>
    <n v="1274"/>
    <x v="5"/>
    <n v="236"/>
    <x v="4"/>
    <n v="243"/>
    <n v="13.46"/>
    <n v="4.3899999999999997"/>
    <n v="1.45"/>
    <n v="15.24"/>
    <n v="8.0299999999999994"/>
    <s v="https://github.com/baoyongzhang/SwipeMenuListView"/>
    <s v="https://github.com/baoyongzhang/SwipeMenuListView.git"/>
    <s v="2014-08-24T15:40:45Z"/>
    <m/>
    <n v="1.1852721837086292E-4"/>
    <n v="1.8936170741995395E-5"/>
    <n v="0.20018239854081166"/>
    <n v="9.5541401273885343E-2"/>
    <n v="2.7607055232949925E-4"/>
  </r>
  <r>
    <s v="codeestX/GeekNews"/>
    <n v="3503"/>
    <s v="0-20.000"/>
    <n v="9.1199999999999992"/>
    <n v="8"/>
    <s v="08-10 anos"/>
    <n v="0"/>
    <s v="0"/>
    <n v="194"/>
    <n v="439"/>
    <n v="1624"/>
    <n v="11939"/>
    <n v="16879"/>
    <n v="12167"/>
    <x v="1"/>
    <n v="1734"/>
    <x v="1"/>
    <n v="2978"/>
    <n v="10.27"/>
    <n v="4.63"/>
    <n v="1.45"/>
    <n v="10.01"/>
    <n v="4.9400000000000004"/>
    <s v="https://github.com/codeestX/GeekNews"/>
    <s v="https://github.com/codeestX/GeekNews.git"/>
    <s v="2016-08-07T14:56:56Z"/>
    <m/>
    <n v="1.131962846089709E-3"/>
    <n v="1.3913271214669498E-4"/>
    <n v="0.21112631098951209"/>
    <n v="9.5541401273885343E-2"/>
    <n v="1.8132980504057005E-4"/>
  </r>
  <r>
    <s v="lenve/JavaEETest"/>
    <n v="3497"/>
    <s v="0-20.000"/>
    <n v="8.76"/>
    <n v="8"/>
    <s v="08-10 anos"/>
    <n v="0"/>
    <s v="0"/>
    <n v="209"/>
    <n v="154"/>
    <n v="439"/>
    <n v="2293"/>
    <n v="6883"/>
    <n v="5164"/>
    <x v="5"/>
    <n v="725"/>
    <x v="4"/>
    <n v="994"/>
    <n v="10.53"/>
    <n v="3.51"/>
    <n v="1.1000000000000001"/>
    <n v="3.58"/>
    <n v="3.34"/>
    <s v="https://github.com/lenve/JavaEETest"/>
    <s v="https://github.com/lenve/JavaEETest.git"/>
    <s v="2016-12-13T02:13:58Z"/>
    <m/>
    <n v="4.804352870228698E-4"/>
    <n v="5.8172558423502804E-5"/>
    <n v="0.16005471956224349"/>
    <n v="2.1231422505307875E-2"/>
    <n v="6.4851218985538544E-5"/>
  </r>
  <r>
    <s v="dromara/liteflow"/>
    <n v="3500"/>
    <s v="0-20.000"/>
    <n v="5.48"/>
    <n v="4"/>
    <s v="04-06 anos"/>
    <n v="0"/>
    <s v="0"/>
    <n v="3376"/>
    <n v="1891"/>
    <n v="6247"/>
    <n v="40977"/>
    <n v="131816"/>
    <n v="87592"/>
    <x v="1"/>
    <n v="21796"/>
    <x v="2"/>
    <n v="22428"/>
    <n v="16.54"/>
    <n v="4.8899999999999997"/>
    <n v="1.69"/>
    <n v="15.3"/>
    <n v="4.3"/>
    <s v="https://github.com/dromara/liteflow"/>
    <s v="https://github.com/dromara/liteflow.git"/>
    <s v="2020-03-25T16:49:22Z"/>
    <m/>
    <n v="8.1491649227163464E-3"/>
    <n v="1.7488677012395409E-3"/>
    <n v="0.22298221614227084"/>
    <n v="0.1464968152866242"/>
    <n v="2.7715744426780439E-4"/>
  </r>
  <r>
    <s v="KingJA/LoadSir"/>
    <n v="3491"/>
    <s v="0-20.000"/>
    <n v="8.0399999999999991"/>
    <n v="8"/>
    <s v="08-10 anos"/>
    <n v="6"/>
    <s v="1 - 250"/>
    <n v="25"/>
    <n v="74"/>
    <n v="203"/>
    <n v="1481"/>
    <n v="1423"/>
    <n v="971"/>
    <x v="3"/>
    <n v="197"/>
    <x v="4"/>
    <n v="255"/>
    <n v="13.84"/>
    <n v="5.19"/>
    <n v="1.55"/>
    <n v="4.01"/>
    <n v="3.45"/>
    <s v="https://github.com/KingJA/LoadSir"/>
    <s v="https://github.com/KingJA/LoadSir.git"/>
    <s v="2017-09-02T08:32:15Z"/>
    <m/>
    <n v="9.0337463923161618E-5"/>
    <n v="1.5806888288869036E-5"/>
    <n v="0.23666210670314639"/>
    <n v="0.11677282377919322"/>
    <n v="7.2640611210058527E-5"/>
  </r>
  <r>
    <s v="TNG/ArchUnit"/>
    <n v="3493"/>
    <s v="0-20.000"/>
    <n v="8.41"/>
    <n v="8"/>
    <s v="08-10 anos"/>
    <n v="43"/>
    <s v="1 - 250"/>
    <n v="1315"/>
    <n v="3672"/>
    <n v="11509"/>
    <n v="80126"/>
    <n v="128777"/>
    <n v="92933"/>
    <x v="1"/>
    <n v="16136"/>
    <x v="2"/>
    <n v="19708"/>
    <n v="12.53"/>
    <n v="3.61"/>
    <n v="1.27"/>
    <n v="39.5"/>
    <n v="3.59"/>
    <s v="https://github.com/TNG/ArchUnit"/>
    <s v="https://github.com/TNG/ArchUnit.git"/>
    <s v="2017-04-21T08:39:20Z"/>
    <m/>
    <n v="8.646067492040348E-3"/>
    <n v="1.2947205554781258E-3"/>
    <n v="0.16461468308253532"/>
    <n v="5.7324840764331211E-2"/>
    <n v="7.1553719271753424E-4"/>
  </r>
  <r>
    <s v="ittianyu/BottomNavigationViewEx"/>
    <n v="3476"/>
    <s v="0-20.000"/>
    <n v="8.85"/>
    <n v="8"/>
    <s v="08-10 anos"/>
    <n v="19"/>
    <s v="1 - 250"/>
    <n v="14"/>
    <n v="29"/>
    <n v="147"/>
    <n v="1371"/>
    <n v="2242"/>
    <n v="1381"/>
    <x v="5"/>
    <n v="541"/>
    <x v="4"/>
    <n v="320"/>
    <n v="24.13"/>
    <n v="4.9000000000000004"/>
    <n v="1.59"/>
    <n v="50.14"/>
    <n v="8.66"/>
    <s v="https://github.com/ittianyu/BottomNavigationViewEx"/>
    <s v="https://github.com/ittianyu/BottomNavigationViewEx.git"/>
    <s v="2016-11-12T08:39:38Z"/>
    <m/>
    <n v="1.2848201614612377E-4"/>
    <n v="4.3408764285675887E-5"/>
    <n v="0.22343821249430007"/>
    <n v="0.12526539278131638"/>
    <n v="9.08279363110308E-4"/>
  </r>
  <r>
    <s v="RikkaApps/Sui"/>
    <n v="3464"/>
    <s v="0-20.000"/>
    <n v="4.7"/>
    <n v="4"/>
    <s v="04-06 anos"/>
    <n v="21"/>
    <s v="1 - 250"/>
    <n v="68"/>
    <n v="89"/>
    <n v="461"/>
    <n v="4514"/>
    <n v="7920"/>
    <n v="4978"/>
    <x v="5"/>
    <n v="1759"/>
    <x v="1"/>
    <n v="1183"/>
    <n v="22.21"/>
    <n v="4.96"/>
    <n v="1.1599999999999999"/>
    <n v="14.55"/>
    <n v="11.88"/>
    <s v="https://github.com/RikkaApps/Sui"/>
    <s v="https://github.com/RikkaApps/Sui.git"/>
    <s v="2021-01-03T08:26:16Z"/>
    <m/>
    <n v="4.6313068528269671E-4"/>
    <n v="1.4113866243716059E-4"/>
    <n v="0.22617419060647515"/>
    <n v="3.3970276008492555E-2"/>
    <n v="2.6357129503899046E-4"/>
  </r>
  <r>
    <s v="phodal/migration"/>
    <n v="3464"/>
    <s v="0-20.000"/>
    <n v="5.69"/>
    <n v="4"/>
    <s v="04-06 anos"/>
    <n v="0"/>
    <s v="0"/>
    <n v="13"/>
    <n v="12"/>
    <n v="13"/>
    <n v="101"/>
    <n v="201"/>
    <n v="148"/>
    <x v="3"/>
    <n v="11"/>
    <x v="0"/>
    <n v="42"/>
    <n v="5.47"/>
    <n v="1.42"/>
    <n v="1"/>
    <n v="0.08"/>
    <n v="1.42"/>
    <s v="https://github.com/phodal/migration"/>
    <s v="https://github.com/phodal/migration.git"/>
    <s v="2020-01-08T02:11:38Z"/>
    <m/>
    <n v="1.3769252997557074E-5"/>
    <n v="8.8261812780487012E-7"/>
    <n v="6.4751481988144094E-2"/>
    <n v="0"/>
    <n v="1.449189251073487E-6"/>
  </r>
  <r>
    <s v="AxonFramework/AxonFramework"/>
    <n v="3490"/>
    <s v="0-20.000"/>
    <n v="13.8"/>
    <n v="12"/>
    <s v="12-14 anos"/>
    <n v="136"/>
    <s v="1 - 250"/>
    <n v="2341"/>
    <n v="3836"/>
    <n v="18931"/>
    <n v="144875"/>
    <n v="324668"/>
    <n v="181186"/>
    <x v="2"/>
    <n v="101267"/>
    <x v="3"/>
    <n v="42215"/>
    <n v="31.19"/>
    <n v="6.46"/>
    <n v="1.29"/>
    <n v="16.43"/>
    <n v="6.28"/>
    <s v="https://github.com/AxonFramework/AxonFramework"/>
    <s v="https://github.com/AxonFramework/AxonFramework.git"/>
    <s v="2011-12-02T16:04:42Z"/>
    <m/>
    <n v="1.6856728875779568E-2"/>
    <n v="8.1254627225832536E-3"/>
    <n v="0.29457364341085274"/>
    <n v="6.1571125265392788E-2"/>
    <n v="2.9762724243921737E-4"/>
  </r>
  <r>
    <s v="rubensousa/PreviewSeekBar"/>
    <n v="3459"/>
    <s v="0-20.000"/>
    <n v="8.65"/>
    <n v="8"/>
    <s v="08-10 anos"/>
    <n v="10"/>
    <s v="1 - 250"/>
    <n v="11"/>
    <n v="23"/>
    <n v="180"/>
    <n v="1166"/>
    <n v="2083"/>
    <n v="1358"/>
    <x v="5"/>
    <n v="395"/>
    <x v="4"/>
    <n v="330"/>
    <n v="18.96"/>
    <n v="5.65"/>
    <n v="1.17"/>
    <n v="28.17"/>
    <n v="11.52"/>
    <s v="https://github.com/rubensousa/PreviewSeekBar"/>
    <s v="https://github.com/rubensousa/PreviewSeekBar.git"/>
    <s v="2017-01-24T23:52:44Z"/>
    <m/>
    <n v="1.2634219980190884E-4"/>
    <n v="3.1694014589356699E-5"/>
    <n v="0.25763793889648884"/>
    <n v="3.609341825902334E-2"/>
    <n v="5.1029576503425168E-4"/>
  </r>
  <r>
    <s v="Grt1228/chatgpt-java"/>
    <n v="3457"/>
    <s v="0-20.000"/>
    <n v="2.6"/>
    <n v="2"/>
    <s v="02-04 anos"/>
    <n v="10"/>
    <s v="1 - 250"/>
    <n v="158"/>
    <n v="201"/>
    <n v="443"/>
    <n v="3866"/>
    <n v="11743"/>
    <n v="6776"/>
    <x v="5"/>
    <n v="3589"/>
    <x v="1"/>
    <n v="1378"/>
    <n v="30.56"/>
    <n v="6.74"/>
    <n v="1.1000000000000001"/>
    <n v="11.93"/>
    <n v="3.12"/>
    <s v="https://github.com/Grt1228/chatgpt-java"/>
    <s v="https://github.com/Grt1228/chatgpt-java.git"/>
    <s v="2023-02-11T08:54:54Z"/>
    <m/>
    <n v="6.3040850210436985E-4"/>
    <n v="2.8797422369924351E-4"/>
    <n v="0.30734154126766988"/>
    <n v="2.1231422505307875E-2"/>
    <n v="2.1611034706633375E-4"/>
  </r>
  <r>
    <s v="Netflix/concurrency-limits"/>
    <n v="3457"/>
    <s v="0-20.000"/>
    <n v="7.77"/>
    <n v="6"/>
    <s v="06-08 anos"/>
    <n v="102"/>
    <s v="1 - 250"/>
    <n v="79"/>
    <n v="128"/>
    <n v="589"/>
    <n v="5131"/>
    <n v="8124"/>
    <n v="5255"/>
    <x v="5"/>
    <n v="1642"/>
    <x v="1"/>
    <n v="1227"/>
    <n v="20.21"/>
    <n v="4.6100000000000003"/>
    <n v="1.28"/>
    <n v="8.2799999999999994"/>
    <n v="6.32"/>
    <s v="https://github.com/Netflix/concurrency-limits"/>
    <s v="https://github.com/Netflix/concurrency-limits.git"/>
    <s v="2017-12-11T19:32:41Z"/>
    <m/>
    <n v="4.8890151690650287E-4"/>
    <n v="1.3175081507778153E-4"/>
    <n v="0.21021431828545373"/>
    <n v="5.9447983014862003E-2"/>
    <n v="1.4999108748610588E-4"/>
  </r>
  <r>
    <s v="freeplane/freeplane"/>
    <n v="3456"/>
    <s v="0-20.000"/>
    <n v="13.02"/>
    <n v="12"/>
    <s v="12-14 anos"/>
    <n v="13"/>
    <s v="1 - 250"/>
    <n v="1860"/>
    <n v="3558"/>
    <n v="19240"/>
    <n v="165566"/>
    <n v="239544"/>
    <n v="174438"/>
    <x v="2"/>
    <n v="36978"/>
    <x v="2"/>
    <n v="28128"/>
    <n v="15.44"/>
    <n v="4.5"/>
    <n v="1.55"/>
    <n v="48.43"/>
    <n v="10.6"/>
    <s v="https://github.com/freeplane/freeplane"/>
    <s v="https://github.com/freeplane/freeplane.git"/>
    <s v="2012-09-13T08:55:51Z"/>
    <m/>
    <n v="1.6228925367485547E-2"/>
    <n v="2.9670411936334991E-3"/>
    <n v="0.20519835841313269"/>
    <n v="0.11677282377919322"/>
    <n v="8.7730294286861212E-4"/>
  </r>
  <r>
    <s v="ferredoxin/QNotified"/>
    <n v="3456"/>
    <s v="0-20.000"/>
    <n v="6.49"/>
    <n v="6"/>
    <s v="06-08 anos"/>
    <n v="28"/>
    <s v="1 - 250"/>
    <n v="295"/>
    <n v="511"/>
    <n v="2599"/>
    <n v="35499"/>
    <n v="46745"/>
    <n v="35808"/>
    <x v="1"/>
    <n v="7037"/>
    <x v="1"/>
    <n v="3900"/>
    <n v="15.05"/>
    <n v="6.01"/>
    <n v="1.63"/>
    <n v="47.77"/>
    <n v="13.87"/>
    <s v="https://github.com/ferredoxin/QNotified"/>
    <s v="https://github.com/ferredoxin/QNotified.git"/>
    <s v="2019-03-24T05:12:41Z"/>
    <m/>
    <n v="3.3314149414629978E-3"/>
    <n v="5.6463488776026098E-4"/>
    <n v="0.27405380756953945"/>
    <n v="0.13375796178343946"/>
    <n v="8.6534713154725598E-4"/>
  </r>
  <r>
    <s v="alamkanak/Android-Week-View"/>
    <n v="3449"/>
    <s v="0-20.000"/>
    <n v="11.01"/>
    <n v="10"/>
    <s v="10-12 anos"/>
    <n v="4"/>
    <s v="1 - 250"/>
    <n v="12"/>
    <n v="27"/>
    <n v="200"/>
    <n v="2003"/>
    <n v="2957"/>
    <n v="1963"/>
    <x v="5"/>
    <n v="579"/>
    <x v="4"/>
    <n v="415"/>
    <n v="19.579999999999998"/>
    <n v="3.63"/>
    <n v="1.26"/>
    <n v="238.33"/>
    <n v="16.52"/>
    <s v="https://github.com/alamkanak/Android-Week-View"/>
    <s v="https://github.com/alamkanak/Android-Week-View.git"/>
    <s v="2014-09-17T10:07:12Z"/>
    <m/>
    <n v="1.8262867320408471E-4"/>
    <n v="4.6457808727183622E-5"/>
    <n v="0.16552667578659369"/>
    <n v="5.5201698513800426E-2"/>
    <n v="4.3173159276043019E-3"/>
  </r>
  <r>
    <s v="crossoverJie/SSM"/>
    <n v="3440"/>
    <s v="0-20.000"/>
    <n v="9.24"/>
    <n v="8"/>
    <s v="08-10 anos"/>
    <n v="10"/>
    <s v="1 - 250"/>
    <n v="169"/>
    <n v="218"/>
    <n v="1866"/>
    <n v="12864"/>
    <n v="14400"/>
    <n v="9879"/>
    <x v="5"/>
    <n v="1659"/>
    <x v="1"/>
    <n v="2862"/>
    <n v="11.52"/>
    <n v="3.19"/>
    <n v="1.1499999999999999"/>
    <n v="110.8"/>
    <n v="9.9"/>
    <s v="https://github.com/crossoverJie/SSM"/>
    <s v="https://github.com/crossoverJie/SSM.git"/>
    <s v="2016-06-21T10:09:02Z"/>
    <m/>
    <n v="9.1909763758693465E-4"/>
    <n v="1.3311486127529814E-4"/>
    <n v="0.14546283629730963"/>
    <n v="3.1847133757961762E-2"/>
    <n v="2.0071271127367796E-3"/>
  </r>
  <r>
    <s v="apache/fory"/>
    <n v="3440"/>
    <s v="0-20.000"/>
    <n v="2.39"/>
    <n v="2"/>
    <s v="02-04 anos"/>
    <n v="49"/>
    <s v="1 - 250"/>
    <n v="557"/>
    <n v="1430"/>
    <n v="7142"/>
    <n v="78430"/>
    <n v="110304"/>
    <n v="82930"/>
    <x v="1"/>
    <n v="16816"/>
    <x v="2"/>
    <n v="10558"/>
    <n v="15.25"/>
    <n v="5.16"/>
    <n v="2.2000000000000002"/>
    <n v="38.549999999999997"/>
    <n v="9.83"/>
    <s v="https://github.com/apache/fory"/>
    <s v="https://github.com/apache/fory.git"/>
    <s v="2023-04-28T03:57:00Z"/>
    <m/>
    <n v="7.7154334532932986E-3"/>
    <n v="1.3492824033787905E-3"/>
    <n v="0.23529411764705882"/>
    <n v="0.25477707006369432"/>
    <n v="6.9832807036103645E-4"/>
  </r>
  <r>
    <s v="rom1v/sndcpy"/>
    <n v="3436"/>
    <s v="0-20.000"/>
    <n v="5.27"/>
    <n v="4"/>
    <s v="04-06 anos"/>
    <n v="2"/>
    <s v="1 - 250"/>
    <n v="2"/>
    <n v="4"/>
    <n v="20"/>
    <n v="214"/>
    <n v="260"/>
    <n v="213"/>
    <x v="3"/>
    <n v="2"/>
    <x v="0"/>
    <n v="45"/>
    <n v="0.77"/>
    <n v="7.75"/>
    <n v="2"/>
    <n v="20.25"/>
    <n v="8.5"/>
    <s v="https://github.com/rom1v/sndcpy"/>
    <s v="https://github.com/rom1v/sndcpy.git"/>
    <s v="2020-06-09T19:36:57Z"/>
    <m/>
    <n v="1.9816560057294979E-5"/>
    <n v="1.6047602323724913E-7"/>
    <n v="0.3533971728226174"/>
    <n v="0.21231422505307856"/>
    <n v="3.6682602917797639E-4"/>
  </r>
  <r>
    <s v="sherxon/AlgoDS"/>
    <n v="3433"/>
    <s v="0-20.000"/>
    <n v="8.76"/>
    <n v="8"/>
    <s v="08-10 anos"/>
    <n v="0"/>
    <s v="0"/>
    <n v="621"/>
    <n v="710"/>
    <n v="1581"/>
    <n v="21217"/>
    <n v="29362"/>
    <n v="22298"/>
    <x v="1"/>
    <n v="3127"/>
    <x v="1"/>
    <n v="3937"/>
    <n v="10.65"/>
    <n v="1.34"/>
    <n v="1"/>
    <n v="1.41"/>
    <n v="8.85"/>
    <s v="https://github.com/sherxon/AlgoDS"/>
    <s v="https://github.com/sherxon/AlgoDS.git"/>
    <s v="2016-12-16T17:01:22Z"/>
    <m/>
    <n v="2.0745054279697815E-3"/>
    <n v="2.50904262331439E-4"/>
    <n v="6.1103511171910631E-2"/>
    <n v="0"/>
    <n v="2.5541960550170208E-5"/>
  </r>
  <r>
    <s v="eclipse-openj9/openj9"/>
    <n v="3460"/>
    <s v="0-20.000"/>
    <n v="8.07"/>
    <n v="8"/>
    <s v="08-10 anos"/>
    <n v="53"/>
    <s v="1 - 250"/>
    <n v="5057"/>
    <n v="7120"/>
    <n v="62936"/>
    <n v="650774"/>
    <n v="938584"/>
    <n v="597658"/>
    <x v="2"/>
    <n v="233417"/>
    <x v="3"/>
    <n v="107509"/>
    <n v="24.87"/>
    <n v="3.42"/>
    <n v="1.53"/>
    <n v="112.26"/>
    <n v="17.47"/>
    <s v="https://github.com/eclipse-openj9/openj9"/>
    <s v="https://github.com/eclipse-openj9/openj9.git"/>
    <s v="2017-08-25T13:46:07Z"/>
    <m/>
    <n v="5.5603406810905177E-2"/>
    <n v="1.8728915957984489E-2"/>
    <n v="0.15595075239398085"/>
    <n v="0.11252653927813164"/>
    <n v="2.0335748165688705E-3"/>
  </r>
  <r>
    <s v="guolindev/giffun"/>
    <n v="3431"/>
    <s v="0-20.000"/>
    <n v="6.64"/>
    <n v="6"/>
    <s v="06-08 anos"/>
    <n v="0"/>
    <s v="0"/>
    <n v="292"/>
    <n v="478"/>
    <n v="2596"/>
    <n v="22397"/>
    <n v="38440"/>
    <n v="23220"/>
    <x v="1"/>
    <n v="10092"/>
    <x v="2"/>
    <n v="5128"/>
    <n v="26.25"/>
    <n v="5.38"/>
    <n v="1.28"/>
    <n v="25.34"/>
    <n v="10.55"/>
    <s v="https://github.com/guolindev/giffun"/>
    <s v="https://github.com/guolindev/giffun.git"/>
    <s v="2019-01-28T05:11:00Z"/>
    <m/>
    <n v="2.1602841527248329E-3"/>
    <n v="8.0976201325515902E-4"/>
    <n v="0.24532603739170086"/>
    <n v="5.9447983014862003E-2"/>
    <n v="4.5903069527752699E-4"/>
  </r>
  <r>
    <s v="xcc3641/SeeWeather"/>
    <n v="3426"/>
    <s v="0-20.000"/>
    <n v="9.58"/>
    <n v="8"/>
    <s v="08-10 anos"/>
    <n v="2"/>
    <s v="1 - 250"/>
    <n v="71"/>
    <n v="106"/>
    <n v="336"/>
    <n v="3101"/>
    <n v="4844"/>
    <n v="3651"/>
    <x v="5"/>
    <n v="518"/>
    <x v="4"/>
    <n v="675"/>
    <n v="10.69"/>
    <n v="4.92"/>
    <n v="1.54"/>
    <n v="6.12"/>
    <n v="5.2"/>
    <s v="https://github.com/xcc3641/SeeWeather"/>
    <s v="https://github.com/xcc3641/SeeWeather.git"/>
    <s v="2016-02-20T13:10:14Z"/>
    <m/>
    <n v="3.3967258577081674E-4"/>
    <n v="4.1563290018447519E-5"/>
    <n v="0.22435020519835841"/>
    <n v="0.11464968152866242"/>
    <n v="1.1086297770712175E-4"/>
  </r>
  <r>
    <s v="WinterChenS/my-site"/>
    <n v="3426"/>
    <s v="0-20.000"/>
    <n v="7.38"/>
    <n v="6"/>
    <s v="06-08 anos"/>
    <n v="0"/>
    <s v="0"/>
    <n v="79"/>
    <n v="90"/>
    <n v="433"/>
    <n v="3496"/>
    <n v="7708"/>
    <n v="4757"/>
    <x v="5"/>
    <n v="1828"/>
    <x v="1"/>
    <n v="1123"/>
    <n v="23.72"/>
    <n v="6.19"/>
    <n v="1.19"/>
    <n v="35.020000000000003"/>
    <n v="9.17"/>
    <s v="https://github.com/WinterChenS/my-site"/>
    <s v="https://github.com/WinterChenS/my-site.git"/>
    <s v="2018-05-03T09:05:37Z"/>
    <m/>
    <n v="4.4256984127958785E-4"/>
    <n v="1.4667508523884569E-4"/>
    <n v="0.28226174190606479"/>
    <n v="4.0339702760084917E-2"/>
    <n v="6.3438259465741897E-4"/>
  </r>
  <r>
    <s v="woxingxiao/BubbleSeekBar"/>
    <n v="3421"/>
    <s v="0-20.000"/>
    <n v="8.8699999999999992"/>
    <n v="8"/>
    <s v="08-10 anos"/>
    <n v="12"/>
    <s v="1 - 250"/>
    <n v="11"/>
    <n v="30"/>
    <n v="172"/>
    <n v="1958"/>
    <n v="2456"/>
    <n v="1946"/>
    <x v="5"/>
    <n v="143"/>
    <x v="4"/>
    <n v="367"/>
    <n v="5.82"/>
    <n v="4.9000000000000004"/>
    <n v="1.3"/>
    <n v="91.7"/>
    <n v="14.03"/>
    <s v="https://github.com/woxingxiao/BubbleSeekBar"/>
    <s v="https://github.com/woxingxiao/BubbleSeekBar.git"/>
    <s v="2016-11-03T14:31:05Z"/>
    <m/>
    <n v="1.8104706981923017E-4"/>
    <n v="1.1474035661463312E-5"/>
    <n v="0.22343821249430007"/>
    <n v="6.369426751592358E-2"/>
    <n v="1.6611331790429844E-3"/>
  </r>
  <r>
    <s v="getActivity/Toaster"/>
    <n v="3417"/>
    <s v="0-20.000"/>
    <n v="7.01"/>
    <n v="6"/>
    <s v="06-08 anos"/>
    <n v="36"/>
    <s v="1 - 250"/>
    <n v="25"/>
    <n v="36"/>
    <n v="221"/>
    <n v="1477"/>
    <n v="2499"/>
    <n v="1554"/>
    <x v="5"/>
    <n v="556"/>
    <x v="4"/>
    <n v="389"/>
    <n v="22.25"/>
    <n v="4.53"/>
    <n v="1.33"/>
    <n v="38.81"/>
    <n v="9.7200000000000006"/>
    <s v="https://github.com/getActivity/Toaster"/>
    <s v="https://github.com/getActivity/Toaster.git"/>
    <s v="2018-09-16T05:28:57Z"/>
    <m/>
    <n v="1.4457715647434927E-4"/>
    <n v="4.4612334459955254E-5"/>
    <n v="0.20656634746922026"/>
    <n v="7.0063694267515936E-2"/>
    <n v="7.0303793542702544E-4"/>
  </r>
  <r>
    <s v="GitLqr/LQRWeChat"/>
    <n v="3420"/>
    <s v="0-20.000"/>
    <n v="8.61"/>
    <n v="8"/>
    <s v="08-10 anos"/>
    <n v="0"/>
    <s v="0"/>
    <n v="233"/>
    <n v="386"/>
    <n v="2002"/>
    <n v="17612"/>
    <n v="24049"/>
    <n v="17515"/>
    <x v="1"/>
    <n v="2875"/>
    <x v="1"/>
    <n v="3659"/>
    <n v="11.95"/>
    <n v="5.01"/>
    <n v="1.42"/>
    <n v="18.940000000000001"/>
    <n v="8.99"/>
    <s v="https://github.com/GitLqr/LQRWeChat"/>
    <s v="https://github.com/GitLqr/LQRWeChat.git"/>
    <s v="2017-02-07T06:32:40Z"/>
    <m/>
    <n v="1.6295166638662982E-3"/>
    <n v="2.306842834035456E-4"/>
    <n v="0.22845417236662105"/>
    <n v="8.9171974522292974E-2"/>
    <n v="3.4309555519164805E-4"/>
  </r>
  <r>
    <s v="google/volley"/>
    <n v="3414"/>
    <s v="0-20.000"/>
    <n v="8.65"/>
    <n v="8"/>
    <s v="08-10 anos"/>
    <n v="9"/>
    <s v="1 - 250"/>
    <n v="98"/>
    <n v="231"/>
    <n v="951"/>
    <n v="9295"/>
    <n v="15870"/>
    <n v="10066"/>
    <x v="1"/>
    <n v="3958"/>
    <x v="1"/>
    <n v="1846"/>
    <n v="24.94"/>
    <n v="5.19"/>
    <n v="1.7"/>
    <n v="12.29"/>
    <n v="6.48"/>
    <s v="https://github.com/google/volley"/>
    <s v="https://github.com/google/volley.git"/>
    <s v="2017-01-24T17:39:33Z"/>
    <m/>
    <n v="9.3649527482033454E-4"/>
    <n v="3.1758204998651602E-4"/>
    <n v="0.23666210670314639"/>
    <n v="0.14861995753715498"/>
    <n v="2.2263169869616442E-4"/>
  </r>
  <r>
    <s v="apache/incubator-kie-optaplanner"/>
    <n v="3414"/>
    <s v="0-20.000"/>
    <n v="14.59"/>
    <n v="14"/>
    <s v="14-16 anos"/>
    <n v="6"/>
    <s v="1 - 250"/>
    <n v="2813"/>
    <n v="3215"/>
    <n v="20600"/>
    <n v="155526"/>
    <n v="331500"/>
    <n v="207199"/>
    <x v="2"/>
    <n v="79722"/>
    <x v="2"/>
    <n v="44579"/>
    <n v="24.05"/>
    <n v="7.27"/>
    <n v="1.87"/>
    <n v="49.22"/>
    <n v="9.4700000000000006"/>
    <s v="https://github.com/apache/incubator-kie-optaplanner"/>
    <s v="https://github.com/apache/incubator-kie-optaplanner.git"/>
    <s v="2011-02-15T19:38:23Z"/>
    <m/>
    <n v="1.9276861161086678E-2"/>
    <n v="6.3967347622599872E-3"/>
    <n v="0.33150934792521658"/>
    <n v="0.18471337579617836"/>
    <n v="8.9161368672296287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4349D-057C-4A07-B4F5-B37A71C033E4}" name="Tabela dinâmica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4" rowHeaderCaption="Popularidade">
  <location ref="A1:D9" firstHeaderRow="0" firstDataRow="1" firstDataCol="1"/>
  <pivotFields count="25">
    <pivotField showAll="0"/>
    <pivotField showAll="0"/>
    <pivotField axis="axisRow" showAll="0" sortType="ascending">
      <items count="14">
        <item x="6"/>
        <item x="1"/>
        <item m="1" x="8"/>
        <item x="0"/>
        <item m="1" x="7"/>
        <item x="5"/>
        <item m="1" x="12"/>
        <item x="4"/>
        <item m="1" x="11"/>
        <item x="3"/>
        <item m="1" x="10"/>
        <item x="2"/>
        <item m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3"/>
    </i>
    <i>
      <x v="5"/>
    </i>
    <i>
      <x v="7"/>
    </i>
    <i>
      <x v="9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BO" fld="17" baseField="0" baseItem="0"/>
    <dataField name="DIT" fld="18" baseField="0" baseItem="0"/>
    <dataField name="LCOM" fld="19" baseField="0" baseItem="0"/>
  </dataFields>
  <chartFormats count="3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3401D-A90A-4C81-A076-4ADB6FE9AA64}" name="Tabela dinâmica3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 rowHeaderCaption="Idade">
  <location ref="A1:D11" firstHeaderRow="0" firstDataRow="1" firstDataCol="1"/>
  <pivotFields count="25">
    <pivotField showAll="0"/>
    <pivotField showAll="0"/>
    <pivotField showAll="0"/>
    <pivotField showAll="0"/>
    <pivotField showAll="0"/>
    <pivotField axis="axisRow" showAll="0">
      <items count="10">
        <item x="7"/>
        <item x="1"/>
        <item x="6"/>
        <item x="0"/>
        <item x="4"/>
        <item x="2"/>
        <item x="3"/>
        <item x="5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BO" fld="17" baseField="0" baseItem="0"/>
    <dataField name="DIT" fld="18" baseField="0" baseItem="0"/>
    <dataField name="LCOM" fld="19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30535-84C4-4FB1-A483-A80733976566}" name="Tabela dinâmica4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4" rowHeaderCaption="Releases">
  <location ref="A1:D9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>
      <items count="176">
        <item x="0"/>
        <item x="3"/>
        <item x="82"/>
        <item x="2"/>
        <item x="70"/>
        <item x="60"/>
        <item x="83"/>
        <item x="39"/>
        <item x="57"/>
        <item x="1"/>
        <item x="93"/>
        <item x="89"/>
        <item x="47"/>
        <item x="86"/>
        <item x="24"/>
        <item x="91"/>
        <item x="77"/>
        <item x="122"/>
        <item x="73"/>
        <item x="88"/>
        <item x="56"/>
        <item x="22"/>
        <item x="50"/>
        <item x="127"/>
        <item x="134"/>
        <item x="49"/>
        <item x="32"/>
        <item x="115"/>
        <item x="51"/>
        <item x="124"/>
        <item x="28"/>
        <item x="25"/>
        <item x="11"/>
        <item x="96"/>
        <item x="101"/>
        <item x="76"/>
        <item x="142"/>
        <item x="78"/>
        <item x="62"/>
        <item x="31"/>
        <item x="97"/>
        <item x="30"/>
        <item x="138"/>
        <item x="46"/>
        <item x="16"/>
        <item x="135"/>
        <item x="6"/>
        <item x="136"/>
        <item x="34"/>
        <item x="37"/>
        <item x="68"/>
        <item x="35"/>
        <item x="110"/>
        <item x="54"/>
        <item x="21"/>
        <item x="64"/>
        <item x="10"/>
        <item x="117"/>
        <item x="55"/>
        <item x="18"/>
        <item x="19"/>
        <item x="71"/>
        <item x="42"/>
        <item x="13"/>
        <item x="158"/>
        <item x="99"/>
        <item x="103"/>
        <item x="106"/>
        <item x="81"/>
        <item x="59"/>
        <item x="65"/>
        <item x="72"/>
        <item x="40"/>
        <item x="80"/>
        <item x="113"/>
        <item x="167"/>
        <item x="104"/>
        <item x="45"/>
        <item x="153"/>
        <item x="152"/>
        <item x="146"/>
        <item x="162"/>
        <item x="36"/>
        <item x="27"/>
        <item x="126"/>
        <item x="165"/>
        <item x="33"/>
        <item x="74"/>
        <item x="67"/>
        <item x="12"/>
        <item x="172"/>
        <item x="63"/>
        <item x="52"/>
        <item x="174"/>
        <item x="144"/>
        <item x="100"/>
        <item x="131"/>
        <item x="58"/>
        <item x="26"/>
        <item x="61"/>
        <item x="15"/>
        <item x="66"/>
        <item x="92"/>
        <item x="85"/>
        <item x="23"/>
        <item x="143"/>
        <item x="95"/>
        <item x="121"/>
        <item x="116"/>
        <item x="169"/>
        <item x="137"/>
        <item x="159"/>
        <item x="139"/>
        <item x="173"/>
        <item x="20"/>
        <item x="5"/>
        <item x="160"/>
        <item x="120"/>
        <item x="112"/>
        <item x="164"/>
        <item x="107"/>
        <item x="149"/>
        <item x="147"/>
        <item x="90"/>
        <item x="29"/>
        <item x="102"/>
        <item x="141"/>
        <item x="123"/>
        <item x="38"/>
        <item x="111"/>
        <item x="129"/>
        <item x="145"/>
        <item x="48"/>
        <item x="94"/>
        <item x="150"/>
        <item x="114"/>
        <item x="170"/>
        <item x="84"/>
        <item x="133"/>
        <item x="7"/>
        <item x="41"/>
        <item x="161"/>
        <item x="119"/>
        <item x="69"/>
        <item x="151"/>
        <item x="17"/>
        <item x="108"/>
        <item x="14"/>
        <item x="132"/>
        <item x="9"/>
        <item x="118"/>
        <item x="148"/>
        <item x="154"/>
        <item x="109"/>
        <item x="128"/>
        <item x="155"/>
        <item x="140"/>
        <item x="156"/>
        <item x="98"/>
        <item x="130"/>
        <item x="53"/>
        <item x="87"/>
        <item x="4"/>
        <item x="163"/>
        <item x="8"/>
        <item x="75"/>
        <item x="79"/>
        <item x="44"/>
        <item x="168"/>
        <item x="125"/>
        <item x="171"/>
        <item x="157"/>
        <item x="43"/>
        <item x="105"/>
        <item x="166"/>
        <item t="default"/>
      </items>
    </pivotField>
    <pivotField axis="axisRow" showAll="0">
      <items count="8">
        <item x="0"/>
        <item x="1"/>
        <item x="4"/>
        <item x="6"/>
        <item x="2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BO" fld="17" baseField="0" baseItem="0"/>
    <dataField name="DIT" fld="18" baseField="0" baseItem="0"/>
    <dataField name="LCOM" fld="19" baseField="0" baseItem="0"/>
  </dataFields>
  <chartFormats count="3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0D0E7-ECAA-4642-9CFF-A9FF41D80A90}" name="Tabela dinâmica5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 rowHeaderCaption="Linhas de Código">
  <location ref="A1:D8" firstHeaderRow="0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5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BO" fld="19" baseField="0" baseItem="0"/>
    <dataField name="DIT" fld="20" baseField="0" baseItem="0"/>
    <dataField name="LCOM" fld="21" baseField="0" baseItem="0"/>
  </dataFields>
  <chartFormats count="3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3E2788-9DF6-47E9-AEB4-653840EFBF98}" name="Tabela dinâmica6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Linhas Comentários">
  <location ref="A1:D7" firstHeaderRow="0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8">
        <item m="1" x="6"/>
        <item x="3"/>
        <item x="1"/>
        <item x="2"/>
        <item m="1" x="5"/>
        <item x="4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6">
    <i>
      <x v="1"/>
    </i>
    <i>
      <x v="2"/>
    </i>
    <i>
      <x v="3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BO" fld="19" baseField="0" baseItem="0"/>
    <dataField name="DIT" fld="20" baseField="0" baseItem="0"/>
    <dataField name="LCOM" fld="21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A745-C634-42F5-84DB-975C02D9961E}">
  <dimension ref="A1:AF1002"/>
  <sheetViews>
    <sheetView tabSelected="1" topLeftCell="H958" zoomScale="82" workbookViewId="0">
      <selection activeCell="Q998" sqref="Q998"/>
    </sheetView>
  </sheetViews>
  <sheetFormatPr defaultRowHeight="15" x14ac:dyDescent="0.25"/>
  <cols>
    <col min="1" max="1" width="18.42578125" customWidth="1"/>
    <col min="2" max="2" width="12" customWidth="1"/>
    <col min="3" max="3" width="17.85546875" customWidth="1"/>
    <col min="6" max="6" width="13.85546875" customWidth="1"/>
    <col min="14" max="14" width="11.28515625" bestFit="1" customWidth="1"/>
    <col min="15" max="15" width="16" customWidth="1"/>
    <col min="16" max="16" width="15.5703125" bestFit="1" customWidth="1"/>
    <col min="17" max="17" width="15.5703125" customWidth="1"/>
    <col min="28" max="28" width="16" customWidth="1"/>
  </cols>
  <sheetData>
    <row r="1" spans="1:32" x14ac:dyDescent="0.25">
      <c r="A1" t="s">
        <v>0</v>
      </c>
      <c r="B1" t="s">
        <v>1</v>
      </c>
      <c r="C1" s="4" t="s">
        <v>4041</v>
      </c>
      <c r="D1" t="s">
        <v>2</v>
      </c>
      <c r="E1" s="3" t="s">
        <v>4048</v>
      </c>
      <c r="F1" s="3" t="s">
        <v>4049</v>
      </c>
      <c r="G1" t="s">
        <v>3</v>
      </c>
      <c r="H1" t="s">
        <v>4066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4" t="s">
        <v>9</v>
      </c>
      <c r="O1" s="4" t="s">
        <v>4081</v>
      </c>
      <c r="P1" s="4" t="s">
        <v>10</v>
      </c>
      <c r="Q1" s="4" t="s">
        <v>4094</v>
      </c>
      <c r="R1" t="s">
        <v>11</v>
      </c>
      <c r="S1" t="s">
        <v>12</v>
      </c>
      <c r="T1" s="4" t="s">
        <v>13</v>
      </c>
      <c r="U1" s="4" t="s">
        <v>14</v>
      </c>
      <c r="V1" s="4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s="4" t="s">
        <v>4082</v>
      </c>
      <c r="AC1" t="s">
        <v>4083</v>
      </c>
      <c r="AD1" t="s">
        <v>4084</v>
      </c>
      <c r="AE1" t="s">
        <v>4085</v>
      </c>
      <c r="AF1" t="s">
        <v>4086</v>
      </c>
    </row>
    <row r="2" spans="1:32" x14ac:dyDescent="0.25">
      <c r="A2" t="s">
        <v>21</v>
      </c>
      <c r="B2">
        <v>151757</v>
      </c>
      <c r="C2" s="2" t="str">
        <f>IF(B2&lt;=20000,"0-20.000",
IF(B2&lt;=40000,"20.001-40.000",
IF(B2&lt;=60000,"40.001-60.000",
IF(B2&lt;=80000,"60.001-80.000",
IF(B2&lt;=100000,"80.001-100.000",
IF(B2&lt;=120000,"100.001-120.000",
IF(B2&lt;=140000,"120.001-140.000",
"140.001-160.000")))))))</f>
        <v>140.001-160.000</v>
      </c>
      <c r="D2">
        <v>7.37</v>
      </c>
      <c r="E2">
        <f>FLOOR(D2,2)</f>
        <v>6</v>
      </c>
      <c r="F2" t="str">
        <f>IF(E2=0,"&lt;1 ano",TEXT(E2,"00")&amp;"-"&amp;TEXT(E2+2,"00")&amp;" anos")</f>
        <v>06-08 anos</v>
      </c>
      <c r="G2">
        <v>0</v>
      </c>
      <c r="H2" t="str">
        <f>IF(G2=0,"0",INT((G2-1)/250)*250+1 &amp; " - " &amp; INT((G2-1)/250+1)*250)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f>IF(N2&lt;=100,"Até 100",
IF(N2&lt;=1000,"101-1.000",
IF(N2&lt;=10000,"1.001-10.000",
IF(N2&lt;=100000,"10.001-100.000",
IF(N2&lt;=1000000,"100.001-1.000.000",
"&gt;1.000.000")))))</f>
        <v>Até 100</v>
      </c>
      <c r="P2">
        <v>0</v>
      </c>
      <c r="Q2" t="str">
        <f>IF(P2&lt;=100,"Até 100",
IF(P2&lt;=1000,"101-1.000",
IF(P2&lt;=10000,"1.001-10.000",
IF(P2&lt;=100000,"10.001-100.000",
"&gt;100.000"))))</f>
        <v>Até 100</v>
      </c>
      <c r="R2">
        <v>0</v>
      </c>
      <c r="X2" t="s">
        <v>22</v>
      </c>
      <c r="Y2" t="s">
        <v>23</v>
      </c>
      <c r="Z2" t="s">
        <v>24</v>
      </c>
      <c r="AA2" t="s">
        <v>25</v>
      </c>
      <c r="AB2">
        <f>(N2 - MIN($N$2:$N$998)) / (MAX($N$2:$N$998) - MIN($N$2:$N$998))</f>
        <v>0</v>
      </c>
      <c r="AC2">
        <f>(P2 - MIN($P$2:$P$998)) / (MAX($P$2:$P$998) - MIN($P$2:$P$998))</f>
        <v>0</v>
      </c>
      <c r="AD2">
        <f>(T2 - MIN($T$2:$T$998)) / (MAX($T$2:$T$998) - MIN($T$2:$T$998))</f>
        <v>0</v>
      </c>
      <c r="AE2">
        <f>(U2 - MIN($U$2:$U$998)) / (MAX($U$2:$U$998) - MIN($U$2:$U$998))</f>
        <v>-0.21231422505307856</v>
      </c>
      <c r="AF2">
        <f>(V2 - MIN($V$2:$V$998)) / (MAX($V$2:$V$998) - MIN($V$2:$V$998))</f>
        <v>0</v>
      </c>
    </row>
    <row r="3" spans="1:32" x14ac:dyDescent="0.25">
      <c r="A3" t="s">
        <v>26</v>
      </c>
      <c r="B3">
        <v>102237</v>
      </c>
      <c r="C3" s="2" t="str">
        <f t="shared" ref="C3:C66" si="0">IF(B3&lt;=20000,"0-20.000",
IF(B3&lt;=40000,"20.001-40.000",
IF(B3&lt;=60000,"40.001-60.000",
IF(B3&lt;=80000,"60.001-80.000",
IF(B3&lt;=100000,"80.001-100.000",
IF(B3&lt;=120000,"100.001-120.000",
IF(B3&lt;=140000,"120.001-140.000",
"140.001-160.000")))))))</f>
        <v>100.001-120.000</v>
      </c>
      <c r="D3">
        <v>6.04</v>
      </c>
      <c r="E3">
        <f t="shared" ref="E3:E66" si="1">FLOOR(D3,2)</f>
        <v>6</v>
      </c>
      <c r="F3" t="str">
        <f t="shared" ref="F3:F66" si="2">IF(E3=0,"&lt;1 ano",TEXT(E3,"00")&amp;"-"&amp;TEXT(E3+2,"00")&amp;" anos")</f>
        <v>06-08 anos</v>
      </c>
      <c r="G3">
        <v>0</v>
      </c>
      <c r="H3" t="str">
        <f t="shared" ref="H3:H66" si="3">IF(G3=0,"0",INT((G3-1)/250)*250+1 &amp; " - " &amp; INT((G3-1)/250+1)*250)</f>
        <v>0</v>
      </c>
      <c r="I3">
        <v>1</v>
      </c>
      <c r="J3">
        <v>1</v>
      </c>
      <c r="K3">
        <v>1</v>
      </c>
      <c r="L3">
        <v>5</v>
      </c>
      <c r="M3">
        <v>7</v>
      </c>
      <c r="N3">
        <v>5</v>
      </c>
      <c r="O3" t="str">
        <f t="shared" ref="O3:O66" si="4">IF(N3&lt;=100,"Até 100",
IF(N3&lt;=1000,"101-1.000",
IF(N3&lt;=10000,"1.001-10.000",
IF(N3&lt;=100000,"10.001-100.000",
IF(N3&lt;=1000000,"100.001-1.000.000",
"&gt;1.000.000")))))</f>
        <v>Até 100</v>
      </c>
      <c r="P3">
        <v>1</v>
      </c>
      <c r="Q3" t="str">
        <f t="shared" ref="Q3:Q66" si="5">IF(P3&lt;=100,"Até 100",
IF(P3&lt;=1000,"101-1.000",
IF(P3&lt;=10000,"1.001-10.000",
IF(P3&lt;=100000,"10.001-100.000",
"&gt;100.000"))))</f>
        <v>Até 100</v>
      </c>
      <c r="R3">
        <v>1</v>
      </c>
      <c r="S3">
        <v>14.29</v>
      </c>
      <c r="T3">
        <v>0</v>
      </c>
      <c r="U3">
        <v>1</v>
      </c>
      <c r="V3">
        <v>0</v>
      </c>
      <c r="W3">
        <v>1</v>
      </c>
      <c r="X3" t="s">
        <v>27</v>
      </c>
      <c r="Y3" t="s">
        <v>28</v>
      </c>
      <c r="Z3" t="s">
        <v>29</v>
      </c>
      <c r="AB3">
        <f>(N3 - MIN($N$2:$N$998)) / (MAX($N$2:$N$998) - MIN($N$2:$N$998))</f>
        <v>4.6517746613368494E-7</v>
      </c>
      <c r="AC3">
        <f t="shared" ref="AC3:AC66" si="6">(P3 - MIN($P$2:$P$998)) / (MAX($P$2:$P$998) - MIN($P$2:$P$998))</f>
        <v>8.0238011618624564E-8</v>
      </c>
      <c r="AD3">
        <f t="shared" ref="AD3:AD66" si="7">(T3 - MIN($T$2:$T$998)) / (MAX($T$2:$T$998) - MIN($T$2:$T$998))</f>
        <v>0</v>
      </c>
      <c r="AE3">
        <f t="shared" ref="AE3:AE66" si="8">(U3 - MIN($U$2:$U$998)) / (MAX($U$2:$U$998) - MIN($U$2:$U$998))</f>
        <v>0</v>
      </c>
      <c r="AF3">
        <f t="shared" ref="AF3:AF66" si="9">(V3 - MIN($V$2:$V$998)) / (MAX($V$2:$V$998) - MIN($V$2:$V$998))</f>
        <v>0</v>
      </c>
    </row>
    <row r="4" spans="1:32" x14ac:dyDescent="0.25">
      <c r="A4" t="s">
        <v>30</v>
      </c>
      <c r="B4">
        <v>116784</v>
      </c>
      <c r="C4" s="2" t="str">
        <f t="shared" si="0"/>
        <v>100.001-120.000</v>
      </c>
      <c r="D4">
        <v>2.87</v>
      </c>
      <c r="E4">
        <f t="shared" si="1"/>
        <v>2</v>
      </c>
      <c r="F4" t="str">
        <f t="shared" si="2"/>
        <v>02-04 anos</v>
      </c>
      <c r="G4">
        <v>9</v>
      </c>
      <c r="H4" t="str">
        <f t="shared" si="3"/>
        <v>1 - 250</v>
      </c>
      <c r="I4">
        <v>255</v>
      </c>
      <c r="J4">
        <v>215</v>
      </c>
      <c r="K4">
        <v>792</v>
      </c>
      <c r="L4">
        <v>7700</v>
      </c>
      <c r="M4">
        <v>19635</v>
      </c>
      <c r="N4">
        <v>12483</v>
      </c>
      <c r="O4" t="str">
        <f t="shared" si="4"/>
        <v>10.001-100.000</v>
      </c>
      <c r="P4">
        <v>4740</v>
      </c>
      <c r="Q4" t="str">
        <f t="shared" si="5"/>
        <v>1.001-10.000</v>
      </c>
      <c r="R4">
        <v>2412</v>
      </c>
      <c r="S4">
        <v>24.14</v>
      </c>
      <c r="T4">
        <v>1.87</v>
      </c>
      <c r="U4">
        <v>1</v>
      </c>
      <c r="V4">
        <v>4.71</v>
      </c>
      <c r="W4">
        <v>8.74</v>
      </c>
      <c r="X4" t="s">
        <v>31</v>
      </c>
      <c r="Y4" t="s">
        <v>32</v>
      </c>
      <c r="Z4" t="s">
        <v>33</v>
      </c>
      <c r="AB4">
        <f>(N4 - MIN($N$2:$N$998)) / (MAX($N$2:$N$998) - MIN($N$2:$N$998))</f>
        <v>1.1613620619493577E-3</v>
      </c>
      <c r="AC4">
        <f t="shared" si="6"/>
        <v>3.8032817507228038E-4</v>
      </c>
      <c r="AD4">
        <f t="shared" si="7"/>
        <v>8.5271317829457377E-2</v>
      </c>
      <c r="AE4">
        <f t="shared" si="8"/>
        <v>0</v>
      </c>
      <c r="AF4">
        <f t="shared" si="9"/>
        <v>8.5321017156951551E-5</v>
      </c>
    </row>
    <row r="5" spans="1:32" x14ac:dyDescent="0.25">
      <c r="A5" t="s">
        <v>34</v>
      </c>
      <c r="B5">
        <v>92683</v>
      </c>
      <c r="C5" s="2" t="str">
        <f t="shared" si="0"/>
        <v>80.001-100.000</v>
      </c>
      <c r="D5">
        <v>11.11</v>
      </c>
      <c r="E5">
        <f t="shared" si="1"/>
        <v>10</v>
      </c>
      <c r="F5" t="str">
        <f t="shared" si="2"/>
        <v>10-12 anos</v>
      </c>
      <c r="G5">
        <v>0</v>
      </c>
      <c r="H5" t="str">
        <f t="shared" si="3"/>
        <v>0</v>
      </c>
      <c r="I5">
        <v>1813</v>
      </c>
      <c r="J5">
        <v>1894</v>
      </c>
      <c r="K5">
        <v>4728</v>
      </c>
      <c r="L5">
        <v>35484</v>
      </c>
      <c r="M5">
        <v>117768</v>
      </c>
      <c r="N5">
        <v>47741</v>
      </c>
      <c r="O5" t="str">
        <f t="shared" si="4"/>
        <v>10.001-100.000</v>
      </c>
      <c r="P5">
        <v>58381</v>
      </c>
      <c r="Q5" t="str">
        <f t="shared" si="5"/>
        <v>10.001-100.000</v>
      </c>
      <c r="R5">
        <v>11646</v>
      </c>
      <c r="S5">
        <v>49.57</v>
      </c>
      <c r="T5">
        <v>3.37</v>
      </c>
      <c r="U5">
        <v>1.2</v>
      </c>
      <c r="V5">
        <v>1.84</v>
      </c>
      <c r="W5">
        <v>3.29</v>
      </c>
      <c r="X5" t="s">
        <v>35</v>
      </c>
      <c r="Y5" t="s">
        <v>36</v>
      </c>
      <c r="Z5" t="s">
        <v>37</v>
      </c>
      <c r="AB5">
        <f>(N5 - MIN($N$2:$N$998)) / (MAX($N$2:$N$998) - MIN($N$2:$N$998))</f>
        <v>4.4416074821376503E-3</v>
      </c>
      <c r="AC5">
        <f t="shared" si="6"/>
        <v>4.6843753563069208E-3</v>
      </c>
      <c r="AD5">
        <f t="shared" si="7"/>
        <v>0.15367077063383494</v>
      </c>
      <c r="AE5">
        <f t="shared" si="8"/>
        <v>4.2462845010615702E-2</v>
      </c>
      <c r="AF5">
        <f t="shared" si="9"/>
        <v>3.33313527746902E-5</v>
      </c>
    </row>
    <row r="6" spans="1:32" x14ac:dyDescent="0.25">
      <c r="A6" t="s">
        <v>38</v>
      </c>
      <c r="B6">
        <v>81588</v>
      </c>
      <c r="C6" s="2" t="str">
        <f t="shared" si="0"/>
        <v>80.001-100.000</v>
      </c>
      <c r="D6">
        <v>7.46</v>
      </c>
      <c r="E6">
        <f t="shared" si="1"/>
        <v>6</v>
      </c>
      <c r="F6" t="str">
        <f t="shared" si="2"/>
        <v>06-08 anos</v>
      </c>
      <c r="G6">
        <v>3</v>
      </c>
      <c r="H6" t="str">
        <f t="shared" si="3"/>
        <v>1 - 250</v>
      </c>
      <c r="I6">
        <v>526</v>
      </c>
      <c r="J6">
        <v>760</v>
      </c>
      <c r="K6">
        <v>14173</v>
      </c>
      <c r="L6">
        <v>100903</v>
      </c>
      <c r="M6">
        <v>85643</v>
      </c>
      <c r="N6">
        <v>65769</v>
      </c>
      <c r="O6" t="str">
        <f t="shared" si="4"/>
        <v>10.001-100.000</v>
      </c>
      <c r="P6">
        <v>3050</v>
      </c>
      <c r="Q6" t="str">
        <f t="shared" si="5"/>
        <v>1.001-10.000</v>
      </c>
      <c r="R6">
        <v>16824</v>
      </c>
      <c r="S6">
        <v>3.56</v>
      </c>
      <c r="T6">
        <v>3.94</v>
      </c>
      <c r="U6">
        <v>1.24</v>
      </c>
      <c r="V6">
        <v>1110.8</v>
      </c>
      <c r="W6">
        <v>20.09</v>
      </c>
      <c r="X6" t="s">
        <v>39</v>
      </c>
      <c r="Y6" t="s">
        <v>40</v>
      </c>
      <c r="Z6" t="s">
        <v>41</v>
      </c>
      <c r="AB6">
        <f>(N6 - MIN($N$2:$N$998)) / (MAX($N$2:$N$998) - MIN($N$2:$N$998))</f>
        <v>6.1188513540292649E-3</v>
      </c>
      <c r="AC6">
        <f t="shared" si="6"/>
        <v>2.4472593543680489E-4</v>
      </c>
      <c r="AD6">
        <f t="shared" si="7"/>
        <v>0.1796625626994984</v>
      </c>
      <c r="AE6">
        <f t="shared" si="8"/>
        <v>5.0955414012738849E-2</v>
      </c>
      <c r="AF6">
        <f t="shared" si="9"/>
        <v>2.0121992751155365E-2</v>
      </c>
    </row>
    <row r="7" spans="1:32" x14ac:dyDescent="0.25">
      <c r="A7" t="s">
        <v>42</v>
      </c>
      <c r="B7">
        <v>78242</v>
      </c>
      <c r="C7" s="2" t="str">
        <f t="shared" si="0"/>
        <v>60.001-80.000</v>
      </c>
      <c r="D7">
        <v>6.95</v>
      </c>
      <c r="E7">
        <f t="shared" si="1"/>
        <v>6</v>
      </c>
      <c r="F7" t="str">
        <f t="shared" si="2"/>
        <v>06-08 anos</v>
      </c>
      <c r="G7">
        <v>1</v>
      </c>
      <c r="H7" t="str">
        <f t="shared" si="3"/>
        <v>1 - 250</v>
      </c>
      <c r="I7">
        <v>1</v>
      </c>
      <c r="J7">
        <v>1</v>
      </c>
      <c r="K7">
        <v>1</v>
      </c>
      <c r="L7">
        <v>5</v>
      </c>
      <c r="M7">
        <v>8</v>
      </c>
      <c r="N7">
        <v>5</v>
      </c>
      <c r="O7" t="str">
        <f t="shared" si="4"/>
        <v>Até 100</v>
      </c>
      <c r="P7">
        <v>3</v>
      </c>
      <c r="Q7" t="str">
        <f t="shared" si="5"/>
        <v>Até 100</v>
      </c>
      <c r="R7">
        <v>0</v>
      </c>
      <c r="S7">
        <v>37.5</v>
      </c>
      <c r="T7">
        <v>0</v>
      </c>
      <c r="U7">
        <v>1</v>
      </c>
      <c r="V7">
        <v>0</v>
      </c>
      <c r="W7">
        <v>1</v>
      </c>
      <c r="X7" t="s">
        <v>43</v>
      </c>
      <c r="Y7" t="s">
        <v>44</v>
      </c>
      <c r="Z7" t="s">
        <v>45</v>
      </c>
      <c r="AB7">
        <f>(N7 - MIN($N$2:$N$998)) / (MAX($N$2:$N$998) - MIN($N$2:$N$998))</f>
        <v>4.6517746613368494E-7</v>
      </c>
      <c r="AC7">
        <f t="shared" si="6"/>
        <v>2.4071403485587365E-7</v>
      </c>
      <c r="AD7">
        <f t="shared" si="7"/>
        <v>0</v>
      </c>
      <c r="AE7">
        <f t="shared" si="8"/>
        <v>0</v>
      </c>
      <c r="AF7">
        <f t="shared" si="9"/>
        <v>0</v>
      </c>
    </row>
    <row r="8" spans="1:32" x14ac:dyDescent="0.25">
      <c r="A8" t="s">
        <v>46</v>
      </c>
      <c r="B8">
        <v>78391</v>
      </c>
      <c r="C8" s="2" t="str">
        <f t="shared" si="0"/>
        <v>60.001-80.000</v>
      </c>
      <c r="D8">
        <v>12.92</v>
      </c>
      <c r="E8">
        <f t="shared" si="1"/>
        <v>12</v>
      </c>
      <c r="F8" t="str">
        <f t="shared" si="2"/>
        <v>12-14 anos</v>
      </c>
      <c r="G8">
        <v>320</v>
      </c>
      <c r="H8" t="str">
        <f t="shared" si="3"/>
        <v>251 - 500</v>
      </c>
      <c r="I8">
        <v>7679</v>
      </c>
      <c r="J8">
        <v>13111</v>
      </c>
      <c r="K8">
        <v>51752</v>
      </c>
      <c r="L8">
        <v>390812</v>
      </c>
      <c r="M8">
        <v>778321</v>
      </c>
      <c r="N8">
        <v>457356</v>
      </c>
      <c r="O8" t="str">
        <f t="shared" si="4"/>
        <v>100.001-1.000.000</v>
      </c>
      <c r="P8">
        <v>204406</v>
      </c>
      <c r="Q8" t="str">
        <f t="shared" si="5"/>
        <v>&gt;100.000</v>
      </c>
      <c r="R8">
        <v>116559</v>
      </c>
      <c r="S8">
        <v>26.26</v>
      </c>
      <c r="T8">
        <v>5.4</v>
      </c>
      <c r="U8">
        <v>1.3</v>
      </c>
      <c r="V8">
        <v>12.91</v>
      </c>
      <c r="W8">
        <v>5.12</v>
      </c>
      <c r="X8" t="s">
        <v>47</v>
      </c>
      <c r="Y8" t="s">
        <v>48</v>
      </c>
      <c r="Z8" t="s">
        <v>49</v>
      </c>
      <c r="AB8">
        <f>(N8 - MIN($N$2:$N$998)) / (MAX($N$2:$N$998) - MIN($N$2:$N$998))</f>
        <v>4.2550341040207523E-2</v>
      </c>
      <c r="AC8">
        <f t="shared" si="6"/>
        <v>1.6401131002916573E-2</v>
      </c>
      <c r="AD8">
        <f t="shared" si="7"/>
        <v>0.24623803009575926</v>
      </c>
      <c r="AE8">
        <f t="shared" si="8"/>
        <v>6.369426751592358E-2</v>
      </c>
      <c r="AF8">
        <f t="shared" si="9"/>
        <v>2.3386291539198397E-4</v>
      </c>
    </row>
    <row r="9" spans="1:32" x14ac:dyDescent="0.25">
      <c r="A9" t="s">
        <v>50</v>
      </c>
      <c r="B9">
        <v>76450</v>
      </c>
      <c r="C9" s="2" t="str">
        <f t="shared" si="0"/>
        <v>60.001-80.000</v>
      </c>
      <c r="D9">
        <v>6.78</v>
      </c>
      <c r="E9">
        <f t="shared" si="1"/>
        <v>6</v>
      </c>
      <c r="F9" t="str">
        <f t="shared" si="2"/>
        <v>06-08 anos</v>
      </c>
      <c r="G9">
        <v>0</v>
      </c>
      <c r="H9" t="str">
        <f t="shared" si="3"/>
        <v>0</v>
      </c>
      <c r="I9">
        <v>11</v>
      </c>
      <c r="J9">
        <v>4</v>
      </c>
      <c r="K9">
        <v>8</v>
      </c>
      <c r="L9">
        <v>75</v>
      </c>
      <c r="M9">
        <v>303</v>
      </c>
      <c r="N9">
        <v>265</v>
      </c>
      <c r="O9" t="str">
        <f t="shared" si="4"/>
        <v>101-1.000</v>
      </c>
      <c r="P9">
        <v>16</v>
      </c>
      <c r="Q9" t="str">
        <f t="shared" si="5"/>
        <v>Até 100</v>
      </c>
      <c r="R9">
        <v>22</v>
      </c>
      <c r="S9">
        <v>5.28</v>
      </c>
      <c r="T9">
        <v>1</v>
      </c>
      <c r="U9">
        <v>1</v>
      </c>
      <c r="V9">
        <v>0</v>
      </c>
      <c r="W9">
        <v>4.5</v>
      </c>
      <c r="X9" t="s">
        <v>51</v>
      </c>
      <c r="Y9" t="s">
        <v>52</v>
      </c>
      <c r="Z9" t="s">
        <v>53</v>
      </c>
      <c r="AB9">
        <f>(N9 - MIN($N$2:$N$998)) / (MAX($N$2:$N$998) - MIN($N$2:$N$998))</f>
        <v>2.4654405705085302E-5</v>
      </c>
      <c r="AC9">
        <f t="shared" si="6"/>
        <v>1.283808185897993E-6</v>
      </c>
      <c r="AD9">
        <f t="shared" si="7"/>
        <v>4.5599635202918376E-2</v>
      </c>
      <c r="AE9">
        <f t="shared" si="8"/>
        <v>0</v>
      </c>
      <c r="AF9">
        <f t="shared" si="9"/>
        <v>0</v>
      </c>
    </row>
    <row r="10" spans="1:32" x14ac:dyDescent="0.25">
      <c r="A10" t="s">
        <v>54</v>
      </c>
      <c r="B10">
        <v>67416</v>
      </c>
      <c r="C10" s="2" t="str">
        <f t="shared" si="0"/>
        <v>60.001-80.000</v>
      </c>
      <c r="D10">
        <v>2.64</v>
      </c>
      <c r="E10">
        <f t="shared" si="1"/>
        <v>2</v>
      </c>
      <c r="F10" t="str">
        <f t="shared" si="2"/>
        <v>02-04 anos</v>
      </c>
      <c r="G10">
        <v>138</v>
      </c>
      <c r="H10" t="str">
        <f t="shared" si="3"/>
        <v>1 - 250</v>
      </c>
      <c r="I10">
        <v>459</v>
      </c>
      <c r="J10">
        <v>585</v>
      </c>
      <c r="K10">
        <v>2495</v>
      </c>
      <c r="L10">
        <v>35343</v>
      </c>
      <c r="M10">
        <v>66211</v>
      </c>
      <c r="N10">
        <v>50480</v>
      </c>
      <c r="O10" t="str">
        <f t="shared" si="4"/>
        <v>10.001-100.000</v>
      </c>
      <c r="P10">
        <v>5491</v>
      </c>
      <c r="Q10" t="str">
        <f t="shared" si="5"/>
        <v>1.001-10.000</v>
      </c>
      <c r="R10">
        <v>10240</v>
      </c>
      <c r="S10">
        <v>8.2899999999999991</v>
      </c>
      <c r="T10">
        <v>8.0500000000000007</v>
      </c>
      <c r="U10">
        <v>1.23</v>
      </c>
      <c r="V10">
        <v>16.5</v>
      </c>
      <c r="W10">
        <v>11.65</v>
      </c>
      <c r="X10" t="s">
        <v>55</v>
      </c>
      <c r="Y10" t="s">
        <v>56</v>
      </c>
      <c r="Z10" t="s">
        <v>57</v>
      </c>
      <c r="AB10">
        <f>(N10 - MIN($N$2:$N$998)) / (MAX($N$2:$N$998) - MIN($N$2:$N$998))</f>
        <v>4.6964316980856831E-3</v>
      </c>
      <c r="AC10">
        <f t="shared" si="6"/>
        <v>4.4058692179786745E-4</v>
      </c>
      <c r="AD10">
        <f t="shared" si="7"/>
        <v>0.367077063383493</v>
      </c>
      <c r="AE10">
        <f t="shared" si="8"/>
        <v>4.8832271762208064E-2</v>
      </c>
      <c r="AF10">
        <f t="shared" si="9"/>
        <v>2.9889528303390667E-4</v>
      </c>
    </row>
    <row r="11" spans="1:32" x14ac:dyDescent="0.25">
      <c r="A11" t="s">
        <v>58</v>
      </c>
      <c r="B11">
        <v>64462</v>
      </c>
      <c r="C11" s="2" t="str">
        <f t="shared" si="0"/>
        <v>60.001-80.000</v>
      </c>
      <c r="D11">
        <v>8.59</v>
      </c>
      <c r="E11">
        <f t="shared" si="1"/>
        <v>8</v>
      </c>
      <c r="F11" t="str">
        <f t="shared" si="2"/>
        <v>08-10 anos</v>
      </c>
      <c r="G11">
        <v>0</v>
      </c>
      <c r="H11" t="str">
        <f t="shared" si="3"/>
        <v>0</v>
      </c>
      <c r="I11">
        <v>515</v>
      </c>
      <c r="J11">
        <v>257</v>
      </c>
      <c r="K11">
        <v>365</v>
      </c>
      <c r="L11">
        <v>5622</v>
      </c>
      <c r="M11">
        <v>22271</v>
      </c>
      <c r="N11">
        <v>11560</v>
      </c>
      <c r="O11" t="str">
        <f t="shared" si="4"/>
        <v>10.001-100.000</v>
      </c>
      <c r="P11">
        <v>6577</v>
      </c>
      <c r="Q11" t="str">
        <f t="shared" si="5"/>
        <v>1.001-10.000</v>
      </c>
      <c r="R11">
        <v>4134</v>
      </c>
      <c r="S11">
        <v>29.53</v>
      </c>
      <c r="T11">
        <v>1.3</v>
      </c>
      <c r="U11">
        <v>1.01</v>
      </c>
      <c r="V11">
        <v>0.28999999999999998</v>
      </c>
      <c r="W11">
        <v>5.95</v>
      </c>
      <c r="X11" t="s">
        <v>59</v>
      </c>
      <c r="Y11" t="s">
        <v>60</v>
      </c>
      <c r="Z11" t="s">
        <v>61</v>
      </c>
      <c r="AB11">
        <f>(N11 - MIN($N$2:$N$998)) / (MAX($N$2:$N$998) - MIN($N$2:$N$998))</f>
        <v>1.0754903017010796E-3</v>
      </c>
      <c r="AC11">
        <f t="shared" si="6"/>
        <v>5.277254024156937E-4</v>
      </c>
      <c r="AD11">
        <f t="shared" si="7"/>
        <v>5.9279525763793896E-2</v>
      </c>
      <c r="AE11">
        <f t="shared" si="8"/>
        <v>2.1231422505307873E-3</v>
      </c>
      <c r="AF11">
        <f t="shared" si="9"/>
        <v>5.2533110351413898E-6</v>
      </c>
    </row>
    <row r="12" spans="1:32" x14ac:dyDescent="0.25">
      <c r="A12" t="s">
        <v>62</v>
      </c>
      <c r="B12">
        <v>63379</v>
      </c>
      <c r="C12" s="2" t="str">
        <f t="shared" si="0"/>
        <v>60.001-80.000</v>
      </c>
      <c r="D12">
        <v>9.18</v>
      </c>
      <c r="E12">
        <f t="shared" si="1"/>
        <v>8</v>
      </c>
      <c r="F12" t="str">
        <f t="shared" si="2"/>
        <v>08-10 anos</v>
      </c>
      <c r="G12">
        <v>0</v>
      </c>
      <c r="H12" t="str">
        <f t="shared" si="3"/>
        <v>0</v>
      </c>
      <c r="I12">
        <v>1309</v>
      </c>
      <c r="J12">
        <v>1501</v>
      </c>
      <c r="K12">
        <v>6648</v>
      </c>
      <c r="L12">
        <v>57505</v>
      </c>
      <c r="M12">
        <v>104557</v>
      </c>
      <c r="N12">
        <v>66625</v>
      </c>
      <c r="O12" t="str">
        <f t="shared" si="4"/>
        <v>10.001-100.000</v>
      </c>
      <c r="P12">
        <v>23870</v>
      </c>
      <c r="Q12" t="str">
        <f t="shared" si="5"/>
        <v>10.001-100.000</v>
      </c>
      <c r="R12">
        <v>14062</v>
      </c>
      <c r="S12">
        <v>22.83</v>
      </c>
      <c r="T12">
        <v>2.06</v>
      </c>
      <c r="U12">
        <v>1.04</v>
      </c>
      <c r="V12">
        <v>7.96</v>
      </c>
      <c r="W12">
        <v>8.14</v>
      </c>
      <c r="X12" t="s">
        <v>63</v>
      </c>
      <c r="Y12" t="s">
        <v>64</v>
      </c>
      <c r="Z12" t="s">
        <v>65</v>
      </c>
      <c r="AB12">
        <f>(N12 - MIN($N$2:$N$998)) / (MAX($N$2:$N$998) - MIN($N$2:$N$998))</f>
        <v>6.1984897362313517E-3</v>
      </c>
      <c r="AC12">
        <f t="shared" si="6"/>
        <v>1.9152813373365682E-3</v>
      </c>
      <c r="AD12">
        <f t="shared" si="7"/>
        <v>9.3935248518011855E-2</v>
      </c>
      <c r="AE12">
        <f t="shared" si="8"/>
        <v>8.492569002123149E-3</v>
      </c>
      <c r="AF12">
        <f t="shared" si="9"/>
        <v>1.4419433048181194E-4</v>
      </c>
    </row>
    <row r="13" spans="1:32" x14ac:dyDescent="0.25">
      <c r="A13" t="s">
        <v>66</v>
      </c>
      <c r="B13">
        <v>60545</v>
      </c>
      <c r="C13" s="2" t="str">
        <f t="shared" si="0"/>
        <v>60.001-80.000</v>
      </c>
      <c r="D13">
        <v>6.55</v>
      </c>
      <c r="E13">
        <f t="shared" si="1"/>
        <v>6</v>
      </c>
      <c r="F13" t="str">
        <f t="shared" si="2"/>
        <v>06-08 anos</v>
      </c>
      <c r="G13">
        <v>46</v>
      </c>
      <c r="H13" t="str">
        <f t="shared" si="3"/>
        <v>1 - 250</v>
      </c>
      <c r="I13">
        <v>14974</v>
      </c>
      <c r="J13">
        <v>0</v>
      </c>
      <c r="K13">
        <v>0</v>
      </c>
      <c r="L13">
        <v>0</v>
      </c>
      <c r="M13">
        <v>3049779</v>
      </c>
      <c r="N13">
        <v>1949259</v>
      </c>
      <c r="O13" t="str">
        <f t="shared" si="4"/>
        <v>&gt;1.000.000</v>
      </c>
      <c r="P13">
        <v>695239</v>
      </c>
      <c r="Q13" t="str">
        <f t="shared" si="5"/>
        <v>&gt;100.000</v>
      </c>
      <c r="R13">
        <v>405281</v>
      </c>
      <c r="S13">
        <v>22.8</v>
      </c>
      <c r="X13" t="s">
        <v>67</v>
      </c>
      <c r="Y13" t="s">
        <v>68</v>
      </c>
      <c r="Z13" t="s">
        <v>69</v>
      </c>
      <c r="AA13" t="s">
        <v>70</v>
      </c>
      <c r="AB13">
        <f>(N13 - MIN($N$2:$N$998)) / (MAX($N$2:$N$998) - MIN($N$2:$N$998))</f>
        <v>0.18135027249165611</v>
      </c>
      <c r="AC13">
        <f t="shared" si="6"/>
        <v>5.5784594959720921E-2</v>
      </c>
      <c r="AD13">
        <f t="shared" si="7"/>
        <v>0</v>
      </c>
      <c r="AE13">
        <f t="shared" si="8"/>
        <v>-0.21231422505307856</v>
      </c>
      <c r="AF13">
        <f t="shared" si="9"/>
        <v>0</v>
      </c>
    </row>
    <row r="14" spans="1:32" x14ac:dyDescent="0.25">
      <c r="A14" t="s">
        <v>71</v>
      </c>
      <c r="B14">
        <v>73803</v>
      </c>
      <c r="C14" s="2" t="str">
        <f t="shared" si="0"/>
        <v>60.001-80.000</v>
      </c>
      <c r="D14">
        <v>15.61</v>
      </c>
      <c r="E14">
        <f t="shared" si="1"/>
        <v>14</v>
      </c>
      <c r="F14" t="str">
        <f t="shared" si="2"/>
        <v>14-16 anos</v>
      </c>
      <c r="G14">
        <v>208</v>
      </c>
      <c r="H14" t="str">
        <f t="shared" si="3"/>
        <v>1 - 250</v>
      </c>
      <c r="I14">
        <v>24617</v>
      </c>
      <c r="J14">
        <v>0</v>
      </c>
      <c r="K14">
        <v>0</v>
      </c>
      <c r="L14">
        <v>0</v>
      </c>
      <c r="M14">
        <v>4723337</v>
      </c>
      <c r="N14">
        <v>3668614</v>
      </c>
      <c r="O14" t="str">
        <f t="shared" si="4"/>
        <v>&gt;1.000.000</v>
      </c>
      <c r="P14">
        <v>483758</v>
      </c>
      <c r="Q14" t="str">
        <f t="shared" si="5"/>
        <v>&gt;100.000</v>
      </c>
      <c r="R14">
        <v>570965</v>
      </c>
      <c r="S14">
        <v>10.24</v>
      </c>
      <c r="X14" t="s">
        <v>72</v>
      </c>
      <c r="Y14" t="s">
        <v>73</v>
      </c>
      <c r="Z14" t="s">
        <v>74</v>
      </c>
      <c r="AA14" t="s">
        <v>70</v>
      </c>
      <c r="AB14">
        <f>(N14 - MIN($N$2:$N$998)) / (MAX($N$2:$N$998) - MIN($N$2:$N$998))</f>
        <v>0.34131131294851247</v>
      </c>
      <c r="AC14">
        <f t="shared" si="6"/>
        <v>3.8815780024602578E-2</v>
      </c>
      <c r="AD14">
        <f t="shared" si="7"/>
        <v>0</v>
      </c>
      <c r="AE14">
        <f t="shared" si="8"/>
        <v>-0.21231422505307856</v>
      </c>
      <c r="AF14">
        <f t="shared" si="9"/>
        <v>0</v>
      </c>
    </row>
    <row r="15" spans="1:32" x14ac:dyDescent="0.25">
      <c r="A15" t="s">
        <v>75</v>
      </c>
      <c r="B15">
        <v>58840</v>
      </c>
      <c r="C15" s="2" t="str">
        <f t="shared" si="0"/>
        <v>40.001-60.000</v>
      </c>
      <c r="D15">
        <v>14.78</v>
      </c>
      <c r="E15">
        <f t="shared" si="1"/>
        <v>14</v>
      </c>
      <c r="F15" t="str">
        <f t="shared" si="2"/>
        <v>14-16 anos</v>
      </c>
      <c r="G15">
        <v>343</v>
      </c>
      <c r="H15" t="str">
        <f t="shared" si="3"/>
        <v>251 - 500</v>
      </c>
      <c r="I15">
        <v>8979</v>
      </c>
      <c r="J15">
        <v>18303</v>
      </c>
      <c r="K15">
        <v>90270</v>
      </c>
      <c r="L15">
        <v>751527</v>
      </c>
      <c r="M15">
        <v>1459413</v>
      </c>
      <c r="N15">
        <v>828079</v>
      </c>
      <c r="O15" t="str">
        <f t="shared" si="4"/>
        <v>100.001-1.000.000</v>
      </c>
      <c r="P15">
        <v>407898</v>
      </c>
      <c r="Q15" t="str">
        <f t="shared" si="5"/>
        <v>&gt;100.000</v>
      </c>
      <c r="R15">
        <v>223436</v>
      </c>
      <c r="S15">
        <v>27.95</v>
      </c>
      <c r="T15">
        <v>5.24</v>
      </c>
      <c r="U15">
        <v>1.46</v>
      </c>
      <c r="V15">
        <v>29.56</v>
      </c>
      <c r="W15">
        <v>7.44</v>
      </c>
      <c r="X15" t="s">
        <v>76</v>
      </c>
      <c r="Y15" t="s">
        <v>77</v>
      </c>
      <c r="Z15" t="s">
        <v>78</v>
      </c>
      <c r="AB15">
        <f>(N15 - MIN($N$2:$N$998)) / (MAX($N$2:$N$998) - MIN($N$2:$N$998))</f>
        <v>7.7040738195703132E-2</v>
      </c>
      <c r="AC15">
        <f t="shared" si="6"/>
        <v>3.2728924463213717E-2</v>
      </c>
      <c r="AD15">
        <f t="shared" si="7"/>
        <v>0.23894208846329232</v>
      </c>
      <c r="AE15">
        <f t="shared" si="8"/>
        <v>9.7664543524416128E-2</v>
      </c>
      <c r="AF15">
        <f t="shared" si="9"/>
        <v>5.3547542827165338E-4</v>
      </c>
    </row>
    <row r="16" spans="1:32" x14ac:dyDescent="0.25">
      <c r="A16" t="s">
        <v>79</v>
      </c>
      <c r="B16">
        <v>48334</v>
      </c>
      <c r="C16" s="2" t="str">
        <f t="shared" si="0"/>
        <v>40.001-60.000</v>
      </c>
      <c r="D16">
        <v>12.7</v>
      </c>
      <c r="E16">
        <f t="shared" si="1"/>
        <v>12</v>
      </c>
      <c r="F16" t="str">
        <f t="shared" si="2"/>
        <v>12-14 anos</v>
      </c>
      <c r="G16">
        <v>241</v>
      </c>
      <c r="H16" t="str">
        <f t="shared" si="3"/>
        <v>1 - 250</v>
      </c>
      <c r="I16">
        <v>1884</v>
      </c>
      <c r="J16">
        <v>11867</v>
      </c>
      <c r="K16">
        <v>34334</v>
      </c>
      <c r="L16">
        <v>370515</v>
      </c>
      <c r="M16">
        <v>474293</v>
      </c>
      <c r="N16">
        <v>315635</v>
      </c>
      <c r="O16" t="str">
        <f t="shared" si="4"/>
        <v>100.001-1.000.000</v>
      </c>
      <c r="P16">
        <v>80524</v>
      </c>
      <c r="Q16" t="str">
        <f t="shared" si="5"/>
        <v>10.001-100.000</v>
      </c>
      <c r="R16">
        <v>78134</v>
      </c>
      <c r="S16">
        <v>16.98</v>
      </c>
      <c r="T16">
        <v>2.5</v>
      </c>
      <c r="U16">
        <v>1.32</v>
      </c>
      <c r="V16">
        <v>47.46</v>
      </c>
      <c r="W16">
        <v>4.08</v>
      </c>
      <c r="X16" t="s">
        <v>80</v>
      </c>
      <c r="Y16" t="s">
        <v>81</v>
      </c>
      <c r="Z16" t="s">
        <v>82</v>
      </c>
      <c r="AB16">
        <f>(N16 - MIN($N$2:$N$998)) / (MAX($N$2:$N$998) - MIN($N$2:$N$998))</f>
        <v>2.936525790462113E-2</v>
      </c>
      <c r="AC16">
        <f t="shared" si="6"/>
        <v>6.461085647578124E-3</v>
      </c>
      <c r="AD16">
        <f t="shared" si="7"/>
        <v>0.11399908800729594</v>
      </c>
      <c r="AE16">
        <f t="shared" si="8"/>
        <v>6.7940552016985151E-2</v>
      </c>
      <c r="AF16">
        <f t="shared" si="9"/>
        <v>8.5973152319934612E-4</v>
      </c>
    </row>
    <row r="17" spans="1:32" x14ac:dyDescent="0.25">
      <c r="A17" t="s">
        <v>83</v>
      </c>
      <c r="B17">
        <v>51113</v>
      </c>
      <c r="C17" s="2" t="str">
        <f t="shared" si="0"/>
        <v>40.001-60.000</v>
      </c>
      <c r="D17">
        <v>11.31</v>
      </c>
      <c r="E17">
        <f t="shared" si="1"/>
        <v>10</v>
      </c>
      <c r="F17" t="str">
        <f t="shared" si="2"/>
        <v>10-12 anos</v>
      </c>
      <c r="G17">
        <v>56</v>
      </c>
      <c r="H17" t="str">
        <f t="shared" si="3"/>
        <v>1 - 250</v>
      </c>
      <c r="I17">
        <v>3242</v>
      </c>
      <c r="J17">
        <v>6421</v>
      </c>
      <c r="K17">
        <v>29958</v>
      </c>
      <c r="L17">
        <v>255882</v>
      </c>
      <c r="M17">
        <v>796152</v>
      </c>
      <c r="N17">
        <v>515186</v>
      </c>
      <c r="O17" t="str">
        <f t="shared" si="4"/>
        <v>100.001-1.000.000</v>
      </c>
      <c r="P17">
        <v>191739</v>
      </c>
      <c r="Q17" t="str">
        <f t="shared" si="5"/>
        <v>&gt;100.000</v>
      </c>
      <c r="R17">
        <v>89227</v>
      </c>
      <c r="S17">
        <v>24.08</v>
      </c>
      <c r="T17">
        <v>4.07</v>
      </c>
      <c r="U17">
        <v>1.81</v>
      </c>
      <c r="V17">
        <v>47.95</v>
      </c>
      <c r="W17">
        <v>6.75</v>
      </c>
      <c r="X17" t="s">
        <v>84</v>
      </c>
      <c r="Y17" t="s">
        <v>85</v>
      </c>
      <c r="Z17" t="s">
        <v>86</v>
      </c>
      <c r="AB17">
        <f>(N17 - MIN($N$2:$N$998)) / (MAX($N$2:$N$998) - MIN($N$2:$N$998))</f>
        <v>4.7930583613509721E-2</v>
      </c>
      <c r="AC17">
        <f t="shared" si="6"/>
        <v>1.5384756109743453E-2</v>
      </c>
      <c r="AD17">
        <f t="shared" si="7"/>
        <v>0.1855905152758778</v>
      </c>
      <c r="AE17">
        <f t="shared" si="8"/>
        <v>0.17197452229299365</v>
      </c>
      <c r="AF17">
        <f t="shared" si="9"/>
        <v>8.6860780736217134E-4</v>
      </c>
    </row>
    <row r="18" spans="1:32" x14ac:dyDescent="0.25">
      <c r="A18" t="s">
        <v>87</v>
      </c>
      <c r="B18">
        <v>45502</v>
      </c>
      <c r="C18" s="2" t="str">
        <f t="shared" si="0"/>
        <v>40.001-60.000</v>
      </c>
      <c r="D18">
        <v>12.51</v>
      </c>
      <c r="E18">
        <f t="shared" si="1"/>
        <v>12</v>
      </c>
      <c r="F18" t="str">
        <f t="shared" si="2"/>
        <v>12-14 anos</v>
      </c>
      <c r="G18">
        <v>32</v>
      </c>
      <c r="H18" t="str">
        <f t="shared" si="3"/>
        <v>1 - 250</v>
      </c>
      <c r="I18">
        <v>1759</v>
      </c>
      <c r="J18">
        <v>2883</v>
      </c>
      <c r="K18">
        <v>13415</v>
      </c>
      <c r="L18">
        <v>128305</v>
      </c>
      <c r="M18">
        <v>168440</v>
      </c>
      <c r="N18">
        <v>137868</v>
      </c>
      <c r="O18" t="str">
        <f t="shared" si="4"/>
        <v>100.001-1.000.000</v>
      </c>
      <c r="P18">
        <v>6466</v>
      </c>
      <c r="Q18" t="str">
        <f t="shared" si="5"/>
        <v>1.001-10.000</v>
      </c>
      <c r="R18">
        <v>24106</v>
      </c>
      <c r="S18">
        <v>3.84</v>
      </c>
      <c r="T18">
        <v>4.37</v>
      </c>
      <c r="U18">
        <v>1.65</v>
      </c>
      <c r="V18">
        <v>32.22</v>
      </c>
      <c r="W18">
        <v>9.86</v>
      </c>
      <c r="X18" t="s">
        <v>88</v>
      </c>
      <c r="Y18" t="s">
        <v>89</v>
      </c>
      <c r="Z18" t="s">
        <v>90</v>
      </c>
      <c r="AB18">
        <f>(N18 - MIN($N$2:$N$998)) / (MAX($N$2:$N$998) - MIN($N$2:$N$998))</f>
        <v>1.2826617380183775E-2</v>
      </c>
      <c r="AC18">
        <f t="shared" si="6"/>
        <v>5.1881898312602644E-4</v>
      </c>
      <c r="AD18">
        <f t="shared" si="7"/>
        <v>0.19927040583675332</v>
      </c>
      <c r="AE18">
        <f t="shared" si="8"/>
        <v>0.13800424628450103</v>
      </c>
      <c r="AF18">
        <f t="shared" si="9"/>
        <v>5.8366097086984682E-4</v>
      </c>
    </row>
    <row r="19" spans="1:32" x14ac:dyDescent="0.25">
      <c r="A19" t="s">
        <v>91</v>
      </c>
      <c r="B19">
        <v>45099</v>
      </c>
      <c r="C19" s="2" t="str">
        <f t="shared" si="0"/>
        <v>40.001-60.000</v>
      </c>
      <c r="D19">
        <v>9.91</v>
      </c>
      <c r="E19">
        <f t="shared" si="1"/>
        <v>8</v>
      </c>
      <c r="F19" t="str">
        <f t="shared" si="2"/>
        <v>08-10 anos</v>
      </c>
      <c r="G19">
        <v>95</v>
      </c>
      <c r="H19" t="str">
        <f t="shared" si="3"/>
        <v>1 - 250</v>
      </c>
      <c r="I19">
        <v>197</v>
      </c>
      <c r="J19">
        <v>321</v>
      </c>
      <c r="K19">
        <v>2298</v>
      </c>
      <c r="L19">
        <v>24562</v>
      </c>
      <c r="M19">
        <v>44908</v>
      </c>
      <c r="N19">
        <v>26881</v>
      </c>
      <c r="O19" t="str">
        <f t="shared" si="4"/>
        <v>10.001-100.000</v>
      </c>
      <c r="P19">
        <v>10645</v>
      </c>
      <c r="Q19" t="str">
        <f t="shared" si="5"/>
        <v>10.001-100.000</v>
      </c>
      <c r="R19">
        <v>7382</v>
      </c>
      <c r="S19">
        <v>23.7</v>
      </c>
      <c r="T19">
        <v>5.91</v>
      </c>
      <c r="U19">
        <v>1.43</v>
      </c>
      <c r="V19">
        <v>60.83</v>
      </c>
      <c r="W19">
        <v>20.7</v>
      </c>
      <c r="X19" t="s">
        <v>92</v>
      </c>
      <c r="Y19" t="s">
        <v>93</v>
      </c>
      <c r="Z19" t="s">
        <v>94</v>
      </c>
      <c r="AB19">
        <f>(N19 - MIN($N$2:$N$998)) / (MAX($N$2:$N$998) - MIN($N$2:$N$998))</f>
        <v>2.5008870934279171E-3</v>
      </c>
      <c r="AC19">
        <f t="shared" si="6"/>
        <v>8.5413363368025842E-4</v>
      </c>
      <c r="AD19">
        <f t="shared" si="7"/>
        <v>0.26949384404924759</v>
      </c>
      <c r="AE19">
        <f t="shared" si="8"/>
        <v>9.1295116772823773E-2</v>
      </c>
      <c r="AF19">
        <f t="shared" si="9"/>
        <v>1.1019272767850026E-3</v>
      </c>
    </row>
    <row r="20" spans="1:32" x14ac:dyDescent="0.25">
      <c r="A20" t="s">
        <v>95</v>
      </c>
      <c r="B20">
        <v>43873</v>
      </c>
      <c r="C20" s="2" t="str">
        <f t="shared" si="0"/>
        <v>40.001-60.000</v>
      </c>
      <c r="D20">
        <v>6.81</v>
      </c>
      <c r="E20">
        <f t="shared" si="1"/>
        <v>6</v>
      </c>
      <c r="F20" t="str">
        <f t="shared" si="2"/>
        <v>06-08 anos</v>
      </c>
      <c r="G20">
        <v>63</v>
      </c>
      <c r="H20" t="str">
        <f t="shared" si="3"/>
        <v>1 - 250</v>
      </c>
      <c r="I20">
        <v>822</v>
      </c>
      <c r="J20">
        <v>828</v>
      </c>
      <c r="K20">
        <v>4538</v>
      </c>
      <c r="L20">
        <v>46549</v>
      </c>
      <c r="M20">
        <v>100509</v>
      </c>
      <c r="N20">
        <v>58667</v>
      </c>
      <c r="O20" t="str">
        <f t="shared" si="4"/>
        <v>10.001-100.000</v>
      </c>
      <c r="P20">
        <v>31065</v>
      </c>
      <c r="Q20" t="str">
        <f t="shared" si="5"/>
        <v>10.001-100.000</v>
      </c>
      <c r="R20">
        <v>10777</v>
      </c>
      <c r="S20">
        <v>30.91</v>
      </c>
      <c r="T20">
        <v>7.15</v>
      </c>
      <c r="U20">
        <v>1.18</v>
      </c>
      <c r="V20">
        <v>49.89</v>
      </c>
      <c r="W20">
        <v>12.56</v>
      </c>
      <c r="X20" t="s">
        <v>96</v>
      </c>
      <c r="Y20" t="s">
        <v>97</v>
      </c>
      <c r="Z20" t="s">
        <v>98</v>
      </c>
      <c r="AB20">
        <f>(N20 - MIN($N$2:$N$998)) / (MAX($N$2:$N$998) - MIN($N$2:$N$998))</f>
        <v>5.4581132811329786E-3</v>
      </c>
      <c r="AC20">
        <f t="shared" si="6"/>
        <v>2.4925938309325719E-3</v>
      </c>
      <c r="AD20">
        <f t="shared" si="7"/>
        <v>0.32603739170086643</v>
      </c>
      <c r="AE20">
        <f t="shared" si="8"/>
        <v>3.8216560509554125E-2</v>
      </c>
      <c r="AF20">
        <f t="shared" si="9"/>
        <v>9.0375064670070334E-4</v>
      </c>
    </row>
    <row r="21" spans="1:32" x14ac:dyDescent="0.25">
      <c r="A21" t="s">
        <v>99</v>
      </c>
      <c r="B21">
        <v>45415</v>
      </c>
      <c r="C21" s="2" t="str">
        <f t="shared" si="0"/>
        <v>40.001-60.000</v>
      </c>
      <c r="D21">
        <v>9.91</v>
      </c>
      <c r="E21">
        <f t="shared" si="1"/>
        <v>8</v>
      </c>
      <c r="F21" t="str">
        <f t="shared" si="2"/>
        <v>08-10 anos</v>
      </c>
      <c r="G21">
        <v>231</v>
      </c>
      <c r="H21" t="str">
        <f t="shared" si="3"/>
        <v>1 - 250</v>
      </c>
      <c r="I21">
        <v>5927</v>
      </c>
      <c r="J21">
        <v>0</v>
      </c>
      <c r="K21">
        <v>0</v>
      </c>
      <c r="L21">
        <v>0</v>
      </c>
      <c r="M21">
        <v>838903</v>
      </c>
      <c r="N21">
        <v>595042</v>
      </c>
      <c r="O21" t="str">
        <f t="shared" si="4"/>
        <v>100.001-1.000.000</v>
      </c>
      <c r="P21">
        <v>141504</v>
      </c>
      <c r="Q21" t="str">
        <f t="shared" si="5"/>
        <v>&gt;100.000</v>
      </c>
      <c r="R21">
        <v>102357</v>
      </c>
      <c r="S21">
        <v>16.87</v>
      </c>
      <c r="X21" t="s">
        <v>100</v>
      </c>
      <c r="Y21" t="s">
        <v>101</v>
      </c>
      <c r="Z21" t="s">
        <v>102</v>
      </c>
      <c r="AA21" t="s">
        <v>70</v>
      </c>
      <c r="AB21">
        <f>(N21 - MIN($N$2:$N$998)) / (MAX($N$2:$N$998) - MIN($N$2:$N$998))</f>
        <v>5.5360025960624032E-2</v>
      </c>
      <c r="AC21">
        <f t="shared" si="6"/>
        <v>1.1353999596081849E-2</v>
      </c>
      <c r="AD21">
        <f t="shared" si="7"/>
        <v>0</v>
      </c>
      <c r="AE21">
        <f t="shared" si="8"/>
        <v>-0.21231422505307856</v>
      </c>
      <c r="AF21">
        <f t="shared" si="9"/>
        <v>0</v>
      </c>
    </row>
    <row r="22" spans="1:32" x14ac:dyDescent="0.25">
      <c r="A22" t="s">
        <v>103</v>
      </c>
      <c r="B22">
        <v>41354</v>
      </c>
      <c r="C22" s="2" t="str">
        <f t="shared" si="0"/>
        <v>40.001-60.000</v>
      </c>
      <c r="D22">
        <v>13.25</v>
      </c>
      <c r="E22">
        <f t="shared" si="1"/>
        <v>12</v>
      </c>
      <c r="F22" t="str">
        <f t="shared" si="2"/>
        <v>12-14 anos</v>
      </c>
      <c r="G22">
        <v>111</v>
      </c>
      <c r="H22" t="str">
        <f t="shared" si="3"/>
        <v>1 - 250</v>
      </c>
      <c r="I22">
        <v>3990</v>
      </c>
      <c r="J22">
        <v>4893</v>
      </c>
      <c r="K22">
        <v>29943</v>
      </c>
      <c r="L22">
        <v>250084</v>
      </c>
      <c r="M22">
        <v>468644</v>
      </c>
      <c r="N22">
        <v>303549</v>
      </c>
      <c r="O22" t="str">
        <f t="shared" si="4"/>
        <v>100.001-1.000.000</v>
      </c>
      <c r="P22">
        <v>102603</v>
      </c>
      <c r="Q22" t="str">
        <f t="shared" si="5"/>
        <v>&gt;100.000</v>
      </c>
      <c r="R22">
        <v>62492</v>
      </c>
      <c r="S22">
        <v>21.89</v>
      </c>
      <c r="T22">
        <v>5.42</v>
      </c>
      <c r="U22">
        <v>1.29</v>
      </c>
      <c r="V22">
        <v>45.96</v>
      </c>
      <c r="W22">
        <v>10.82</v>
      </c>
      <c r="X22" t="s">
        <v>104</v>
      </c>
      <c r="Y22" t="s">
        <v>105</v>
      </c>
      <c r="Z22" t="s">
        <v>106</v>
      </c>
      <c r="AB22">
        <f>(N22 - MIN($N$2:$N$998)) / (MAX($N$2:$N$998) - MIN($N$2:$N$998))</f>
        <v>2.8240830933482786E-2</v>
      </c>
      <c r="AC22">
        <f t="shared" si="6"/>
        <v>8.2326607061057357E-3</v>
      </c>
      <c r="AD22">
        <f t="shared" si="7"/>
        <v>0.2471500227998176</v>
      </c>
      <c r="AE22">
        <f t="shared" si="8"/>
        <v>6.1571125265392788E-2</v>
      </c>
      <c r="AF22">
        <f t="shared" si="9"/>
        <v>8.3255922474171826E-4</v>
      </c>
    </row>
    <row r="23" spans="1:32" x14ac:dyDescent="0.25">
      <c r="A23" t="s">
        <v>107</v>
      </c>
      <c r="B23">
        <v>38104</v>
      </c>
      <c r="C23" s="2" t="str">
        <f t="shared" si="0"/>
        <v>20.001-40.000</v>
      </c>
      <c r="D23">
        <v>11.4</v>
      </c>
      <c r="E23">
        <f t="shared" si="1"/>
        <v>10</v>
      </c>
      <c r="F23" t="str">
        <f t="shared" si="2"/>
        <v>10-12 anos</v>
      </c>
      <c r="G23">
        <v>44</v>
      </c>
      <c r="H23" t="str">
        <f t="shared" si="3"/>
        <v>1 - 250</v>
      </c>
      <c r="I23">
        <v>223</v>
      </c>
      <c r="J23">
        <v>306</v>
      </c>
      <c r="K23">
        <v>2377</v>
      </c>
      <c r="L23">
        <v>21111</v>
      </c>
      <c r="M23">
        <v>42872</v>
      </c>
      <c r="N23">
        <v>25232</v>
      </c>
      <c r="O23" t="str">
        <f t="shared" si="4"/>
        <v>10.001-100.000</v>
      </c>
      <c r="P23">
        <v>9014</v>
      </c>
      <c r="Q23" t="str">
        <f t="shared" si="5"/>
        <v>1.001-10.000</v>
      </c>
      <c r="R23">
        <v>8626</v>
      </c>
      <c r="S23">
        <v>21.03</v>
      </c>
      <c r="T23">
        <v>8.84</v>
      </c>
      <c r="U23">
        <v>1.98</v>
      </c>
      <c r="V23">
        <v>91.03</v>
      </c>
      <c r="W23">
        <v>16.309999999999999</v>
      </c>
      <c r="X23" t="s">
        <v>108</v>
      </c>
      <c r="Y23" t="s">
        <v>109</v>
      </c>
      <c r="Z23" t="s">
        <v>110</v>
      </c>
      <c r="AB23">
        <f>(N23 - MIN($N$2:$N$998)) / (MAX($N$2:$N$998) - MIN($N$2:$N$998))</f>
        <v>2.3474715650970276E-3</v>
      </c>
      <c r="AC23">
        <f t="shared" si="6"/>
        <v>7.2326543673028178E-4</v>
      </c>
      <c r="AD23">
        <f t="shared" si="7"/>
        <v>0.40310077519379844</v>
      </c>
      <c r="AE23">
        <f t="shared" si="8"/>
        <v>0.20806794055201699</v>
      </c>
      <c r="AF23">
        <f t="shared" si="9"/>
        <v>1.648996219065244E-3</v>
      </c>
    </row>
    <row r="24" spans="1:32" x14ac:dyDescent="0.25">
      <c r="A24" t="s">
        <v>111</v>
      </c>
      <c r="B24">
        <v>36925</v>
      </c>
      <c r="C24" s="2" t="str">
        <f t="shared" si="0"/>
        <v>20.001-40.000</v>
      </c>
      <c r="D24">
        <v>7.5</v>
      </c>
      <c r="E24">
        <f t="shared" si="1"/>
        <v>6</v>
      </c>
      <c r="F24" t="str">
        <f t="shared" si="2"/>
        <v>06-08 anos</v>
      </c>
      <c r="G24">
        <v>227</v>
      </c>
      <c r="H24" t="str">
        <f t="shared" si="3"/>
        <v>1 - 250</v>
      </c>
      <c r="I24">
        <v>1170</v>
      </c>
      <c r="J24">
        <v>1592</v>
      </c>
      <c r="K24">
        <v>5533</v>
      </c>
      <c r="L24">
        <v>52295</v>
      </c>
      <c r="M24">
        <v>106760</v>
      </c>
      <c r="N24">
        <v>82252</v>
      </c>
      <c r="O24" t="str">
        <f t="shared" si="4"/>
        <v>10.001-100.000</v>
      </c>
      <c r="P24">
        <v>9951</v>
      </c>
      <c r="Q24" t="str">
        <f t="shared" si="5"/>
        <v>1.001-10.000</v>
      </c>
      <c r="R24">
        <v>14557</v>
      </c>
      <c r="S24">
        <v>9.32</v>
      </c>
      <c r="T24">
        <v>7.52</v>
      </c>
      <c r="U24">
        <v>1.25</v>
      </c>
      <c r="V24">
        <v>6.81</v>
      </c>
      <c r="W24">
        <v>4.82</v>
      </c>
      <c r="X24" t="s">
        <v>112</v>
      </c>
      <c r="Y24" t="s">
        <v>113</v>
      </c>
      <c r="Z24" t="s">
        <v>114</v>
      </c>
      <c r="AB24">
        <f>(N24 - MIN($N$2:$N$998)) / (MAX($N$2:$N$998) - MIN($N$2:$N$998))</f>
        <v>7.6523553888855709E-3</v>
      </c>
      <c r="AC24">
        <f t="shared" si="6"/>
        <v>7.9844845361693297E-4</v>
      </c>
      <c r="AD24">
        <f t="shared" si="7"/>
        <v>0.34290925672594619</v>
      </c>
      <c r="AE24">
        <f t="shared" si="8"/>
        <v>5.3078556263269641E-2</v>
      </c>
      <c r="AF24">
        <f t="shared" si="9"/>
        <v>1.2336223499763058E-4</v>
      </c>
    </row>
    <row r="25" spans="1:32" x14ac:dyDescent="0.25">
      <c r="A25" t="s">
        <v>115</v>
      </c>
      <c r="B25">
        <v>36718</v>
      </c>
      <c r="C25" s="2" t="str">
        <f t="shared" si="0"/>
        <v>20.001-40.000</v>
      </c>
      <c r="D25">
        <v>7.05</v>
      </c>
      <c r="E25">
        <f t="shared" si="1"/>
        <v>6</v>
      </c>
      <c r="F25" t="str">
        <f t="shared" si="2"/>
        <v>06-08 anos</v>
      </c>
      <c r="G25">
        <v>59</v>
      </c>
      <c r="H25" t="str">
        <f t="shared" si="3"/>
        <v>1 - 250</v>
      </c>
      <c r="I25">
        <v>724</v>
      </c>
      <c r="J25">
        <v>952</v>
      </c>
      <c r="K25">
        <v>5665</v>
      </c>
      <c r="L25">
        <v>47805</v>
      </c>
      <c r="M25">
        <v>78416</v>
      </c>
      <c r="N25">
        <v>53456</v>
      </c>
      <c r="O25" t="str">
        <f t="shared" si="4"/>
        <v>10.001-100.000</v>
      </c>
      <c r="P25">
        <v>13201</v>
      </c>
      <c r="Q25" t="str">
        <f t="shared" si="5"/>
        <v>10.001-100.000</v>
      </c>
      <c r="R25">
        <v>11759</v>
      </c>
      <c r="S25">
        <v>16.829999999999998</v>
      </c>
      <c r="T25">
        <v>4.75</v>
      </c>
      <c r="U25">
        <v>1.36</v>
      </c>
      <c r="V25">
        <v>36.659999999999997</v>
      </c>
      <c r="W25">
        <v>11.51</v>
      </c>
      <c r="X25" t="s">
        <v>116</v>
      </c>
      <c r="Y25" t="s">
        <v>117</v>
      </c>
      <c r="Z25" t="s">
        <v>118</v>
      </c>
      <c r="AB25">
        <f>(N25 - MIN($N$2:$N$998)) / (MAX($N$2:$N$998) - MIN($N$2:$N$998))</f>
        <v>4.9733053259284525E-3</v>
      </c>
      <c r="AC25">
        <f t="shared" si="6"/>
        <v>1.0592219913774627E-3</v>
      </c>
      <c r="AD25">
        <f t="shared" si="7"/>
        <v>0.2165982672138623</v>
      </c>
      <c r="AE25">
        <f t="shared" si="8"/>
        <v>7.6433121019108305E-2</v>
      </c>
      <c r="AF25">
        <f t="shared" si="9"/>
        <v>6.6409097430442533E-4</v>
      </c>
    </row>
    <row r="26" spans="1:32" x14ac:dyDescent="0.25">
      <c r="A26" t="s">
        <v>119</v>
      </c>
      <c r="B26">
        <v>35777</v>
      </c>
      <c r="C26" s="2" t="str">
        <f t="shared" si="0"/>
        <v>20.001-40.000</v>
      </c>
      <c r="D26">
        <v>5.3</v>
      </c>
      <c r="E26">
        <f t="shared" si="1"/>
        <v>4</v>
      </c>
      <c r="F26" t="str">
        <f t="shared" si="2"/>
        <v>04-06 anos</v>
      </c>
      <c r="G26">
        <v>0</v>
      </c>
      <c r="H26" t="str">
        <f t="shared" si="3"/>
        <v>0</v>
      </c>
      <c r="I26">
        <v>73</v>
      </c>
      <c r="J26">
        <v>3</v>
      </c>
      <c r="K26">
        <v>6</v>
      </c>
      <c r="L26">
        <v>58</v>
      </c>
      <c r="M26">
        <v>3167</v>
      </c>
      <c r="N26">
        <v>1845</v>
      </c>
      <c r="O26" t="str">
        <f t="shared" si="4"/>
        <v>1.001-10.000</v>
      </c>
      <c r="P26">
        <v>969</v>
      </c>
      <c r="Q26" t="str">
        <f t="shared" si="5"/>
        <v>101-1.000</v>
      </c>
      <c r="R26">
        <v>353</v>
      </c>
      <c r="S26">
        <v>30.6</v>
      </c>
      <c r="T26">
        <v>1.33</v>
      </c>
      <c r="U26">
        <v>1</v>
      </c>
      <c r="V26">
        <v>1</v>
      </c>
      <c r="W26">
        <v>8.33</v>
      </c>
      <c r="X26" t="s">
        <v>120</v>
      </c>
      <c r="Y26" t="s">
        <v>121</v>
      </c>
      <c r="Z26" t="s">
        <v>122</v>
      </c>
      <c r="AB26">
        <f>(N26 - MIN($N$2:$N$998)) / (MAX($N$2:$N$998) - MIN($N$2:$N$998))</f>
        <v>1.7165048500332973E-4</v>
      </c>
      <c r="AC26">
        <f t="shared" si="6"/>
        <v>7.7750633258447192E-5</v>
      </c>
      <c r="AD26">
        <f t="shared" si="7"/>
        <v>6.0647514819881447E-2</v>
      </c>
      <c r="AE26">
        <f t="shared" si="8"/>
        <v>0</v>
      </c>
      <c r="AF26">
        <f t="shared" si="9"/>
        <v>1.8114865638418588E-5</v>
      </c>
    </row>
    <row r="27" spans="1:32" x14ac:dyDescent="0.25">
      <c r="A27" t="s">
        <v>123</v>
      </c>
      <c r="B27">
        <v>35473</v>
      </c>
      <c r="C27" s="2" t="str">
        <f t="shared" si="0"/>
        <v>20.001-40.000</v>
      </c>
      <c r="D27">
        <v>8.9499999999999993</v>
      </c>
      <c r="E27">
        <f t="shared" si="1"/>
        <v>8</v>
      </c>
      <c r="F27" t="str">
        <f t="shared" si="2"/>
        <v>08-10 anos</v>
      </c>
      <c r="G27">
        <v>60</v>
      </c>
      <c r="H27" t="str">
        <f t="shared" si="3"/>
        <v>1 - 250</v>
      </c>
      <c r="I27">
        <v>234</v>
      </c>
      <c r="J27">
        <v>293</v>
      </c>
      <c r="K27">
        <v>1781</v>
      </c>
      <c r="L27">
        <v>17890</v>
      </c>
      <c r="M27">
        <v>26983</v>
      </c>
      <c r="N27">
        <v>19739</v>
      </c>
      <c r="O27" t="str">
        <f t="shared" si="4"/>
        <v>10.001-100.000</v>
      </c>
      <c r="P27">
        <v>3714</v>
      </c>
      <c r="Q27" t="str">
        <f t="shared" si="5"/>
        <v>1.001-10.000</v>
      </c>
      <c r="R27">
        <v>3530</v>
      </c>
      <c r="S27">
        <v>13.76</v>
      </c>
      <c r="T27">
        <v>6.9</v>
      </c>
      <c r="U27">
        <v>1.29</v>
      </c>
      <c r="V27">
        <v>33.409999999999997</v>
      </c>
      <c r="W27">
        <v>15.07</v>
      </c>
      <c r="X27" t="s">
        <v>124</v>
      </c>
      <c r="Y27" t="s">
        <v>125</v>
      </c>
      <c r="Z27" t="s">
        <v>126</v>
      </c>
      <c r="AB27">
        <f>(N27 - MIN($N$2:$N$998)) / (MAX($N$2:$N$998) - MIN($N$2:$N$998))</f>
        <v>1.8364276008025614E-3</v>
      </c>
      <c r="AC27">
        <f t="shared" si="6"/>
        <v>2.9800397515157161E-4</v>
      </c>
      <c r="AD27">
        <f t="shared" si="7"/>
        <v>0.31463748290013682</v>
      </c>
      <c r="AE27">
        <f t="shared" si="8"/>
        <v>6.1571125265392788E-2</v>
      </c>
      <c r="AF27">
        <f t="shared" si="9"/>
        <v>6.0521766097956493E-4</v>
      </c>
    </row>
    <row r="28" spans="1:32" x14ac:dyDescent="0.25">
      <c r="A28" t="s">
        <v>127</v>
      </c>
      <c r="B28">
        <v>35089</v>
      </c>
      <c r="C28" s="2" t="str">
        <f t="shared" si="0"/>
        <v>20.001-40.000</v>
      </c>
      <c r="D28">
        <v>10.039999999999999</v>
      </c>
      <c r="E28">
        <f t="shared" si="1"/>
        <v>10</v>
      </c>
      <c r="F28" t="str">
        <f t="shared" si="2"/>
        <v>10-12 anos</v>
      </c>
      <c r="G28">
        <v>137</v>
      </c>
      <c r="H28" t="str">
        <f t="shared" si="3"/>
        <v>1 - 250</v>
      </c>
      <c r="I28">
        <v>358</v>
      </c>
      <c r="J28">
        <v>586</v>
      </c>
      <c r="K28">
        <v>4167</v>
      </c>
      <c r="L28">
        <v>41538</v>
      </c>
      <c r="M28">
        <v>69816</v>
      </c>
      <c r="N28">
        <v>50339</v>
      </c>
      <c r="O28" t="str">
        <f t="shared" si="4"/>
        <v>10.001-100.000</v>
      </c>
      <c r="P28">
        <v>8747</v>
      </c>
      <c r="Q28" t="str">
        <f t="shared" si="5"/>
        <v>1.001-10.000</v>
      </c>
      <c r="R28">
        <v>10730</v>
      </c>
      <c r="S28">
        <v>12.53</v>
      </c>
      <c r="T28">
        <v>8.2899999999999991</v>
      </c>
      <c r="U28">
        <v>1.65</v>
      </c>
      <c r="V28">
        <v>43.23</v>
      </c>
      <c r="W28">
        <v>16.86</v>
      </c>
      <c r="X28" t="s">
        <v>128</v>
      </c>
      <c r="Y28" t="s">
        <v>129</v>
      </c>
      <c r="Z28" t="s">
        <v>130</v>
      </c>
      <c r="AB28">
        <f>(N28 - MIN($N$2:$N$998)) / (MAX($N$2:$N$998) - MIN($N$2:$N$998))</f>
        <v>4.6833136935407133E-3</v>
      </c>
      <c r="AC28">
        <f t="shared" si="6"/>
        <v>7.0184188762810896E-4</v>
      </c>
      <c r="AD28">
        <f t="shared" si="7"/>
        <v>0.3780209758321933</v>
      </c>
      <c r="AE28">
        <f t="shared" si="8"/>
        <v>0.13800424628450103</v>
      </c>
      <c r="AF28">
        <f t="shared" si="9"/>
        <v>7.8310564154883552E-4</v>
      </c>
    </row>
    <row r="29" spans="1:32" x14ac:dyDescent="0.25">
      <c r="A29" t="s">
        <v>131</v>
      </c>
      <c r="B29">
        <v>34949</v>
      </c>
      <c r="C29" s="2" t="str">
        <f t="shared" si="0"/>
        <v>20.001-40.000</v>
      </c>
      <c r="D29">
        <v>12.2</v>
      </c>
      <c r="E29">
        <f t="shared" si="1"/>
        <v>12</v>
      </c>
      <c r="F29" t="str">
        <f t="shared" si="2"/>
        <v>12-14 anos</v>
      </c>
      <c r="G29">
        <v>54</v>
      </c>
      <c r="H29" t="str">
        <f t="shared" si="3"/>
        <v>1 - 250</v>
      </c>
      <c r="I29">
        <v>696</v>
      </c>
      <c r="J29">
        <v>1521</v>
      </c>
      <c r="K29">
        <v>7657</v>
      </c>
      <c r="L29">
        <v>60648</v>
      </c>
      <c r="M29">
        <v>108270</v>
      </c>
      <c r="N29">
        <v>80481</v>
      </c>
      <c r="O29" t="str">
        <f t="shared" si="4"/>
        <v>10.001-100.000</v>
      </c>
      <c r="P29">
        <v>13942</v>
      </c>
      <c r="Q29" t="str">
        <f t="shared" si="5"/>
        <v>10.001-100.000</v>
      </c>
      <c r="R29">
        <v>13847</v>
      </c>
      <c r="S29">
        <v>12.88</v>
      </c>
      <c r="T29">
        <v>5.93</v>
      </c>
      <c r="U29">
        <v>1.23</v>
      </c>
      <c r="V29">
        <v>20</v>
      </c>
      <c r="W29">
        <v>7.37</v>
      </c>
      <c r="X29" t="s">
        <v>132</v>
      </c>
      <c r="Y29" t="s">
        <v>133</v>
      </c>
      <c r="Z29" t="s">
        <v>134</v>
      </c>
      <c r="AB29">
        <f>(N29 - MIN($N$2:$N$998)) / (MAX($N$2:$N$998) - MIN($N$2:$N$998))</f>
        <v>7.4875895303810197E-3</v>
      </c>
      <c r="AC29">
        <f t="shared" si="6"/>
        <v>1.1186783579868636E-3</v>
      </c>
      <c r="AD29">
        <f t="shared" si="7"/>
        <v>0.27040583675330598</v>
      </c>
      <c r="AE29">
        <f t="shared" si="8"/>
        <v>4.8832271762208064E-2</v>
      </c>
      <c r="AF29">
        <f t="shared" si="9"/>
        <v>3.6229731276837173E-4</v>
      </c>
    </row>
    <row r="30" spans="1:32" x14ac:dyDescent="0.25">
      <c r="A30" t="s">
        <v>135</v>
      </c>
      <c r="B30">
        <v>34946</v>
      </c>
      <c r="C30" s="2" t="str">
        <f t="shared" si="0"/>
        <v>20.001-40.000</v>
      </c>
      <c r="D30">
        <v>7.01</v>
      </c>
      <c r="E30">
        <f t="shared" si="1"/>
        <v>6</v>
      </c>
      <c r="F30" t="str">
        <f t="shared" si="2"/>
        <v>06-08 anos</v>
      </c>
      <c r="G30">
        <v>21</v>
      </c>
      <c r="H30" t="str">
        <f t="shared" si="3"/>
        <v>1 - 250</v>
      </c>
      <c r="I30">
        <v>4072</v>
      </c>
      <c r="J30">
        <v>164</v>
      </c>
      <c r="K30">
        <v>549</v>
      </c>
      <c r="L30">
        <v>4455</v>
      </c>
      <c r="M30">
        <v>108442</v>
      </c>
      <c r="N30">
        <v>98114</v>
      </c>
      <c r="O30" t="str">
        <f t="shared" si="4"/>
        <v>10.001-100.000</v>
      </c>
      <c r="P30">
        <v>6286</v>
      </c>
      <c r="Q30" t="str">
        <f t="shared" si="5"/>
        <v>1.001-10.000</v>
      </c>
      <c r="R30">
        <v>4042</v>
      </c>
      <c r="S30">
        <v>5.8</v>
      </c>
      <c r="T30">
        <v>2.61</v>
      </c>
      <c r="U30">
        <v>1.01</v>
      </c>
      <c r="V30">
        <v>0.41</v>
      </c>
      <c r="W30">
        <v>7.05</v>
      </c>
      <c r="X30" t="s">
        <v>136</v>
      </c>
      <c r="Y30" t="s">
        <v>137</v>
      </c>
      <c r="Z30" t="s">
        <v>138</v>
      </c>
      <c r="AB30">
        <f>(N30 - MIN($N$2:$N$998)) / (MAX($N$2:$N$998) - MIN($N$2:$N$998))</f>
        <v>9.1280843824480731E-3</v>
      </c>
      <c r="AC30">
        <f t="shared" si="6"/>
        <v>5.0437614103467402E-4</v>
      </c>
      <c r="AD30">
        <f t="shared" si="7"/>
        <v>0.11901504787961696</v>
      </c>
      <c r="AE30">
        <f t="shared" si="8"/>
        <v>2.1231422505307873E-3</v>
      </c>
      <c r="AF30">
        <f t="shared" si="9"/>
        <v>7.4270949117516201E-6</v>
      </c>
    </row>
    <row r="31" spans="1:32" x14ac:dyDescent="0.25">
      <c r="A31" t="s">
        <v>139</v>
      </c>
      <c r="B31">
        <v>37258</v>
      </c>
      <c r="C31" s="2" t="str">
        <f t="shared" si="0"/>
        <v>20.001-40.000</v>
      </c>
      <c r="D31">
        <v>12.39</v>
      </c>
      <c r="E31">
        <f t="shared" si="1"/>
        <v>12</v>
      </c>
      <c r="F31" t="str">
        <f t="shared" si="2"/>
        <v>12-14 anos</v>
      </c>
      <c r="G31">
        <v>0</v>
      </c>
      <c r="H31" t="str">
        <f t="shared" si="3"/>
        <v>0</v>
      </c>
      <c r="I31">
        <v>22826</v>
      </c>
      <c r="J31">
        <v>23682</v>
      </c>
      <c r="K31">
        <v>78955</v>
      </c>
      <c r="L31">
        <v>524587</v>
      </c>
      <c r="M31">
        <v>1021274</v>
      </c>
      <c r="N31">
        <v>774788</v>
      </c>
      <c r="O31" t="str">
        <f t="shared" si="4"/>
        <v>100.001-1.000.000</v>
      </c>
      <c r="P31">
        <v>35114</v>
      </c>
      <c r="Q31" t="str">
        <f t="shared" si="5"/>
        <v>10.001-100.000</v>
      </c>
      <c r="R31">
        <v>211372</v>
      </c>
      <c r="S31">
        <v>3.44</v>
      </c>
      <c r="T31">
        <v>4.1100000000000003</v>
      </c>
      <c r="U31">
        <v>1.1100000000000001</v>
      </c>
      <c r="V31">
        <v>5.99</v>
      </c>
      <c r="W31">
        <v>4.1900000000000004</v>
      </c>
      <c r="X31" t="s">
        <v>140</v>
      </c>
      <c r="Y31" t="s">
        <v>141</v>
      </c>
      <c r="Z31" t="s">
        <v>142</v>
      </c>
      <c r="AB31">
        <f>(N31 - MIN($N$2:$N$998)) / (MAX($N$2:$N$998) - MIN($N$2:$N$998))</f>
        <v>7.208278372615709E-2</v>
      </c>
      <c r="AC31">
        <f t="shared" si="6"/>
        <v>2.8174775399763827E-3</v>
      </c>
      <c r="AD31">
        <f t="shared" si="7"/>
        <v>0.18741450068399454</v>
      </c>
      <c r="AE31">
        <f t="shared" si="8"/>
        <v>2.3354564755838664E-2</v>
      </c>
      <c r="AF31">
        <f t="shared" si="9"/>
        <v>1.0850804517412734E-4</v>
      </c>
    </row>
    <row r="32" spans="1:32" x14ac:dyDescent="0.25">
      <c r="A32" t="s">
        <v>143</v>
      </c>
      <c r="B32">
        <v>34436</v>
      </c>
      <c r="C32" s="2" t="str">
        <f t="shared" si="0"/>
        <v>20.001-40.000</v>
      </c>
      <c r="D32">
        <v>14.86</v>
      </c>
      <c r="E32">
        <f t="shared" si="1"/>
        <v>14</v>
      </c>
      <c r="F32" t="str">
        <f t="shared" si="2"/>
        <v>14-16 anos</v>
      </c>
      <c r="G32">
        <v>0</v>
      </c>
      <c r="H32" t="str">
        <f t="shared" si="3"/>
        <v>0</v>
      </c>
      <c r="I32">
        <v>3453</v>
      </c>
      <c r="J32">
        <v>7911</v>
      </c>
      <c r="K32">
        <v>42621</v>
      </c>
      <c r="L32">
        <v>381815</v>
      </c>
      <c r="M32">
        <v>605467</v>
      </c>
      <c r="N32">
        <v>398800</v>
      </c>
      <c r="O32" t="str">
        <f t="shared" si="4"/>
        <v>100.001-1.000.000</v>
      </c>
      <c r="P32">
        <v>133585</v>
      </c>
      <c r="Q32" t="str">
        <f t="shared" si="5"/>
        <v>&gt;100.000</v>
      </c>
      <c r="R32">
        <v>73082</v>
      </c>
      <c r="S32">
        <v>22.06</v>
      </c>
      <c r="T32">
        <v>4.3899999999999997</v>
      </c>
      <c r="U32">
        <v>1.53</v>
      </c>
      <c r="V32">
        <v>67.03</v>
      </c>
      <c r="W32">
        <v>9.0399999999999991</v>
      </c>
      <c r="X32" t="s">
        <v>144</v>
      </c>
      <c r="Y32" t="s">
        <v>145</v>
      </c>
      <c r="Z32" t="s">
        <v>146</v>
      </c>
      <c r="AB32">
        <f>(N32 - MIN($N$2:$N$998)) / (MAX($N$2:$N$998) - MIN($N$2:$N$998))</f>
        <v>3.7102554698822711E-2</v>
      </c>
      <c r="AC32">
        <f t="shared" si="6"/>
        <v>1.0718594782073961E-2</v>
      </c>
      <c r="AD32">
        <f t="shared" si="7"/>
        <v>0.20018239854081166</v>
      </c>
      <c r="AE32">
        <f t="shared" si="8"/>
        <v>0.11252653927813164</v>
      </c>
      <c r="AF32">
        <f t="shared" si="9"/>
        <v>1.214239443743198E-3</v>
      </c>
    </row>
    <row r="33" spans="1:32" x14ac:dyDescent="0.25">
      <c r="A33" t="s">
        <v>147</v>
      </c>
      <c r="B33">
        <v>33912</v>
      </c>
      <c r="C33" s="2" t="str">
        <f t="shared" si="0"/>
        <v>20.001-40.000</v>
      </c>
      <c r="D33">
        <v>7.85</v>
      </c>
      <c r="E33">
        <f t="shared" si="1"/>
        <v>6</v>
      </c>
      <c r="F33" t="str">
        <f t="shared" si="2"/>
        <v>06-08 anos</v>
      </c>
      <c r="G33">
        <v>0</v>
      </c>
      <c r="H33" t="str">
        <f t="shared" si="3"/>
        <v>0</v>
      </c>
      <c r="I33">
        <v>484</v>
      </c>
      <c r="J33">
        <v>481</v>
      </c>
      <c r="K33">
        <v>1000</v>
      </c>
      <c r="L33">
        <v>7155</v>
      </c>
      <c r="M33">
        <v>22469</v>
      </c>
      <c r="N33">
        <v>11960</v>
      </c>
      <c r="O33" t="str">
        <f t="shared" si="4"/>
        <v>10.001-100.000</v>
      </c>
      <c r="P33">
        <v>7427</v>
      </c>
      <c r="Q33" t="str">
        <f t="shared" si="5"/>
        <v>1.001-10.000</v>
      </c>
      <c r="R33">
        <v>3082</v>
      </c>
      <c r="S33">
        <v>33.049999999999997</v>
      </c>
      <c r="T33">
        <v>5.04</v>
      </c>
      <c r="U33">
        <v>1.1299999999999999</v>
      </c>
      <c r="V33">
        <v>2.33</v>
      </c>
      <c r="W33">
        <v>2.77</v>
      </c>
      <c r="X33" t="s">
        <v>148</v>
      </c>
      <c r="Y33" t="s">
        <v>149</v>
      </c>
      <c r="Z33" t="s">
        <v>150</v>
      </c>
      <c r="AB33">
        <f>(N33 - MIN($N$2:$N$998)) / (MAX($N$2:$N$998) - MIN($N$2:$N$998))</f>
        <v>1.1127044989917743E-3</v>
      </c>
      <c r="AC33">
        <f t="shared" si="6"/>
        <v>5.9592771229152459E-4</v>
      </c>
      <c r="AD33">
        <f t="shared" si="7"/>
        <v>0.22982216142270862</v>
      </c>
      <c r="AE33">
        <f t="shared" si="8"/>
        <v>2.7600849256900189E-2</v>
      </c>
      <c r="AF33">
        <f t="shared" si="9"/>
        <v>4.2207636937515308E-5</v>
      </c>
    </row>
    <row r="34" spans="1:32" x14ac:dyDescent="0.25">
      <c r="A34" t="s">
        <v>151</v>
      </c>
      <c r="B34">
        <v>33646</v>
      </c>
      <c r="C34" s="2" t="str">
        <f t="shared" si="0"/>
        <v>20.001-40.000</v>
      </c>
      <c r="D34">
        <v>9.14</v>
      </c>
      <c r="E34">
        <f t="shared" si="1"/>
        <v>8</v>
      </c>
      <c r="F34" t="str">
        <f t="shared" si="2"/>
        <v>08-10 anos</v>
      </c>
      <c r="G34">
        <v>117</v>
      </c>
      <c r="H34" t="str">
        <f t="shared" si="3"/>
        <v>1 - 250</v>
      </c>
      <c r="I34">
        <v>275</v>
      </c>
      <c r="J34">
        <v>670</v>
      </c>
      <c r="K34">
        <v>4945</v>
      </c>
      <c r="L34">
        <v>39995</v>
      </c>
      <c r="M34">
        <v>64250</v>
      </c>
      <c r="N34">
        <v>39217</v>
      </c>
      <c r="O34" t="str">
        <f t="shared" si="4"/>
        <v>10.001-100.000</v>
      </c>
      <c r="P34">
        <v>18093</v>
      </c>
      <c r="Q34" t="str">
        <f t="shared" si="5"/>
        <v>10.001-100.000</v>
      </c>
      <c r="R34">
        <v>6940</v>
      </c>
      <c r="S34">
        <v>28.16</v>
      </c>
      <c r="T34">
        <v>4.16</v>
      </c>
      <c r="U34">
        <v>1.36</v>
      </c>
      <c r="V34">
        <v>144.94999999999999</v>
      </c>
      <c r="W34">
        <v>13.8</v>
      </c>
      <c r="X34" t="s">
        <v>152</v>
      </c>
      <c r="Y34" t="s">
        <v>153</v>
      </c>
      <c r="Z34" t="s">
        <v>154</v>
      </c>
      <c r="AB34">
        <f>(N34 - MIN($N$2:$N$998)) / (MAX($N$2:$N$998) - MIN($N$2:$N$998))</f>
        <v>3.6485729378729443E-3</v>
      </c>
      <c r="AC34">
        <f t="shared" si="6"/>
        <v>1.4517463442157742E-3</v>
      </c>
      <c r="AD34">
        <f t="shared" si="7"/>
        <v>0.18969448244414044</v>
      </c>
      <c r="AE34">
        <f t="shared" si="8"/>
        <v>7.6433121019108305E-2</v>
      </c>
      <c r="AF34">
        <f t="shared" si="9"/>
        <v>2.6257497742887739E-3</v>
      </c>
    </row>
    <row r="35" spans="1:32" x14ac:dyDescent="0.25">
      <c r="A35" t="s">
        <v>155</v>
      </c>
      <c r="B35">
        <v>33624</v>
      </c>
      <c r="C35" s="2" t="str">
        <f t="shared" si="0"/>
        <v>20.001-40.000</v>
      </c>
      <c r="D35">
        <v>7.61</v>
      </c>
      <c r="E35">
        <f t="shared" si="1"/>
        <v>6</v>
      </c>
      <c r="F35" t="str">
        <f t="shared" si="2"/>
        <v>06-08 anos</v>
      </c>
      <c r="G35">
        <v>14</v>
      </c>
      <c r="H35" t="str">
        <f t="shared" si="3"/>
        <v>1 - 250</v>
      </c>
      <c r="I35">
        <v>533</v>
      </c>
      <c r="J35">
        <v>560</v>
      </c>
      <c r="K35">
        <v>2324</v>
      </c>
      <c r="L35">
        <v>20545</v>
      </c>
      <c r="M35">
        <v>43190</v>
      </c>
      <c r="N35">
        <v>27621</v>
      </c>
      <c r="O35" t="str">
        <f t="shared" si="4"/>
        <v>10.001-100.000</v>
      </c>
      <c r="P35">
        <v>10113</v>
      </c>
      <c r="Q35" t="str">
        <f t="shared" si="5"/>
        <v>10.001-100.000</v>
      </c>
      <c r="R35">
        <v>5456</v>
      </c>
      <c r="S35">
        <v>23.42</v>
      </c>
      <c r="T35">
        <v>6.57</v>
      </c>
      <c r="U35">
        <v>1.38</v>
      </c>
      <c r="V35">
        <v>32.020000000000003</v>
      </c>
      <c r="W35">
        <v>7.67</v>
      </c>
      <c r="X35" t="s">
        <v>157</v>
      </c>
      <c r="Y35" t="s">
        <v>158</v>
      </c>
      <c r="Z35" t="s">
        <v>159</v>
      </c>
      <c r="AB35">
        <f>(N35 - MIN($N$2:$N$998)) / (MAX($N$2:$N$998) - MIN($N$2:$N$998))</f>
        <v>2.5697333584157023E-3</v>
      </c>
      <c r="AC35">
        <f t="shared" si="6"/>
        <v>8.1144701149915013E-4</v>
      </c>
      <c r="AD35">
        <f t="shared" si="7"/>
        <v>0.29958960328317374</v>
      </c>
      <c r="AE35">
        <f t="shared" si="8"/>
        <v>8.0679405520169833E-2</v>
      </c>
      <c r="AF35">
        <f t="shared" si="9"/>
        <v>5.8003799774216324E-4</v>
      </c>
    </row>
    <row r="36" spans="1:32" x14ac:dyDescent="0.25">
      <c r="A36" t="s">
        <v>160</v>
      </c>
      <c r="B36">
        <v>33589</v>
      </c>
      <c r="C36" s="2" t="str">
        <f t="shared" si="0"/>
        <v>20.001-40.000</v>
      </c>
      <c r="D36">
        <v>13.94</v>
      </c>
      <c r="E36">
        <f t="shared" si="1"/>
        <v>12</v>
      </c>
      <c r="F36" t="str">
        <f t="shared" si="2"/>
        <v>12-14 anos</v>
      </c>
      <c r="G36">
        <v>31</v>
      </c>
      <c r="H36" t="str">
        <f t="shared" si="3"/>
        <v>1 - 250</v>
      </c>
      <c r="I36">
        <v>515</v>
      </c>
      <c r="J36">
        <v>595</v>
      </c>
      <c r="K36">
        <v>3264</v>
      </c>
      <c r="L36">
        <v>40029</v>
      </c>
      <c r="M36">
        <v>73551</v>
      </c>
      <c r="N36">
        <v>47627</v>
      </c>
      <c r="O36" t="str">
        <f t="shared" si="4"/>
        <v>10.001-100.000</v>
      </c>
      <c r="P36">
        <v>17682</v>
      </c>
      <c r="Q36" t="str">
        <f t="shared" si="5"/>
        <v>10.001-100.000</v>
      </c>
      <c r="R36">
        <v>8242</v>
      </c>
      <c r="S36">
        <v>24.04</v>
      </c>
      <c r="T36">
        <v>5.03</v>
      </c>
      <c r="U36">
        <v>1.71</v>
      </c>
      <c r="V36">
        <v>22.97</v>
      </c>
      <c r="W36">
        <v>16.309999999999999</v>
      </c>
      <c r="X36" t="s">
        <v>161</v>
      </c>
      <c r="Y36" t="s">
        <v>162</v>
      </c>
      <c r="Z36" t="s">
        <v>163</v>
      </c>
      <c r="AB36">
        <f>(N36 - MIN($N$2:$N$998)) / (MAX($N$2:$N$998) - MIN($N$2:$N$998))</f>
        <v>4.4310014359098026E-3</v>
      </c>
      <c r="AC36">
        <f t="shared" si="6"/>
        <v>1.4187685214405194E-3</v>
      </c>
      <c r="AD36">
        <f t="shared" si="7"/>
        <v>0.22936616507067945</v>
      </c>
      <c r="AE36">
        <f t="shared" si="8"/>
        <v>0.15074309978768577</v>
      </c>
      <c r="AF36">
        <f t="shared" si="9"/>
        <v>4.1609846371447491E-4</v>
      </c>
    </row>
    <row r="37" spans="1:32" x14ac:dyDescent="0.25">
      <c r="A37" t="s">
        <v>164</v>
      </c>
      <c r="B37">
        <v>33239</v>
      </c>
      <c r="C37" s="2" t="str">
        <f t="shared" si="0"/>
        <v>20.001-40.000</v>
      </c>
      <c r="D37">
        <v>4.6500000000000004</v>
      </c>
      <c r="E37">
        <f t="shared" si="1"/>
        <v>4</v>
      </c>
      <c r="F37" t="str">
        <f t="shared" si="2"/>
        <v>04-06 anos</v>
      </c>
      <c r="G37">
        <v>46</v>
      </c>
      <c r="H37" t="str">
        <f t="shared" si="3"/>
        <v>1 - 250</v>
      </c>
      <c r="I37">
        <v>3677</v>
      </c>
      <c r="J37">
        <v>3748</v>
      </c>
      <c r="K37">
        <v>11903</v>
      </c>
      <c r="L37">
        <v>93443</v>
      </c>
      <c r="M37">
        <v>270894</v>
      </c>
      <c r="N37">
        <v>168660</v>
      </c>
      <c r="O37" t="str">
        <f t="shared" si="4"/>
        <v>100.001-1.000.000</v>
      </c>
      <c r="P37">
        <v>61507</v>
      </c>
      <c r="Q37" t="str">
        <f t="shared" si="5"/>
        <v>10.001-100.000</v>
      </c>
      <c r="R37">
        <v>40727</v>
      </c>
      <c r="S37">
        <v>22.71</v>
      </c>
      <c r="T37">
        <v>7.86</v>
      </c>
      <c r="U37">
        <v>1.22</v>
      </c>
      <c r="V37">
        <v>16.29</v>
      </c>
      <c r="W37">
        <v>4.83</v>
      </c>
      <c r="X37" t="s">
        <v>165</v>
      </c>
      <c r="Y37" t="s">
        <v>166</v>
      </c>
      <c r="Z37" t="s">
        <v>167</v>
      </c>
      <c r="AB37">
        <f>(N37 - MIN($N$2:$N$998)) / (MAX($N$2:$N$998) - MIN($N$2:$N$998))</f>
        <v>1.569136628762146E-2</v>
      </c>
      <c r="AC37">
        <f t="shared" si="6"/>
        <v>4.9351993806267406E-3</v>
      </c>
      <c r="AD37">
        <f t="shared" si="7"/>
        <v>0.35841313269493846</v>
      </c>
      <c r="AE37">
        <f t="shared" si="8"/>
        <v>4.6709129511677279E-2</v>
      </c>
      <c r="AF37">
        <f t="shared" si="9"/>
        <v>2.9509116124983877E-4</v>
      </c>
    </row>
    <row r="38" spans="1:32" x14ac:dyDescent="0.25">
      <c r="A38" t="s">
        <v>168</v>
      </c>
      <c r="B38">
        <v>33216</v>
      </c>
      <c r="C38" s="2" t="str">
        <f t="shared" si="0"/>
        <v>20.001-40.000</v>
      </c>
      <c r="D38">
        <v>12.68</v>
      </c>
      <c r="E38">
        <f t="shared" si="1"/>
        <v>12</v>
      </c>
      <c r="F38" t="str">
        <f t="shared" si="2"/>
        <v>12-14 anos</v>
      </c>
      <c r="G38">
        <v>108</v>
      </c>
      <c r="H38" t="str">
        <f t="shared" si="3"/>
        <v>1 - 250</v>
      </c>
      <c r="I38">
        <v>1241</v>
      </c>
      <c r="J38">
        <v>1869</v>
      </c>
      <c r="K38">
        <v>10337</v>
      </c>
      <c r="L38">
        <v>88511</v>
      </c>
      <c r="M38">
        <v>174559</v>
      </c>
      <c r="N38">
        <v>118179</v>
      </c>
      <c r="O38" t="str">
        <f t="shared" si="4"/>
        <v>100.001-1.000.000</v>
      </c>
      <c r="P38">
        <v>29921</v>
      </c>
      <c r="Q38" t="str">
        <f t="shared" si="5"/>
        <v>10.001-100.000</v>
      </c>
      <c r="R38">
        <v>26459</v>
      </c>
      <c r="S38">
        <v>17.14</v>
      </c>
      <c r="T38">
        <v>5.88</v>
      </c>
      <c r="U38">
        <v>1.38</v>
      </c>
      <c r="V38">
        <v>32.74</v>
      </c>
      <c r="W38">
        <v>8.2799999999999994</v>
      </c>
      <c r="X38" t="s">
        <v>169</v>
      </c>
      <c r="Y38" t="s">
        <v>170</v>
      </c>
      <c r="Z38" t="s">
        <v>171</v>
      </c>
      <c r="AB38">
        <f>(N38 - MIN($N$2:$N$998)) / (MAX($N$2:$N$998) - MIN($N$2:$N$998))</f>
        <v>1.099484155404255E-2</v>
      </c>
      <c r="AC38">
        <f t="shared" si="6"/>
        <v>2.4008015456408655E-3</v>
      </c>
      <c r="AD38">
        <f t="shared" si="7"/>
        <v>0.26812585499316005</v>
      </c>
      <c r="AE38">
        <f t="shared" si="8"/>
        <v>8.0679405520169833E-2</v>
      </c>
      <c r="AF38">
        <f t="shared" si="9"/>
        <v>5.9308070100182457E-4</v>
      </c>
    </row>
    <row r="39" spans="1:32" x14ac:dyDescent="0.25">
      <c r="A39" t="s">
        <v>172</v>
      </c>
      <c r="B39">
        <v>32054</v>
      </c>
      <c r="C39" s="2" t="str">
        <f t="shared" si="0"/>
        <v>20.001-40.000</v>
      </c>
      <c r="D39">
        <v>7.26</v>
      </c>
      <c r="E39">
        <f t="shared" si="1"/>
        <v>6</v>
      </c>
      <c r="F39" t="str">
        <f t="shared" si="2"/>
        <v>06-08 anos</v>
      </c>
      <c r="G39">
        <v>85</v>
      </c>
      <c r="H39" t="str">
        <f t="shared" si="3"/>
        <v>1 - 250</v>
      </c>
      <c r="I39">
        <v>3157</v>
      </c>
      <c r="J39">
        <v>4008</v>
      </c>
      <c r="K39">
        <v>22149</v>
      </c>
      <c r="L39">
        <v>185300</v>
      </c>
      <c r="M39">
        <v>383416</v>
      </c>
      <c r="N39">
        <v>230251</v>
      </c>
      <c r="O39" t="str">
        <f t="shared" si="4"/>
        <v>100.001-1.000.000</v>
      </c>
      <c r="P39">
        <v>97982</v>
      </c>
      <c r="Q39" t="str">
        <f t="shared" si="5"/>
        <v>10.001-100.000</v>
      </c>
      <c r="R39">
        <v>55183</v>
      </c>
      <c r="S39">
        <v>25.56</v>
      </c>
      <c r="T39">
        <v>5.67</v>
      </c>
      <c r="U39">
        <v>1.29</v>
      </c>
      <c r="V39">
        <v>23.14</v>
      </c>
      <c r="W39">
        <v>8.26</v>
      </c>
      <c r="X39" t="s">
        <v>173</v>
      </c>
      <c r="Y39" t="s">
        <v>174</v>
      </c>
      <c r="Z39" t="s">
        <v>175</v>
      </c>
      <c r="AB39">
        <f>(N39 - MIN($N$2:$N$998)) / (MAX($N$2:$N$998) - MIN($N$2:$N$998))</f>
        <v>2.1421515350949417E-2</v>
      </c>
      <c r="AC39">
        <f t="shared" si="6"/>
        <v>7.8618808544160708E-3</v>
      </c>
      <c r="AD39">
        <f t="shared" si="7"/>
        <v>0.25854993160054718</v>
      </c>
      <c r="AE39">
        <f t="shared" si="8"/>
        <v>6.1571125265392788E-2</v>
      </c>
      <c r="AF39">
        <f t="shared" si="9"/>
        <v>4.1917799087300611E-4</v>
      </c>
    </row>
    <row r="40" spans="1:32" x14ac:dyDescent="0.25">
      <c r="A40" t="s">
        <v>176</v>
      </c>
      <c r="B40">
        <v>31916</v>
      </c>
      <c r="C40" s="2" t="str">
        <f t="shared" si="0"/>
        <v>20.001-40.000</v>
      </c>
      <c r="D40">
        <v>9.6999999999999993</v>
      </c>
      <c r="E40">
        <f t="shared" si="1"/>
        <v>8</v>
      </c>
      <c r="F40" t="str">
        <f t="shared" si="2"/>
        <v>08-10 anos</v>
      </c>
      <c r="G40">
        <v>30</v>
      </c>
      <c r="H40" t="str">
        <f t="shared" si="3"/>
        <v>1 - 250</v>
      </c>
      <c r="I40">
        <v>3618</v>
      </c>
      <c r="J40">
        <v>5087</v>
      </c>
      <c r="K40">
        <v>12443</v>
      </c>
      <c r="L40">
        <v>112951</v>
      </c>
      <c r="M40">
        <v>333015</v>
      </c>
      <c r="N40">
        <v>165476</v>
      </c>
      <c r="O40" t="str">
        <f t="shared" si="4"/>
        <v>100.001-1.000.000</v>
      </c>
      <c r="P40">
        <v>122938</v>
      </c>
      <c r="Q40" t="str">
        <f t="shared" si="5"/>
        <v>&gt;100.000</v>
      </c>
      <c r="R40">
        <v>44601</v>
      </c>
      <c r="S40">
        <v>36.92</v>
      </c>
      <c r="T40">
        <v>5.44</v>
      </c>
      <c r="U40">
        <v>1.21</v>
      </c>
      <c r="V40">
        <v>20.32</v>
      </c>
      <c r="W40">
        <v>3.41</v>
      </c>
      <c r="X40" t="s">
        <v>177</v>
      </c>
      <c r="Y40" t="s">
        <v>178</v>
      </c>
      <c r="Z40" t="s">
        <v>179</v>
      </c>
      <c r="AB40">
        <f>(N40 - MIN($N$2:$N$998)) / (MAX($N$2:$N$998) - MIN($N$2:$N$998))</f>
        <v>1.5395141277187529E-2</v>
      </c>
      <c r="AC40">
        <f t="shared" si="6"/>
        <v>9.8643006723704661E-3</v>
      </c>
      <c r="AD40">
        <f t="shared" si="7"/>
        <v>0.24806201550387599</v>
      </c>
      <c r="AE40">
        <f t="shared" si="8"/>
        <v>4.4585987261146487E-2</v>
      </c>
      <c r="AF40">
        <f t="shared" si="9"/>
        <v>3.6809406977266569E-4</v>
      </c>
    </row>
    <row r="41" spans="1:32" x14ac:dyDescent="0.25">
      <c r="A41" t="s">
        <v>180</v>
      </c>
      <c r="B41">
        <v>30607</v>
      </c>
      <c r="C41" s="2" t="str">
        <f t="shared" si="0"/>
        <v>20.001-40.000</v>
      </c>
      <c r="D41">
        <v>8.8699999999999992</v>
      </c>
      <c r="E41">
        <f t="shared" si="1"/>
        <v>8</v>
      </c>
      <c r="F41" t="str">
        <f t="shared" si="2"/>
        <v>08-10 anos</v>
      </c>
      <c r="G41">
        <v>0</v>
      </c>
      <c r="H41" t="str">
        <f t="shared" si="3"/>
        <v>0</v>
      </c>
      <c r="I41">
        <v>595</v>
      </c>
      <c r="J41">
        <v>303</v>
      </c>
      <c r="K41">
        <v>826</v>
      </c>
      <c r="L41">
        <v>4171</v>
      </c>
      <c r="M41">
        <v>19262</v>
      </c>
      <c r="N41">
        <v>14581</v>
      </c>
      <c r="O41" t="str">
        <f t="shared" si="4"/>
        <v>10.001-100.000</v>
      </c>
      <c r="P41">
        <v>572</v>
      </c>
      <c r="Q41" t="str">
        <f t="shared" si="5"/>
        <v>101-1.000</v>
      </c>
      <c r="R41">
        <v>4109</v>
      </c>
      <c r="S41">
        <v>2.97</v>
      </c>
      <c r="T41">
        <v>4.67</v>
      </c>
      <c r="U41">
        <v>1.03</v>
      </c>
      <c r="V41">
        <v>4.58</v>
      </c>
      <c r="W41">
        <v>2.98</v>
      </c>
      <c r="X41" t="s">
        <v>181</v>
      </c>
      <c r="Y41" t="s">
        <v>182</v>
      </c>
      <c r="Z41" t="s">
        <v>183</v>
      </c>
      <c r="AB41">
        <f>(N41 - MIN($N$2:$N$998)) / (MAX($N$2:$N$998) - MIN($N$2:$N$998))</f>
        <v>1.3565505267390521E-3</v>
      </c>
      <c r="AC41">
        <f t="shared" si="6"/>
        <v>4.5896142645853248E-5</v>
      </c>
      <c r="AD41">
        <f t="shared" si="7"/>
        <v>0.21295029639762883</v>
      </c>
      <c r="AE41">
        <f t="shared" si="8"/>
        <v>6.3694267515923622E-3</v>
      </c>
      <c r="AF41">
        <f t="shared" si="9"/>
        <v>8.2966084623957125E-5</v>
      </c>
    </row>
    <row r="42" spans="1:32" x14ac:dyDescent="0.25">
      <c r="A42" t="s">
        <v>184</v>
      </c>
      <c r="B42">
        <v>30073</v>
      </c>
      <c r="C42" s="2" t="str">
        <f t="shared" si="0"/>
        <v>20.001-40.000</v>
      </c>
      <c r="D42">
        <v>11.44</v>
      </c>
      <c r="E42">
        <f t="shared" si="1"/>
        <v>10</v>
      </c>
      <c r="F42" t="str">
        <f t="shared" si="2"/>
        <v>10-12 anos</v>
      </c>
      <c r="G42">
        <v>153</v>
      </c>
      <c r="H42" t="str">
        <f t="shared" si="3"/>
        <v>1 - 250</v>
      </c>
      <c r="I42">
        <v>2215</v>
      </c>
      <c r="J42">
        <v>2656</v>
      </c>
      <c r="K42">
        <v>18027</v>
      </c>
      <c r="L42">
        <v>131789</v>
      </c>
      <c r="M42">
        <v>295456</v>
      </c>
      <c r="N42">
        <v>148209</v>
      </c>
      <c r="O42" t="str">
        <f t="shared" si="4"/>
        <v>100.001-1.000.000</v>
      </c>
      <c r="P42">
        <v>114306</v>
      </c>
      <c r="Q42" t="str">
        <f t="shared" si="5"/>
        <v>&gt;100.000</v>
      </c>
      <c r="R42">
        <v>32941</v>
      </c>
      <c r="S42">
        <v>38.69</v>
      </c>
      <c r="T42">
        <v>3.53</v>
      </c>
      <c r="U42">
        <v>1.28</v>
      </c>
      <c r="V42">
        <v>102.2</v>
      </c>
      <c r="W42">
        <v>11.63</v>
      </c>
      <c r="X42" t="s">
        <v>185</v>
      </c>
      <c r="Y42" t="s">
        <v>186</v>
      </c>
      <c r="Z42" t="s">
        <v>187</v>
      </c>
      <c r="AB42">
        <f>(N42 - MIN($N$2:$N$998)) / (MAX($N$2:$N$998) - MIN($N$2:$N$998))</f>
        <v>1.3788697415641461E-2</v>
      </c>
      <c r="AC42">
        <f t="shared" si="6"/>
        <v>9.1716861560784992E-3</v>
      </c>
      <c r="AD42">
        <f t="shared" si="7"/>
        <v>0.16096671226630185</v>
      </c>
      <c r="AE42">
        <f t="shared" si="8"/>
        <v>5.9447983014862003E-2</v>
      </c>
      <c r="AF42">
        <f t="shared" si="9"/>
        <v>1.8513392682463796E-3</v>
      </c>
    </row>
    <row r="43" spans="1:32" x14ac:dyDescent="0.25">
      <c r="A43" t="s">
        <v>188</v>
      </c>
      <c r="B43">
        <v>29656</v>
      </c>
      <c r="C43" s="2" t="str">
        <f t="shared" si="0"/>
        <v>20.001-40.000</v>
      </c>
      <c r="D43">
        <v>9.5399999999999991</v>
      </c>
      <c r="E43">
        <f t="shared" si="1"/>
        <v>8</v>
      </c>
      <c r="F43" t="str">
        <f t="shared" si="2"/>
        <v>08-10 anos</v>
      </c>
      <c r="G43">
        <v>41</v>
      </c>
      <c r="H43" t="str">
        <f t="shared" si="3"/>
        <v>1 - 250</v>
      </c>
      <c r="I43">
        <v>637</v>
      </c>
      <c r="J43">
        <v>737</v>
      </c>
      <c r="K43">
        <v>4244</v>
      </c>
      <c r="L43">
        <v>33499</v>
      </c>
      <c r="M43">
        <v>70108</v>
      </c>
      <c r="N43">
        <v>45792</v>
      </c>
      <c r="O43" t="str">
        <f t="shared" si="4"/>
        <v>10.001-100.000</v>
      </c>
      <c r="P43">
        <v>13169</v>
      </c>
      <c r="Q43" t="str">
        <f t="shared" si="5"/>
        <v>10.001-100.000</v>
      </c>
      <c r="R43">
        <v>11147</v>
      </c>
      <c r="S43">
        <v>18.78</v>
      </c>
      <c r="T43">
        <v>7.15</v>
      </c>
      <c r="U43">
        <v>1.26</v>
      </c>
      <c r="V43">
        <v>14.99</v>
      </c>
      <c r="W43">
        <v>8.41</v>
      </c>
      <c r="X43" t="s">
        <v>189</v>
      </c>
      <c r="Y43" t="s">
        <v>190</v>
      </c>
      <c r="Z43" t="s">
        <v>191</v>
      </c>
      <c r="AB43">
        <f>(N43 - MIN($N$2:$N$998)) / (MAX($N$2:$N$998) - MIN($N$2:$N$998))</f>
        <v>4.2602813058387401E-3</v>
      </c>
      <c r="AC43">
        <f t="shared" si="6"/>
        <v>1.0566543750056669E-3</v>
      </c>
      <c r="AD43">
        <f t="shared" si="7"/>
        <v>0.32603739170086643</v>
      </c>
      <c r="AE43">
        <f t="shared" si="8"/>
        <v>5.5201698513800426E-2</v>
      </c>
      <c r="AF43">
        <f t="shared" si="9"/>
        <v>2.7154183591989465E-4</v>
      </c>
    </row>
    <row r="44" spans="1:32" x14ac:dyDescent="0.25">
      <c r="A44" t="s">
        <v>192</v>
      </c>
      <c r="B44">
        <v>30910</v>
      </c>
      <c r="C44" s="2" t="str">
        <f t="shared" si="0"/>
        <v>20.001-40.000</v>
      </c>
      <c r="D44">
        <v>14.1</v>
      </c>
      <c r="E44">
        <f t="shared" si="1"/>
        <v>14</v>
      </c>
      <c r="F44" t="str">
        <f t="shared" si="2"/>
        <v>14-16 anos</v>
      </c>
      <c r="G44">
        <v>0</v>
      </c>
      <c r="H44" t="str">
        <f t="shared" si="3"/>
        <v>0</v>
      </c>
      <c r="I44">
        <v>5583</v>
      </c>
      <c r="J44">
        <v>8471</v>
      </c>
      <c r="K44">
        <v>67053</v>
      </c>
      <c r="L44">
        <v>674650</v>
      </c>
      <c r="M44">
        <v>1325558</v>
      </c>
      <c r="N44">
        <v>932728</v>
      </c>
      <c r="O44" t="str">
        <f t="shared" si="4"/>
        <v>100.001-1.000.000</v>
      </c>
      <c r="P44">
        <v>222579</v>
      </c>
      <c r="Q44" t="str">
        <f t="shared" si="5"/>
        <v>&gt;100.000</v>
      </c>
      <c r="R44">
        <v>170251</v>
      </c>
      <c r="S44">
        <v>16.79</v>
      </c>
      <c r="T44">
        <v>7.78</v>
      </c>
      <c r="U44">
        <v>1.43</v>
      </c>
      <c r="V44">
        <v>63.05</v>
      </c>
      <c r="W44">
        <v>13.07</v>
      </c>
      <c r="X44" t="s">
        <v>193</v>
      </c>
      <c r="Y44" t="s">
        <v>194</v>
      </c>
      <c r="Z44" t="s">
        <v>195</v>
      </c>
      <c r="AB44">
        <f>(N44 - MIN($N$2:$N$998)) / (MAX($N$2:$N$998) - MIN($N$2:$N$998))</f>
        <v>8.677680952638793E-2</v>
      </c>
      <c r="AC44">
        <f t="shared" si="6"/>
        <v>1.7859296388061836E-2</v>
      </c>
      <c r="AD44">
        <f t="shared" si="7"/>
        <v>0.35476516187870499</v>
      </c>
      <c r="AE44">
        <f t="shared" si="8"/>
        <v>9.1295116772823773E-2</v>
      </c>
      <c r="AF44">
        <f t="shared" si="9"/>
        <v>1.1421422785022918E-3</v>
      </c>
    </row>
    <row r="45" spans="1:32" x14ac:dyDescent="0.25">
      <c r="A45" t="s">
        <v>196</v>
      </c>
      <c r="B45">
        <v>29370</v>
      </c>
      <c r="C45" s="2" t="str">
        <f t="shared" si="0"/>
        <v>20.001-40.000</v>
      </c>
      <c r="D45">
        <v>12.68</v>
      </c>
      <c r="E45">
        <f t="shared" si="1"/>
        <v>12</v>
      </c>
      <c r="F45" t="str">
        <f t="shared" si="2"/>
        <v>12-14 anos</v>
      </c>
      <c r="G45">
        <v>32</v>
      </c>
      <c r="H45" t="str">
        <f t="shared" si="3"/>
        <v>1 - 250</v>
      </c>
      <c r="I45">
        <v>698</v>
      </c>
      <c r="J45">
        <v>1049</v>
      </c>
      <c r="K45">
        <v>8603</v>
      </c>
      <c r="L45">
        <v>112590</v>
      </c>
      <c r="M45">
        <v>124568</v>
      </c>
      <c r="N45">
        <v>90290</v>
      </c>
      <c r="O45" t="str">
        <f t="shared" si="4"/>
        <v>10.001-100.000</v>
      </c>
      <c r="P45">
        <v>19209</v>
      </c>
      <c r="Q45" t="str">
        <f t="shared" si="5"/>
        <v>10.001-100.000</v>
      </c>
      <c r="R45">
        <v>15069</v>
      </c>
      <c r="S45">
        <v>15.42</v>
      </c>
      <c r="T45">
        <v>5.83</v>
      </c>
      <c r="U45">
        <v>1.38</v>
      </c>
      <c r="V45">
        <v>77.36</v>
      </c>
      <c r="W45">
        <v>18.100000000000001</v>
      </c>
      <c r="X45" t="s">
        <v>197</v>
      </c>
      <c r="Y45" t="s">
        <v>198</v>
      </c>
      <c r="Z45" t="s">
        <v>199</v>
      </c>
      <c r="AB45">
        <f>(N45 - MIN($N$2:$N$998)) / (MAX($N$2:$N$998) - MIN($N$2:$N$998))</f>
        <v>8.4001746834420823E-3</v>
      </c>
      <c r="AC45">
        <f t="shared" si="6"/>
        <v>1.5412919651821592E-3</v>
      </c>
      <c r="AD45">
        <f t="shared" si="7"/>
        <v>0.26584587323301412</v>
      </c>
      <c r="AE45">
        <f t="shared" si="8"/>
        <v>8.0679405520169833E-2</v>
      </c>
      <c r="AF45">
        <f t="shared" si="9"/>
        <v>1.4013660057880619E-3</v>
      </c>
    </row>
    <row r="46" spans="1:32" x14ac:dyDescent="0.25">
      <c r="A46" t="s">
        <v>200</v>
      </c>
      <c r="B46">
        <v>29308</v>
      </c>
      <c r="C46" s="2" t="str">
        <f t="shared" si="0"/>
        <v>20.001-40.000</v>
      </c>
      <c r="D46">
        <v>9.81</v>
      </c>
      <c r="E46">
        <f t="shared" si="1"/>
        <v>8</v>
      </c>
      <c r="F46" t="str">
        <f t="shared" si="2"/>
        <v>08-10 anos</v>
      </c>
      <c r="G46">
        <v>39</v>
      </c>
      <c r="H46" t="str">
        <f t="shared" si="3"/>
        <v>1 - 250</v>
      </c>
      <c r="I46">
        <v>141</v>
      </c>
      <c r="J46">
        <v>171</v>
      </c>
      <c r="K46">
        <v>801</v>
      </c>
      <c r="L46">
        <v>8854</v>
      </c>
      <c r="M46">
        <v>15399</v>
      </c>
      <c r="N46">
        <v>9478</v>
      </c>
      <c r="O46" t="str">
        <f t="shared" si="4"/>
        <v>1.001-10.000</v>
      </c>
      <c r="P46">
        <v>3522</v>
      </c>
      <c r="Q46" t="str">
        <f t="shared" si="5"/>
        <v>1.001-10.000</v>
      </c>
      <c r="R46">
        <v>2399</v>
      </c>
      <c r="S46">
        <v>22.87</v>
      </c>
      <c r="T46">
        <v>4.78</v>
      </c>
      <c r="U46">
        <v>1.1299999999999999</v>
      </c>
      <c r="V46">
        <v>20.43</v>
      </c>
      <c r="W46">
        <v>11.85</v>
      </c>
      <c r="X46" t="s">
        <v>201</v>
      </c>
      <c r="Y46" t="s">
        <v>202</v>
      </c>
      <c r="Z46" t="s">
        <v>203</v>
      </c>
      <c r="AB46">
        <f>(N46 - MIN($N$2:$N$998)) / (MAX($N$2:$N$998) - MIN($N$2:$N$998))</f>
        <v>8.8179040480301318E-4</v>
      </c>
      <c r="AC46">
        <f t="shared" si="6"/>
        <v>2.8259827692079571E-4</v>
      </c>
      <c r="AD46">
        <f t="shared" si="7"/>
        <v>0.21796625626994987</v>
      </c>
      <c r="AE46">
        <f t="shared" si="8"/>
        <v>2.7600849256900189E-2</v>
      </c>
      <c r="AF46">
        <f t="shared" si="9"/>
        <v>3.7008670499289175E-4</v>
      </c>
    </row>
    <row r="47" spans="1:32" x14ac:dyDescent="0.25">
      <c r="A47" t="s">
        <v>204</v>
      </c>
      <c r="B47">
        <v>29137</v>
      </c>
      <c r="C47" s="2" t="str">
        <f t="shared" si="0"/>
        <v>20.001-40.000</v>
      </c>
      <c r="D47">
        <v>1.78</v>
      </c>
      <c r="E47">
        <f t="shared" si="1"/>
        <v>0</v>
      </c>
      <c r="F47" t="str">
        <f t="shared" si="2"/>
        <v>&lt;1 ano</v>
      </c>
      <c r="G47">
        <v>26</v>
      </c>
      <c r="H47" t="str">
        <f t="shared" si="3"/>
        <v>1 - 250</v>
      </c>
      <c r="I47">
        <v>677</v>
      </c>
      <c r="J47">
        <v>837</v>
      </c>
      <c r="K47">
        <v>7613</v>
      </c>
      <c r="L47">
        <v>63543</v>
      </c>
      <c r="M47">
        <v>123226</v>
      </c>
      <c r="N47">
        <v>88282</v>
      </c>
      <c r="O47" t="str">
        <f t="shared" si="4"/>
        <v>10.001-100.000</v>
      </c>
      <c r="P47">
        <v>17511</v>
      </c>
      <c r="Q47" t="str">
        <f t="shared" si="5"/>
        <v>10.001-100.000</v>
      </c>
      <c r="R47">
        <v>17433</v>
      </c>
      <c r="S47">
        <v>14.21</v>
      </c>
      <c r="T47">
        <v>7.77</v>
      </c>
      <c r="U47">
        <v>1.27</v>
      </c>
      <c r="V47">
        <v>91.43</v>
      </c>
      <c r="W47">
        <v>14.31</v>
      </c>
      <c r="X47" t="s">
        <v>205</v>
      </c>
      <c r="Y47" t="s">
        <v>206</v>
      </c>
      <c r="Z47" t="s">
        <v>207</v>
      </c>
      <c r="AB47">
        <f>(N47 - MIN($N$2:$N$998)) / (MAX($N$2:$N$998) - MIN($N$2:$N$998))</f>
        <v>8.2133594130427943E-3</v>
      </c>
      <c r="AC47">
        <f t="shared" si="6"/>
        <v>1.4050478214537347E-3</v>
      </c>
      <c r="AD47">
        <f t="shared" si="7"/>
        <v>0.3543091655266758</v>
      </c>
      <c r="AE47">
        <f t="shared" si="8"/>
        <v>5.7324840764331211E-2</v>
      </c>
      <c r="AF47">
        <f t="shared" si="9"/>
        <v>1.6562421653206116E-3</v>
      </c>
    </row>
    <row r="48" spans="1:32" x14ac:dyDescent="0.25">
      <c r="A48" t="s">
        <v>208</v>
      </c>
      <c r="B48">
        <v>29609</v>
      </c>
      <c r="C48" s="2" t="str">
        <f t="shared" si="0"/>
        <v>20.001-40.000</v>
      </c>
      <c r="D48">
        <v>12.22</v>
      </c>
      <c r="E48">
        <f t="shared" si="1"/>
        <v>12</v>
      </c>
      <c r="F48" t="str">
        <f t="shared" si="2"/>
        <v>12-14 anos</v>
      </c>
      <c r="G48">
        <v>88</v>
      </c>
      <c r="H48" t="str">
        <f t="shared" si="3"/>
        <v>1 - 250</v>
      </c>
      <c r="I48">
        <v>6925</v>
      </c>
      <c r="J48">
        <v>8675</v>
      </c>
      <c r="K48">
        <v>62309</v>
      </c>
      <c r="L48">
        <v>513585</v>
      </c>
      <c r="M48">
        <v>964699</v>
      </c>
      <c r="N48">
        <v>632623</v>
      </c>
      <c r="O48" t="str">
        <f t="shared" si="4"/>
        <v>100.001-1.000.000</v>
      </c>
      <c r="P48">
        <v>173733</v>
      </c>
      <c r="Q48" t="str">
        <f t="shared" si="5"/>
        <v>&gt;100.000</v>
      </c>
      <c r="R48">
        <v>158343</v>
      </c>
      <c r="S48">
        <v>18.010000000000002</v>
      </c>
      <c r="T48">
        <v>6.91</v>
      </c>
      <c r="U48">
        <v>1.55</v>
      </c>
      <c r="V48">
        <v>73.37</v>
      </c>
      <c r="W48">
        <v>11.66</v>
      </c>
      <c r="X48" t="s">
        <v>209</v>
      </c>
      <c r="Y48" t="s">
        <v>210</v>
      </c>
      <c r="Z48" t="s">
        <v>211</v>
      </c>
      <c r="AB48">
        <f>(N48 - MIN($N$2:$N$998)) / (MAX($N$2:$N$998) - MIN($N$2:$N$998))</f>
        <v>5.8856392831578036E-2</v>
      </c>
      <c r="AC48">
        <f t="shared" si="6"/>
        <v>1.3939990472538501E-2</v>
      </c>
      <c r="AD48">
        <f t="shared" si="7"/>
        <v>0.31509347925216602</v>
      </c>
      <c r="AE48">
        <f t="shared" si="8"/>
        <v>0.11677282377919322</v>
      </c>
      <c r="AF48">
        <f t="shared" si="9"/>
        <v>1.3290876918907717E-3</v>
      </c>
    </row>
    <row r="49" spans="1:32" x14ac:dyDescent="0.25">
      <c r="A49" t="s">
        <v>212</v>
      </c>
      <c r="B49">
        <v>28959</v>
      </c>
      <c r="C49" s="2" t="str">
        <f t="shared" si="0"/>
        <v>20.001-40.000</v>
      </c>
      <c r="D49">
        <v>7.38</v>
      </c>
      <c r="E49">
        <f t="shared" si="1"/>
        <v>6</v>
      </c>
      <c r="F49" t="str">
        <f t="shared" si="2"/>
        <v>06-08 anos</v>
      </c>
      <c r="G49">
        <v>0</v>
      </c>
      <c r="H49" t="str">
        <f t="shared" si="3"/>
        <v>0</v>
      </c>
      <c r="I49">
        <v>661</v>
      </c>
      <c r="J49">
        <v>372</v>
      </c>
      <c r="K49">
        <v>1056</v>
      </c>
      <c r="L49">
        <v>5988</v>
      </c>
      <c r="M49">
        <v>23996</v>
      </c>
      <c r="N49">
        <v>18025</v>
      </c>
      <c r="O49" t="str">
        <f t="shared" si="4"/>
        <v>10.001-100.000</v>
      </c>
      <c r="P49">
        <v>1481</v>
      </c>
      <c r="Q49" t="str">
        <f t="shared" si="5"/>
        <v>1.001-10.000</v>
      </c>
      <c r="R49">
        <v>4490</v>
      </c>
      <c r="S49">
        <v>6.17</v>
      </c>
      <c r="T49">
        <v>5.14</v>
      </c>
      <c r="U49">
        <v>1.1100000000000001</v>
      </c>
      <c r="V49">
        <v>3.59</v>
      </c>
      <c r="W49">
        <v>3.37</v>
      </c>
      <c r="X49" t="s">
        <v>213</v>
      </c>
      <c r="Y49" t="s">
        <v>214</v>
      </c>
      <c r="Z49" t="s">
        <v>215</v>
      </c>
      <c r="AB49">
        <f>(N49 - MIN($N$2:$N$998)) / (MAX($N$2:$N$998) - MIN($N$2:$N$998))</f>
        <v>1.6769647654119341E-3</v>
      </c>
      <c r="AC49">
        <f t="shared" si="6"/>
        <v>1.1883249520718298E-4</v>
      </c>
      <c r="AD49">
        <f t="shared" si="7"/>
        <v>0.23438212494300045</v>
      </c>
      <c r="AE49">
        <f t="shared" si="8"/>
        <v>2.3354564755838664E-2</v>
      </c>
      <c r="AF49">
        <f t="shared" si="9"/>
        <v>6.503236764192272E-5</v>
      </c>
    </row>
    <row r="50" spans="1:32" x14ac:dyDescent="0.25">
      <c r="A50" t="s">
        <v>216</v>
      </c>
      <c r="B50">
        <v>28762</v>
      </c>
      <c r="C50" s="2" t="str">
        <f t="shared" si="0"/>
        <v>20.001-40.000</v>
      </c>
      <c r="D50">
        <v>7.8</v>
      </c>
      <c r="E50">
        <f t="shared" si="1"/>
        <v>6</v>
      </c>
      <c r="F50" t="str">
        <f t="shared" si="2"/>
        <v>06-08 anos</v>
      </c>
      <c r="G50">
        <v>48</v>
      </c>
      <c r="H50" t="str">
        <f t="shared" si="3"/>
        <v>1 - 250</v>
      </c>
      <c r="I50">
        <v>456</v>
      </c>
      <c r="J50">
        <v>596</v>
      </c>
      <c r="K50">
        <v>2463</v>
      </c>
      <c r="L50">
        <v>18932</v>
      </c>
      <c r="M50">
        <v>43943</v>
      </c>
      <c r="N50">
        <v>25369</v>
      </c>
      <c r="O50" t="str">
        <f t="shared" si="4"/>
        <v>10.001-100.000</v>
      </c>
      <c r="P50">
        <v>11754</v>
      </c>
      <c r="Q50" t="str">
        <f t="shared" si="5"/>
        <v>10.001-100.000</v>
      </c>
      <c r="R50">
        <v>6820</v>
      </c>
      <c r="S50">
        <v>26.75</v>
      </c>
      <c r="T50">
        <v>5.81</v>
      </c>
      <c r="U50">
        <v>1.1100000000000001</v>
      </c>
      <c r="V50">
        <v>29.63</v>
      </c>
      <c r="W50">
        <v>6.76</v>
      </c>
      <c r="X50" t="s">
        <v>217</v>
      </c>
      <c r="Y50" t="s">
        <v>218</v>
      </c>
      <c r="Z50" t="s">
        <v>219</v>
      </c>
      <c r="AB50">
        <f>(N50 - MIN($N$2:$N$998)) / (MAX($N$2:$N$998) - MIN($N$2:$N$998))</f>
        <v>2.3602174276690906E-3</v>
      </c>
      <c r="AC50">
        <f t="shared" si="6"/>
        <v>9.4311758856531307E-4</v>
      </c>
      <c r="AD50">
        <f t="shared" si="7"/>
        <v>0.26493388052895578</v>
      </c>
      <c r="AE50">
        <f t="shared" si="8"/>
        <v>2.3354564755838664E-2</v>
      </c>
      <c r="AF50">
        <f t="shared" si="9"/>
        <v>5.3674346886634268E-4</v>
      </c>
    </row>
    <row r="51" spans="1:32" x14ac:dyDescent="0.25">
      <c r="A51" t="s">
        <v>220</v>
      </c>
      <c r="B51">
        <v>27947</v>
      </c>
      <c r="C51" s="2" t="str">
        <f t="shared" si="0"/>
        <v>20.001-40.000</v>
      </c>
      <c r="D51">
        <v>7.7</v>
      </c>
      <c r="E51">
        <f t="shared" si="1"/>
        <v>6</v>
      </c>
      <c r="F51" t="str">
        <f t="shared" si="2"/>
        <v>06-08 anos</v>
      </c>
      <c r="G51">
        <v>0</v>
      </c>
      <c r="H51" t="str">
        <f t="shared" si="3"/>
        <v>0</v>
      </c>
      <c r="I51">
        <v>92</v>
      </c>
      <c r="J51">
        <v>94</v>
      </c>
      <c r="K51">
        <v>683</v>
      </c>
      <c r="L51">
        <v>2971</v>
      </c>
      <c r="M51">
        <v>5133</v>
      </c>
      <c r="N51">
        <v>3732</v>
      </c>
      <c r="O51" t="str">
        <f t="shared" si="4"/>
        <v>1.001-10.000</v>
      </c>
      <c r="P51">
        <v>387</v>
      </c>
      <c r="Q51" t="str">
        <f t="shared" si="5"/>
        <v>101-1.000</v>
      </c>
      <c r="R51">
        <v>1014</v>
      </c>
      <c r="S51">
        <v>7.54</v>
      </c>
      <c r="T51">
        <v>4.4400000000000004</v>
      </c>
      <c r="U51">
        <v>1.02</v>
      </c>
      <c r="V51">
        <v>48.33</v>
      </c>
      <c r="W51">
        <v>9.07</v>
      </c>
      <c r="X51" t="s">
        <v>221</v>
      </c>
      <c r="Y51" t="s">
        <v>222</v>
      </c>
      <c r="Z51" t="s">
        <v>223</v>
      </c>
      <c r="AB51">
        <f>(N51 - MIN($N$2:$N$998)) / (MAX($N$2:$N$998) - MIN($N$2:$N$998))</f>
        <v>3.4720846072218241E-4</v>
      </c>
      <c r="AC51">
        <f t="shared" si="6"/>
        <v>3.1052110496407705E-5</v>
      </c>
      <c r="AD51">
        <f t="shared" si="7"/>
        <v>0.20246238030095762</v>
      </c>
      <c r="AE51">
        <f t="shared" si="8"/>
        <v>4.2462845010615745E-3</v>
      </c>
      <c r="AF51">
        <f t="shared" si="9"/>
        <v>8.7549145630477028E-4</v>
      </c>
    </row>
    <row r="52" spans="1:32" x14ac:dyDescent="0.25">
      <c r="A52" t="s">
        <v>224</v>
      </c>
      <c r="B52">
        <v>28193</v>
      </c>
      <c r="C52" s="2" t="str">
        <f t="shared" si="0"/>
        <v>20.001-40.000</v>
      </c>
      <c r="D52">
        <v>13.88</v>
      </c>
      <c r="E52">
        <f t="shared" si="1"/>
        <v>12</v>
      </c>
      <c r="F52" t="str">
        <f t="shared" si="2"/>
        <v>12-14 anos</v>
      </c>
      <c r="G52">
        <v>51</v>
      </c>
      <c r="H52" t="str">
        <f t="shared" si="3"/>
        <v>1 - 250</v>
      </c>
      <c r="I52">
        <v>5198</v>
      </c>
      <c r="J52">
        <v>5839</v>
      </c>
      <c r="K52">
        <v>35685</v>
      </c>
      <c r="L52">
        <v>339825</v>
      </c>
      <c r="M52">
        <v>570673</v>
      </c>
      <c r="N52">
        <v>411926</v>
      </c>
      <c r="O52" t="str">
        <f t="shared" si="4"/>
        <v>100.001-1.000.000</v>
      </c>
      <c r="P52">
        <v>68534</v>
      </c>
      <c r="Q52" t="str">
        <f t="shared" si="5"/>
        <v>10.001-100.000</v>
      </c>
      <c r="R52">
        <v>90213</v>
      </c>
      <c r="S52">
        <v>12.01</v>
      </c>
      <c r="T52">
        <v>5.08</v>
      </c>
      <c r="U52">
        <v>1.94</v>
      </c>
      <c r="V52">
        <v>230.3</v>
      </c>
      <c r="W52">
        <v>13.09</v>
      </c>
      <c r="X52" t="s">
        <v>225</v>
      </c>
      <c r="Y52" t="s">
        <v>226</v>
      </c>
      <c r="Z52" t="s">
        <v>227</v>
      </c>
      <c r="AB52">
        <f>(N52 - MIN($N$2:$N$998)) / (MAX($N$2:$N$998) - MIN($N$2:$N$998))</f>
        <v>3.8323738582916857E-2</v>
      </c>
      <c r="AC52">
        <f t="shared" si="6"/>
        <v>5.4990318882708151E-3</v>
      </c>
      <c r="AD52">
        <f t="shared" si="7"/>
        <v>0.23164614683082535</v>
      </c>
      <c r="AE52">
        <f t="shared" si="8"/>
        <v>0.19957537154989383</v>
      </c>
      <c r="AF52">
        <f t="shared" si="9"/>
        <v>4.1718535565278009E-3</v>
      </c>
    </row>
    <row r="53" spans="1:32" x14ac:dyDescent="0.25">
      <c r="A53" t="s">
        <v>228</v>
      </c>
      <c r="B53">
        <v>27068</v>
      </c>
      <c r="C53" s="2" t="str">
        <f t="shared" si="0"/>
        <v>20.001-40.000</v>
      </c>
      <c r="D53">
        <v>7.75</v>
      </c>
      <c r="E53">
        <f t="shared" si="1"/>
        <v>6</v>
      </c>
      <c r="F53" t="str">
        <f t="shared" si="2"/>
        <v>06-08 anos</v>
      </c>
      <c r="G53">
        <v>0</v>
      </c>
      <c r="H53" t="str">
        <f t="shared" si="3"/>
        <v>0</v>
      </c>
      <c r="I53">
        <v>109</v>
      </c>
      <c r="J53">
        <v>162</v>
      </c>
      <c r="K53">
        <v>376</v>
      </c>
      <c r="L53">
        <v>4399</v>
      </c>
      <c r="M53">
        <v>7058</v>
      </c>
      <c r="N53">
        <v>4194</v>
      </c>
      <c r="O53" t="str">
        <f t="shared" si="4"/>
        <v>1.001-10.000</v>
      </c>
      <c r="P53">
        <v>1425</v>
      </c>
      <c r="Q53" t="str">
        <f t="shared" si="5"/>
        <v>1.001-10.000</v>
      </c>
      <c r="R53">
        <v>1439</v>
      </c>
      <c r="S53">
        <v>20.190000000000001</v>
      </c>
      <c r="T53">
        <v>1.96</v>
      </c>
      <c r="U53">
        <v>1.0900000000000001</v>
      </c>
      <c r="V53">
        <v>1.77</v>
      </c>
      <c r="W53">
        <v>4.16</v>
      </c>
      <c r="X53" t="s">
        <v>229</v>
      </c>
      <c r="Y53" t="s">
        <v>230</v>
      </c>
      <c r="Z53" t="s">
        <v>231</v>
      </c>
      <c r="AB53">
        <f>(N53 - MIN($N$2:$N$998)) / (MAX($N$2:$N$998) - MIN($N$2:$N$998))</f>
        <v>3.9019085859293492E-4</v>
      </c>
      <c r="AC53">
        <f t="shared" si="6"/>
        <v>1.1433916655653999E-4</v>
      </c>
      <c r="AD53">
        <f t="shared" si="7"/>
        <v>8.9375284997720017E-2</v>
      </c>
      <c r="AE53">
        <f t="shared" si="8"/>
        <v>1.9108280254777087E-2</v>
      </c>
      <c r="AF53">
        <f t="shared" si="9"/>
        <v>3.2063312180000899E-5</v>
      </c>
    </row>
    <row r="54" spans="1:32" x14ac:dyDescent="0.25">
      <c r="A54" t="s">
        <v>232</v>
      </c>
      <c r="B54">
        <v>26511</v>
      </c>
      <c r="C54" s="2" t="str">
        <f t="shared" si="0"/>
        <v>20.001-40.000</v>
      </c>
      <c r="D54">
        <v>7.01</v>
      </c>
      <c r="E54">
        <f t="shared" si="1"/>
        <v>6</v>
      </c>
      <c r="F54" t="str">
        <f t="shared" si="2"/>
        <v>06-08 anos</v>
      </c>
      <c r="G54">
        <v>0</v>
      </c>
      <c r="H54" t="str">
        <f t="shared" si="3"/>
        <v>0</v>
      </c>
      <c r="I54">
        <v>277</v>
      </c>
      <c r="J54">
        <v>286</v>
      </c>
      <c r="K54">
        <v>1169</v>
      </c>
      <c r="L54">
        <v>8581</v>
      </c>
      <c r="M54">
        <v>15643</v>
      </c>
      <c r="N54">
        <v>10590</v>
      </c>
      <c r="O54" t="str">
        <f t="shared" si="4"/>
        <v>10.001-100.000</v>
      </c>
      <c r="P54">
        <v>2301</v>
      </c>
      <c r="Q54" t="str">
        <f t="shared" si="5"/>
        <v>1.001-10.000</v>
      </c>
      <c r="R54">
        <v>2752</v>
      </c>
      <c r="S54">
        <v>14.71</v>
      </c>
      <c r="T54">
        <v>4.1500000000000004</v>
      </c>
      <c r="U54">
        <v>1.1299999999999999</v>
      </c>
      <c r="V54">
        <v>14.3</v>
      </c>
      <c r="W54">
        <v>5.89</v>
      </c>
      <c r="X54" t="s">
        <v>233</v>
      </c>
      <c r="Y54" t="s">
        <v>234</v>
      </c>
      <c r="Z54" t="s">
        <v>235</v>
      </c>
      <c r="AB54">
        <f>(N54 - MIN($N$2:$N$998)) / (MAX($N$2:$N$998) - MIN($N$2:$N$998))</f>
        <v>9.8524587327114468E-4</v>
      </c>
      <c r="AC54">
        <f t="shared" si="6"/>
        <v>1.8462766473445512E-4</v>
      </c>
      <c r="AD54">
        <f t="shared" si="7"/>
        <v>0.18923848609211127</v>
      </c>
      <c r="AE54">
        <f t="shared" si="8"/>
        <v>2.7600849256900189E-2</v>
      </c>
      <c r="AF54">
        <f t="shared" si="9"/>
        <v>2.590425786293858E-4</v>
      </c>
    </row>
    <row r="55" spans="1:32" x14ac:dyDescent="0.25">
      <c r="A55" t="s">
        <v>236</v>
      </c>
      <c r="B55">
        <v>26011</v>
      </c>
      <c r="C55" s="2" t="str">
        <f t="shared" si="0"/>
        <v>20.001-40.000</v>
      </c>
      <c r="D55">
        <v>1.9</v>
      </c>
      <c r="E55">
        <f t="shared" si="1"/>
        <v>0</v>
      </c>
      <c r="F55" t="str">
        <f t="shared" si="2"/>
        <v>&lt;1 ano</v>
      </c>
      <c r="G55">
        <v>0</v>
      </c>
      <c r="H55" t="str">
        <f t="shared" si="3"/>
        <v>0</v>
      </c>
      <c r="I55">
        <v>11</v>
      </c>
      <c r="J55">
        <v>11</v>
      </c>
      <c r="K55">
        <v>37</v>
      </c>
      <c r="L55">
        <v>336</v>
      </c>
      <c r="M55">
        <v>461</v>
      </c>
      <c r="N55">
        <v>370</v>
      </c>
      <c r="O55" t="str">
        <f t="shared" si="4"/>
        <v>101-1.000</v>
      </c>
      <c r="P55">
        <v>13</v>
      </c>
      <c r="Q55" t="str">
        <f t="shared" si="5"/>
        <v>Até 100</v>
      </c>
      <c r="R55">
        <v>78</v>
      </c>
      <c r="S55">
        <v>2.82</v>
      </c>
      <c r="T55">
        <v>0.82</v>
      </c>
      <c r="U55">
        <v>1</v>
      </c>
      <c r="V55">
        <v>0</v>
      </c>
      <c r="W55">
        <v>6.36</v>
      </c>
      <c r="X55" t="s">
        <v>237</v>
      </c>
      <c r="Y55" t="s">
        <v>238</v>
      </c>
      <c r="Z55" t="s">
        <v>239</v>
      </c>
      <c r="AB55">
        <f>(N55 - MIN($N$2:$N$998)) / (MAX($N$2:$N$998) - MIN($N$2:$N$998))</f>
        <v>3.4423132493892687E-5</v>
      </c>
      <c r="AC55">
        <f t="shared" si="6"/>
        <v>1.0430941510421192E-6</v>
      </c>
      <c r="AD55">
        <f t="shared" si="7"/>
        <v>3.7391700866393068E-2</v>
      </c>
      <c r="AE55">
        <f t="shared" si="8"/>
        <v>0</v>
      </c>
      <c r="AF55">
        <f t="shared" si="9"/>
        <v>0</v>
      </c>
    </row>
    <row r="56" spans="1:32" x14ac:dyDescent="0.25">
      <c r="A56" t="s">
        <v>240</v>
      </c>
      <c r="B56">
        <v>25802</v>
      </c>
      <c r="C56" s="2" t="str">
        <f t="shared" si="0"/>
        <v>20.001-40.000</v>
      </c>
      <c r="D56">
        <v>6.72</v>
      </c>
      <c r="E56">
        <f t="shared" si="1"/>
        <v>6</v>
      </c>
      <c r="F56" t="str">
        <f t="shared" si="2"/>
        <v>06-08 anos</v>
      </c>
      <c r="G56">
        <v>44</v>
      </c>
      <c r="H56" t="str">
        <f t="shared" si="3"/>
        <v>1 - 250</v>
      </c>
      <c r="I56">
        <v>2441</v>
      </c>
      <c r="J56">
        <v>3650</v>
      </c>
      <c r="K56">
        <v>26777</v>
      </c>
      <c r="L56">
        <v>234219</v>
      </c>
      <c r="M56">
        <v>376172</v>
      </c>
      <c r="N56">
        <v>242788</v>
      </c>
      <c r="O56" t="str">
        <f t="shared" si="4"/>
        <v>100.001-1.000.000</v>
      </c>
      <c r="P56">
        <v>97939</v>
      </c>
      <c r="Q56" t="str">
        <f t="shared" si="5"/>
        <v>10.001-100.000</v>
      </c>
      <c r="R56">
        <v>35445</v>
      </c>
      <c r="S56">
        <v>26.04</v>
      </c>
      <c r="T56">
        <v>6.6</v>
      </c>
      <c r="U56">
        <v>1.82</v>
      </c>
      <c r="V56">
        <v>520.74</v>
      </c>
      <c r="W56">
        <v>23.33</v>
      </c>
      <c r="X56" t="s">
        <v>242</v>
      </c>
      <c r="Y56" t="s">
        <v>243</v>
      </c>
      <c r="Z56" t="s">
        <v>244</v>
      </c>
      <c r="AB56">
        <f>(N56 - MIN($N$2:$N$998)) / (MAX($N$2:$N$998) - MIN($N$2:$N$998))</f>
        <v>2.2587901329533019E-2</v>
      </c>
      <c r="AC56">
        <f t="shared" si="6"/>
        <v>7.8584306199164702E-3</v>
      </c>
      <c r="AD56">
        <f t="shared" si="7"/>
        <v>0.30095759233926128</v>
      </c>
      <c r="AE56">
        <f t="shared" si="8"/>
        <v>0.17409766454352443</v>
      </c>
      <c r="AF56">
        <f t="shared" si="9"/>
        <v>9.4331351325500946E-3</v>
      </c>
    </row>
    <row r="57" spans="1:32" x14ac:dyDescent="0.25">
      <c r="A57" t="s">
        <v>245</v>
      </c>
      <c r="B57">
        <v>25749</v>
      </c>
      <c r="C57" s="2" t="str">
        <f t="shared" si="0"/>
        <v>20.001-40.000</v>
      </c>
      <c r="D57">
        <v>13.88</v>
      </c>
      <c r="E57">
        <f t="shared" si="1"/>
        <v>12</v>
      </c>
      <c r="F57" t="str">
        <f t="shared" si="2"/>
        <v>12-14 anos</v>
      </c>
      <c r="G57">
        <v>84</v>
      </c>
      <c r="H57" t="str">
        <f t="shared" si="3"/>
        <v>1 - 250</v>
      </c>
      <c r="I57">
        <v>3119</v>
      </c>
      <c r="J57">
        <v>6327</v>
      </c>
      <c r="K57">
        <v>21485</v>
      </c>
      <c r="L57">
        <v>206496</v>
      </c>
      <c r="M57">
        <v>253945</v>
      </c>
      <c r="N57">
        <v>186854</v>
      </c>
      <c r="O57" t="str">
        <f t="shared" si="4"/>
        <v>100.001-1.000.000</v>
      </c>
      <c r="P57">
        <v>14028</v>
      </c>
      <c r="Q57" t="str">
        <f t="shared" si="5"/>
        <v>10.001-100.000</v>
      </c>
      <c r="R57">
        <v>53063</v>
      </c>
      <c r="S57">
        <v>5.52</v>
      </c>
      <c r="T57">
        <v>1.85</v>
      </c>
      <c r="U57">
        <v>1.5</v>
      </c>
      <c r="V57">
        <v>126.12</v>
      </c>
      <c r="W57">
        <v>5.4</v>
      </c>
      <c r="X57" t="s">
        <v>246</v>
      </c>
      <c r="Y57" t="s">
        <v>247</v>
      </c>
      <c r="Z57" t="s">
        <v>248</v>
      </c>
      <c r="AB57">
        <f>(N57 - MIN($N$2:$N$998)) / (MAX($N$2:$N$998) - MIN($N$2:$N$998))</f>
        <v>1.7384054051388712E-2</v>
      </c>
      <c r="AC57">
        <f t="shared" si="6"/>
        <v>1.1255788269860653E-3</v>
      </c>
      <c r="AD57">
        <f t="shared" si="7"/>
        <v>8.4359325125398996E-2</v>
      </c>
      <c r="AE57">
        <f t="shared" si="8"/>
        <v>0.10615711252653928</v>
      </c>
      <c r="AF57">
        <f t="shared" si="9"/>
        <v>2.2846468543173521E-3</v>
      </c>
    </row>
    <row r="58" spans="1:32" x14ac:dyDescent="0.25">
      <c r="A58" t="s">
        <v>249</v>
      </c>
      <c r="B58">
        <v>25482</v>
      </c>
      <c r="C58" s="2" t="str">
        <f t="shared" si="0"/>
        <v>20.001-40.000</v>
      </c>
      <c r="D58">
        <v>12.54</v>
      </c>
      <c r="E58">
        <f t="shared" si="1"/>
        <v>12</v>
      </c>
      <c r="F58" t="str">
        <f t="shared" si="2"/>
        <v>12-14 anos</v>
      </c>
      <c r="G58">
        <v>0</v>
      </c>
      <c r="H58" t="str">
        <f t="shared" si="3"/>
        <v>0</v>
      </c>
      <c r="I58">
        <v>156</v>
      </c>
      <c r="J58">
        <v>272</v>
      </c>
      <c r="K58">
        <v>667</v>
      </c>
      <c r="L58">
        <v>7712</v>
      </c>
      <c r="M58">
        <v>16073</v>
      </c>
      <c r="N58">
        <v>13316</v>
      </c>
      <c r="O58" t="str">
        <f t="shared" si="4"/>
        <v>10.001-100.000</v>
      </c>
      <c r="P58">
        <v>691</v>
      </c>
      <c r="Q58" t="str">
        <f t="shared" si="5"/>
        <v>101-1.000</v>
      </c>
      <c r="R58">
        <v>2066</v>
      </c>
      <c r="S58">
        <v>4.3</v>
      </c>
      <c r="T58">
        <v>3.97</v>
      </c>
      <c r="U58">
        <v>1.24</v>
      </c>
      <c r="V58">
        <v>10.48</v>
      </c>
      <c r="W58">
        <v>4.5999999999999996</v>
      </c>
      <c r="X58" t="s">
        <v>250</v>
      </c>
      <c r="Y58" t="s">
        <v>251</v>
      </c>
      <c r="Z58" t="s">
        <v>252</v>
      </c>
      <c r="AB58">
        <f>(N58 - MIN($N$2:$N$998)) / (MAX($N$2:$N$998) - MIN($N$2:$N$998))</f>
        <v>1.2388606278072296E-3</v>
      </c>
      <c r="AC58">
        <f t="shared" si="6"/>
        <v>5.5444466028469571E-5</v>
      </c>
      <c r="AD58">
        <f t="shared" si="7"/>
        <v>0.18103055175558597</v>
      </c>
      <c r="AE58">
        <f t="shared" si="8"/>
        <v>5.0955414012738849E-2</v>
      </c>
      <c r="AF58">
        <f t="shared" si="9"/>
        <v>1.8984379189062681E-4</v>
      </c>
    </row>
    <row r="59" spans="1:32" x14ac:dyDescent="0.25">
      <c r="A59" t="s">
        <v>253</v>
      </c>
      <c r="B59">
        <v>25467</v>
      </c>
      <c r="C59" s="2" t="str">
        <f t="shared" si="0"/>
        <v>20.001-40.000</v>
      </c>
      <c r="D59">
        <v>6.9</v>
      </c>
      <c r="E59">
        <f t="shared" si="1"/>
        <v>6</v>
      </c>
      <c r="F59" t="str">
        <f t="shared" si="2"/>
        <v>06-08 anos</v>
      </c>
      <c r="G59">
        <v>0</v>
      </c>
      <c r="H59" t="str">
        <f t="shared" si="3"/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f t="shared" si="4"/>
        <v>Até 100</v>
      </c>
      <c r="P59">
        <v>0</v>
      </c>
      <c r="Q59" t="str">
        <f t="shared" si="5"/>
        <v>Até 100</v>
      </c>
      <c r="R59">
        <v>0</v>
      </c>
      <c r="X59" t="s">
        <v>254</v>
      </c>
      <c r="Y59" t="s">
        <v>255</v>
      </c>
      <c r="Z59" t="s">
        <v>256</v>
      </c>
      <c r="AA59" t="s">
        <v>25</v>
      </c>
      <c r="AB59">
        <f>(N59 - MIN($N$2:$N$998)) / (MAX($N$2:$N$998) - MIN($N$2:$N$998))</f>
        <v>0</v>
      </c>
      <c r="AC59">
        <f t="shared" si="6"/>
        <v>0</v>
      </c>
      <c r="AD59">
        <f t="shared" si="7"/>
        <v>0</v>
      </c>
      <c r="AE59">
        <f t="shared" si="8"/>
        <v>-0.21231422505307856</v>
      </c>
      <c r="AF59">
        <f t="shared" si="9"/>
        <v>0</v>
      </c>
    </row>
    <row r="60" spans="1:32" x14ac:dyDescent="0.25">
      <c r="A60" t="s">
        <v>257</v>
      </c>
      <c r="B60">
        <v>27538</v>
      </c>
      <c r="C60" s="2" t="str">
        <f t="shared" si="0"/>
        <v>20.001-40.000</v>
      </c>
      <c r="D60">
        <v>11.9</v>
      </c>
      <c r="E60">
        <f t="shared" si="1"/>
        <v>10</v>
      </c>
      <c r="F60" t="str">
        <f t="shared" si="2"/>
        <v>10-12 anos</v>
      </c>
      <c r="G60">
        <v>95</v>
      </c>
      <c r="H60" t="str">
        <f t="shared" si="3"/>
        <v>1 - 250</v>
      </c>
      <c r="I60">
        <v>2772</v>
      </c>
      <c r="J60">
        <v>13606</v>
      </c>
      <c r="K60">
        <v>74903</v>
      </c>
      <c r="L60">
        <v>1708497</v>
      </c>
      <c r="M60">
        <v>1585411</v>
      </c>
      <c r="N60">
        <v>1331897</v>
      </c>
      <c r="O60" t="str">
        <f t="shared" si="4"/>
        <v>&gt;1.000.000</v>
      </c>
      <c r="P60">
        <v>103455</v>
      </c>
      <c r="Q60" t="str">
        <f t="shared" si="5"/>
        <v>&gt;100.000</v>
      </c>
      <c r="R60">
        <v>150059</v>
      </c>
      <c r="S60">
        <v>6.53</v>
      </c>
      <c r="T60">
        <v>7.07</v>
      </c>
      <c r="U60">
        <v>1.65</v>
      </c>
      <c r="V60">
        <v>79.930000000000007</v>
      </c>
      <c r="W60">
        <v>25.57</v>
      </c>
      <c r="X60" t="s">
        <v>258</v>
      </c>
      <c r="Y60" t="s">
        <v>259</v>
      </c>
      <c r="Z60" t="s">
        <v>260</v>
      </c>
      <c r="AB60">
        <f>(N60 - MIN($N$2:$N$998)) / (MAX($N$2:$N$998) - MIN($N$2:$N$998))</f>
        <v>0.12391369432221132</v>
      </c>
      <c r="AC60">
        <f t="shared" si="6"/>
        <v>8.3010234920048043E-3</v>
      </c>
      <c r="AD60">
        <f t="shared" si="7"/>
        <v>0.32238942088463296</v>
      </c>
      <c r="AE60">
        <f t="shared" si="8"/>
        <v>0.13800424628450103</v>
      </c>
      <c r="AF60">
        <f t="shared" si="9"/>
        <v>1.4479212104787978E-3</v>
      </c>
    </row>
    <row r="61" spans="1:32" x14ac:dyDescent="0.25">
      <c r="A61" t="s">
        <v>261</v>
      </c>
      <c r="B61">
        <v>25154</v>
      </c>
      <c r="C61" s="2" t="str">
        <f t="shared" si="0"/>
        <v>20.001-40.000</v>
      </c>
      <c r="D61">
        <v>8.3000000000000007</v>
      </c>
      <c r="E61">
        <f t="shared" si="1"/>
        <v>8</v>
      </c>
      <c r="F61" t="str">
        <f t="shared" si="2"/>
        <v>08-10 anos</v>
      </c>
      <c r="G61">
        <v>14</v>
      </c>
      <c r="H61" t="str">
        <f t="shared" si="3"/>
        <v>1 - 250</v>
      </c>
      <c r="I61">
        <v>160</v>
      </c>
      <c r="J61">
        <v>341</v>
      </c>
      <c r="K61">
        <v>1328</v>
      </c>
      <c r="L61">
        <v>18146</v>
      </c>
      <c r="M61">
        <v>26122</v>
      </c>
      <c r="N61">
        <v>18540</v>
      </c>
      <c r="O61" t="str">
        <f t="shared" si="4"/>
        <v>10.001-100.000</v>
      </c>
      <c r="P61">
        <v>4351</v>
      </c>
      <c r="Q61" t="str">
        <f t="shared" si="5"/>
        <v>1.001-10.000</v>
      </c>
      <c r="R61">
        <v>3231</v>
      </c>
      <c r="S61">
        <v>16.66</v>
      </c>
      <c r="T61">
        <v>6.65</v>
      </c>
      <c r="U61">
        <v>1.51</v>
      </c>
      <c r="V61">
        <v>30.32</v>
      </c>
      <c r="W61">
        <v>10.48</v>
      </c>
      <c r="X61" t="s">
        <v>262</v>
      </c>
      <c r="Y61" t="s">
        <v>263</v>
      </c>
      <c r="Z61" t="s">
        <v>264</v>
      </c>
      <c r="AB61">
        <f>(N61 - MIN($N$2:$N$998)) / (MAX($N$2:$N$998) - MIN($N$2:$N$998))</f>
        <v>1.7248780444237036E-3</v>
      </c>
      <c r="AC61">
        <f t="shared" si="6"/>
        <v>3.4911558855263544E-4</v>
      </c>
      <c r="AD61">
        <f t="shared" si="7"/>
        <v>0.30323757409940721</v>
      </c>
      <c r="AE61">
        <f t="shared" si="8"/>
        <v>0.10828025477707007</v>
      </c>
      <c r="AF61">
        <f t="shared" si="9"/>
        <v>5.4924272615685158E-4</v>
      </c>
    </row>
    <row r="62" spans="1:32" x14ac:dyDescent="0.25">
      <c r="A62" t="s">
        <v>265</v>
      </c>
      <c r="B62">
        <v>24869</v>
      </c>
      <c r="C62" s="2" t="str">
        <f t="shared" si="0"/>
        <v>20.001-40.000</v>
      </c>
      <c r="D62">
        <v>7.9</v>
      </c>
      <c r="E62">
        <f t="shared" si="1"/>
        <v>6</v>
      </c>
      <c r="F62" t="str">
        <f t="shared" si="2"/>
        <v>06-08 anos</v>
      </c>
      <c r="G62">
        <v>49</v>
      </c>
      <c r="H62" t="str">
        <f t="shared" si="3"/>
        <v>1 - 250</v>
      </c>
      <c r="I62">
        <v>42</v>
      </c>
      <c r="J62">
        <v>60</v>
      </c>
      <c r="K62">
        <v>321</v>
      </c>
      <c r="L62">
        <v>3392</v>
      </c>
      <c r="M62">
        <v>4688</v>
      </c>
      <c r="N62">
        <v>3910</v>
      </c>
      <c r="O62" t="str">
        <f t="shared" si="4"/>
        <v>1.001-10.000</v>
      </c>
      <c r="P62">
        <v>276</v>
      </c>
      <c r="Q62" t="str">
        <f t="shared" si="5"/>
        <v>101-1.000</v>
      </c>
      <c r="R62">
        <v>502</v>
      </c>
      <c r="S62">
        <v>5.89</v>
      </c>
      <c r="T62">
        <v>5.52</v>
      </c>
      <c r="U62">
        <v>1.47</v>
      </c>
      <c r="V62">
        <v>19.52</v>
      </c>
      <c r="W62">
        <v>11.55</v>
      </c>
      <c r="X62" t="s">
        <v>266</v>
      </c>
      <c r="Y62" t="s">
        <v>267</v>
      </c>
      <c r="Z62" t="s">
        <v>268</v>
      </c>
      <c r="AB62">
        <f>(N62 - MIN($N$2:$N$998)) / (MAX($N$2:$N$998) - MIN($N$2:$N$998))</f>
        <v>3.6376877851654164E-4</v>
      </c>
      <c r="AC62">
        <f t="shared" si="6"/>
        <v>2.2145691206740379E-5</v>
      </c>
      <c r="AD62">
        <f t="shared" si="7"/>
        <v>0.25170998632010944</v>
      </c>
      <c r="AE62">
        <f t="shared" si="8"/>
        <v>9.9787685774946913E-2</v>
      </c>
      <c r="AF62">
        <f t="shared" si="9"/>
        <v>3.5360217726193084E-4</v>
      </c>
    </row>
    <row r="63" spans="1:32" x14ac:dyDescent="0.25">
      <c r="A63" t="s">
        <v>269</v>
      </c>
      <c r="B63">
        <v>25266</v>
      </c>
      <c r="C63" s="2" t="str">
        <f t="shared" si="0"/>
        <v>20.001-40.000</v>
      </c>
      <c r="D63">
        <v>11.28</v>
      </c>
      <c r="E63">
        <f t="shared" si="1"/>
        <v>10</v>
      </c>
      <c r="F63" t="str">
        <f t="shared" si="2"/>
        <v>10-12 anos</v>
      </c>
      <c r="G63">
        <v>0</v>
      </c>
      <c r="H63" t="str">
        <f t="shared" si="3"/>
        <v>0</v>
      </c>
      <c r="I63">
        <v>14097</v>
      </c>
      <c r="J63">
        <v>24324</v>
      </c>
      <c r="K63">
        <v>126443</v>
      </c>
      <c r="L63">
        <v>1132745</v>
      </c>
      <c r="M63">
        <v>2442508</v>
      </c>
      <c r="N63">
        <v>1622604</v>
      </c>
      <c r="O63" t="str">
        <f t="shared" si="4"/>
        <v>&gt;1.000.000</v>
      </c>
      <c r="P63">
        <v>483274</v>
      </c>
      <c r="Q63" t="str">
        <f t="shared" si="5"/>
        <v>&gt;100.000</v>
      </c>
      <c r="R63">
        <v>336630</v>
      </c>
      <c r="S63">
        <v>19.79</v>
      </c>
      <c r="T63">
        <v>7.16</v>
      </c>
      <c r="U63">
        <v>1.62</v>
      </c>
      <c r="V63">
        <v>34.94</v>
      </c>
      <c r="W63">
        <v>8.4</v>
      </c>
      <c r="X63" t="s">
        <v>270</v>
      </c>
      <c r="Y63" t="s">
        <v>271</v>
      </c>
      <c r="Z63" t="s">
        <v>272</v>
      </c>
      <c r="AB63">
        <f>(N63 - MIN($N$2:$N$998)) / (MAX($N$2:$N$998) - MIN($N$2:$N$998))</f>
        <v>0.15095976345167633</v>
      </c>
      <c r="AC63">
        <f t="shared" si="6"/>
        <v>3.8776944826979166E-2</v>
      </c>
      <c r="AD63">
        <f t="shared" si="7"/>
        <v>0.32649338805289557</v>
      </c>
      <c r="AE63">
        <f t="shared" si="8"/>
        <v>0.13163481953290873</v>
      </c>
      <c r="AF63">
        <f t="shared" si="9"/>
        <v>6.3293340540634534E-4</v>
      </c>
    </row>
    <row r="64" spans="1:32" x14ac:dyDescent="0.25">
      <c r="A64" t="s">
        <v>273</v>
      </c>
      <c r="B64">
        <v>24817</v>
      </c>
      <c r="C64" s="2" t="str">
        <f t="shared" si="0"/>
        <v>20.001-40.000</v>
      </c>
      <c r="D64">
        <v>8.39</v>
      </c>
      <c r="E64">
        <f t="shared" si="1"/>
        <v>8</v>
      </c>
      <c r="F64" t="str">
        <f t="shared" si="2"/>
        <v>08-10 anos</v>
      </c>
      <c r="G64">
        <v>168</v>
      </c>
      <c r="H64" t="str">
        <f t="shared" si="3"/>
        <v>1 - 250</v>
      </c>
      <c r="I64">
        <v>805</v>
      </c>
      <c r="J64">
        <v>0</v>
      </c>
      <c r="K64">
        <v>0</v>
      </c>
      <c r="L64">
        <v>0</v>
      </c>
      <c r="M64">
        <v>166746</v>
      </c>
      <c r="N64">
        <v>129590</v>
      </c>
      <c r="O64" t="str">
        <f t="shared" si="4"/>
        <v>100.001-1.000.000</v>
      </c>
      <c r="P64">
        <v>8303</v>
      </c>
      <c r="Q64" t="str">
        <f t="shared" si="5"/>
        <v>1.001-10.000</v>
      </c>
      <c r="R64">
        <v>28853</v>
      </c>
      <c r="S64">
        <v>4.9800000000000004</v>
      </c>
      <c r="X64" t="s">
        <v>274</v>
      </c>
      <c r="Y64" t="s">
        <v>275</v>
      </c>
      <c r="Z64" t="s">
        <v>276</v>
      </c>
      <c r="AA64" t="s">
        <v>70</v>
      </c>
      <c r="AB64">
        <f>(N64 - MIN($N$2:$N$998)) / (MAX($N$2:$N$998) - MIN($N$2:$N$998))</f>
        <v>1.2056469567252846E-2</v>
      </c>
      <c r="AC64">
        <f t="shared" si="6"/>
        <v>6.6621621046943969E-4</v>
      </c>
      <c r="AD64">
        <f t="shared" si="7"/>
        <v>0</v>
      </c>
      <c r="AE64">
        <f t="shared" si="8"/>
        <v>-0.21231422505307856</v>
      </c>
      <c r="AF64">
        <f t="shared" si="9"/>
        <v>0</v>
      </c>
    </row>
    <row r="65" spans="1:32" x14ac:dyDescent="0.25">
      <c r="A65" t="s">
        <v>277</v>
      </c>
      <c r="B65">
        <v>24761</v>
      </c>
      <c r="C65" s="2" t="str">
        <f t="shared" si="0"/>
        <v>20.001-40.000</v>
      </c>
      <c r="D65">
        <v>13.18</v>
      </c>
      <c r="E65">
        <f t="shared" si="1"/>
        <v>12</v>
      </c>
      <c r="F65" t="str">
        <f t="shared" si="2"/>
        <v>12-14 anos</v>
      </c>
      <c r="G65">
        <v>7</v>
      </c>
      <c r="H65" t="str">
        <f t="shared" si="3"/>
        <v>1 - 250</v>
      </c>
      <c r="I65">
        <v>97</v>
      </c>
      <c r="J65">
        <v>183</v>
      </c>
      <c r="K65">
        <v>576</v>
      </c>
      <c r="L65">
        <v>5269</v>
      </c>
      <c r="M65">
        <v>7896</v>
      </c>
      <c r="N65">
        <v>5038</v>
      </c>
      <c r="O65" t="str">
        <f t="shared" si="4"/>
        <v>1.001-10.000</v>
      </c>
      <c r="P65">
        <v>1718</v>
      </c>
      <c r="Q65" t="str">
        <f t="shared" si="5"/>
        <v>1.001-10.000</v>
      </c>
      <c r="R65">
        <v>1140</v>
      </c>
      <c r="S65">
        <v>21.76</v>
      </c>
      <c r="T65">
        <v>3.43</v>
      </c>
      <c r="U65">
        <v>1.84</v>
      </c>
      <c r="V65">
        <v>9.0500000000000007</v>
      </c>
      <c r="W65">
        <v>5.09</v>
      </c>
      <c r="X65" t="s">
        <v>278</v>
      </c>
      <c r="Y65" t="s">
        <v>279</v>
      </c>
      <c r="Z65" t="s">
        <v>280</v>
      </c>
      <c r="AB65">
        <f>(N65 - MIN($N$2:$N$998)) / (MAX($N$2:$N$998) - MIN($N$2:$N$998))</f>
        <v>4.6871281487630097E-4</v>
      </c>
      <c r="AC65">
        <f t="shared" si="6"/>
        <v>1.3784890396079699E-4</v>
      </c>
      <c r="AD65">
        <f t="shared" si="7"/>
        <v>0.15640674874601004</v>
      </c>
      <c r="AE65">
        <f t="shared" si="8"/>
        <v>0.178343949044586</v>
      </c>
      <c r="AF65">
        <f t="shared" si="9"/>
        <v>1.6393953402768822E-4</v>
      </c>
    </row>
    <row r="66" spans="1:32" x14ac:dyDescent="0.25">
      <c r="A66" t="s">
        <v>281</v>
      </c>
      <c r="B66">
        <v>24833</v>
      </c>
      <c r="C66" s="2" t="str">
        <f t="shared" si="0"/>
        <v>20.001-40.000</v>
      </c>
      <c r="D66">
        <v>7.35</v>
      </c>
      <c r="E66">
        <f t="shared" si="1"/>
        <v>6</v>
      </c>
      <c r="F66" t="str">
        <f t="shared" si="2"/>
        <v>06-08 anos</v>
      </c>
      <c r="G66">
        <v>73</v>
      </c>
      <c r="H66" t="str">
        <f t="shared" si="3"/>
        <v>1 - 250</v>
      </c>
      <c r="I66">
        <v>12275</v>
      </c>
      <c r="J66">
        <v>4233</v>
      </c>
      <c r="K66">
        <v>27553</v>
      </c>
      <c r="L66">
        <v>244821</v>
      </c>
      <c r="M66">
        <v>1934992</v>
      </c>
      <c r="N66">
        <v>1172316</v>
      </c>
      <c r="O66" t="str">
        <f t="shared" si="4"/>
        <v>&gt;1.000.000</v>
      </c>
      <c r="P66">
        <v>464914</v>
      </c>
      <c r="Q66" t="str">
        <f t="shared" si="5"/>
        <v>&gt;100.000</v>
      </c>
      <c r="R66">
        <v>297762</v>
      </c>
      <c r="S66">
        <v>24.03</v>
      </c>
      <c r="T66">
        <v>4.92</v>
      </c>
      <c r="U66">
        <v>1.25</v>
      </c>
      <c r="V66">
        <v>80.62</v>
      </c>
      <c r="W66">
        <v>12.26</v>
      </c>
      <c r="X66" t="s">
        <v>282</v>
      </c>
      <c r="Y66" t="s">
        <v>283</v>
      </c>
      <c r="Z66" t="s">
        <v>284</v>
      </c>
      <c r="AB66">
        <f>(N66 - MIN($N$2:$N$998)) / (MAX($N$2:$N$998) - MIN($N$2:$N$998))</f>
        <v>0.1090669972775954</v>
      </c>
      <c r="AC66">
        <f t="shared" si="6"/>
        <v>3.7303774933661216E-2</v>
      </c>
      <c r="AD66">
        <f t="shared" si="7"/>
        <v>0.22435020519835841</v>
      </c>
      <c r="AE66">
        <f t="shared" si="8"/>
        <v>5.3078556263269641E-2</v>
      </c>
      <c r="AF66">
        <f t="shared" si="9"/>
        <v>1.4604204677693066E-3</v>
      </c>
    </row>
    <row r="67" spans="1:32" x14ac:dyDescent="0.25">
      <c r="A67" t="s">
        <v>285</v>
      </c>
      <c r="B67">
        <v>24562</v>
      </c>
      <c r="C67" s="2" t="str">
        <f t="shared" ref="C67:C130" si="10">IF(B67&lt;=20000,"0-20.000",
IF(B67&lt;=40000,"20.001-40.000",
IF(B67&lt;=60000,"40.001-60.000",
IF(B67&lt;=80000,"60.001-80.000",
IF(B67&lt;=100000,"80.001-100.000",
IF(B67&lt;=120000,"100.001-120.000",
IF(B67&lt;=140000,"120.001-140.000",
"140.001-160.000")))))))</f>
        <v>20.001-40.000</v>
      </c>
      <c r="D67">
        <v>11.27</v>
      </c>
      <c r="E67">
        <f t="shared" ref="E67:E130" si="11">FLOOR(D67,2)</f>
        <v>10</v>
      </c>
      <c r="F67" t="str">
        <f t="shared" ref="F67:F130" si="12">IF(E67=0,"&lt;1 ano",TEXT(E67,"00")&amp;"-"&amp;TEXT(E67+2,"00")&amp;" anos")</f>
        <v>10-12 anos</v>
      </c>
      <c r="G67">
        <v>212</v>
      </c>
      <c r="H67" t="str">
        <f t="shared" ref="H67:H130" si="13">IF(G67=0,"0",INT((G67-1)/250)*250+1 &amp; " - " &amp; INT((G67-1)/250+1)*250)</f>
        <v>1 - 250</v>
      </c>
      <c r="I67">
        <v>1267</v>
      </c>
      <c r="J67">
        <v>10643</v>
      </c>
      <c r="K67">
        <v>67217</v>
      </c>
      <c r="L67">
        <v>587154</v>
      </c>
      <c r="M67">
        <v>243404</v>
      </c>
      <c r="N67">
        <v>146254</v>
      </c>
      <c r="O67" t="str">
        <f t="shared" ref="O67:O130" si="14">IF(N67&lt;=100,"Até 100",
IF(N67&lt;=1000,"101-1.000",
IF(N67&lt;=10000,"1.001-10.000",
IF(N67&lt;=100000,"10.001-100.000",
IF(N67&lt;=1000000,"100.001-1.000.000",
"&gt;1.000.000")))))</f>
        <v>100.001-1.000.000</v>
      </c>
      <c r="P67">
        <v>61240</v>
      </c>
      <c r="Q67" t="str">
        <f t="shared" ref="Q67:Q130" si="15">IF(P67&lt;=100,"Até 100",
IF(P67&lt;=1000,"101-1.000",
IF(P67&lt;=10000,"1.001-10.000",
IF(P67&lt;=100000,"10.001-100.000",
"&gt;100.000"))))</f>
        <v>10.001-100.000</v>
      </c>
      <c r="R67">
        <v>35910</v>
      </c>
      <c r="S67">
        <v>25.16</v>
      </c>
      <c r="T67">
        <v>7.51</v>
      </c>
      <c r="U67">
        <v>1.62</v>
      </c>
      <c r="V67">
        <v>68.069999999999993</v>
      </c>
      <c r="W67">
        <v>10.64</v>
      </c>
      <c r="X67" t="s">
        <v>286</v>
      </c>
      <c r="Y67" t="s">
        <v>287</v>
      </c>
      <c r="Z67" t="s">
        <v>288</v>
      </c>
      <c r="AB67">
        <f>(N67 - MIN($N$2:$N$998)) / (MAX($N$2:$N$998) - MIN($N$2:$N$998))</f>
        <v>1.3606813026383191E-2</v>
      </c>
      <c r="AC67">
        <f t="shared" ref="AC67:AC130" si="16">(P67 - MIN($P$2:$P$998)) / (MAX($P$2:$P$998) - MIN($P$2:$P$998))</f>
        <v>4.9137758315245684E-3</v>
      </c>
      <c r="AD67">
        <f t="shared" ref="AD67:AD130" si="17">(T67 - MIN($T$2:$T$998)) / (MAX($T$2:$T$998) - MIN($T$2:$T$998))</f>
        <v>0.34245326037391699</v>
      </c>
      <c r="AE67">
        <f t="shared" ref="AE67:AE130" si="18">(U67 - MIN($U$2:$U$998)) / (MAX($U$2:$U$998) - MIN($U$2:$U$998))</f>
        <v>0.13163481953290873</v>
      </c>
      <c r="AF67">
        <f t="shared" ref="AF67:AF130" si="19">(V67 - MIN($V$2:$V$998)) / (MAX($V$2:$V$998) - MIN($V$2:$V$998))</f>
        <v>1.2330789040071531E-3</v>
      </c>
    </row>
    <row r="68" spans="1:32" x14ac:dyDescent="0.25">
      <c r="A68" t="s">
        <v>289</v>
      </c>
      <c r="B68">
        <v>24519</v>
      </c>
      <c r="C68" s="2" t="str">
        <f t="shared" si="10"/>
        <v>20.001-40.000</v>
      </c>
      <c r="D68">
        <v>9.8699999999999992</v>
      </c>
      <c r="E68">
        <f t="shared" si="11"/>
        <v>8</v>
      </c>
      <c r="F68" t="str">
        <f t="shared" si="12"/>
        <v>08-10 anos</v>
      </c>
      <c r="G68">
        <v>62</v>
      </c>
      <c r="H68" t="str">
        <f t="shared" si="13"/>
        <v>1 - 250</v>
      </c>
      <c r="I68">
        <v>2130</v>
      </c>
      <c r="J68">
        <v>2875</v>
      </c>
      <c r="K68">
        <v>8443</v>
      </c>
      <c r="L68">
        <v>93245</v>
      </c>
      <c r="M68">
        <v>196453</v>
      </c>
      <c r="N68">
        <v>129022</v>
      </c>
      <c r="O68" t="str">
        <f t="shared" si="14"/>
        <v>100.001-1.000.000</v>
      </c>
      <c r="P68">
        <v>45490</v>
      </c>
      <c r="Q68" t="str">
        <f t="shared" si="15"/>
        <v>10.001-100.000</v>
      </c>
      <c r="R68">
        <v>21941</v>
      </c>
      <c r="S68">
        <v>23.16</v>
      </c>
      <c r="T68">
        <v>6.08</v>
      </c>
      <c r="U68">
        <v>1.4</v>
      </c>
      <c r="V68">
        <v>5.5</v>
      </c>
      <c r="W68">
        <v>5.63</v>
      </c>
      <c r="X68" t="s">
        <v>291</v>
      </c>
      <c r="Y68" t="s">
        <v>292</v>
      </c>
      <c r="Z68" t="s">
        <v>293</v>
      </c>
      <c r="AB68">
        <f>(N68 - MIN($N$2:$N$998)) / (MAX($N$2:$N$998) - MIN($N$2:$N$998))</f>
        <v>1.2003625407100059E-2</v>
      </c>
      <c r="AC68">
        <f t="shared" si="16"/>
        <v>3.6500271485312313E-3</v>
      </c>
      <c r="AD68">
        <f t="shared" si="17"/>
        <v>0.27724578203374373</v>
      </c>
      <c r="AE68">
        <f t="shared" si="18"/>
        <v>8.4925690021231404E-2</v>
      </c>
      <c r="AF68">
        <f t="shared" si="19"/>
        <v>9.9631761011302229E-5</v>
      </c>
    </row>
    <row r="69" spans="1:32" x14ac:dyDescent="0.25">
      <c r="A69" t="s">
        <v>294</v>
      </c>
      <c r="B69">
        <v>24482</v>
      </c>
      <c r="C69" s="2" t="str">
        <f t="shared" si="10"/>
        <v>20.001-40.000</v>
      </c>
      <c r="D69">
        <v>5.14</v>
      </c>
      <c r="E69">
        <f t="shared" si="11"/>
        <v>4</v>
      </c>
      <c r="F69" t="str">
        <f t="shared" si="12"/>
        <v>04-06 anos</v>
      </c>
      <c r="G69">
        <v>914</v>
      </c>
      <c r="H69" t="str">
        <f t="shared" si="13"/>
        <v>751 - 1000</v>
      </c>
      <c r="I69">
        <v>1614</v>
      </c>
      <c r="J69">
        <v>3210</v>
      </c>
      <c r="K69">
        <v>24038</v>
      </c>
      <c r="L69">
        <v>238113</v>
      </c>
      <c r="M69">
        <v>391437</v>
      </c>
      <c r="N69">
        <v>260326</v>
      </c>
      <c r="O69" t="str">
        <f t="shared" si="14"/>
        <v>100.001-1.000.000</v>
      </c>
      <c r="P69">
        <v>87495</v>
      </c>
      <c r="Q69" t="str">
        <f t="shared" si="15"/>
        <v>10.001-100.000</v>
      </c>
      <c r="R69">
        <v>43616</v>
      </c>
      <c r="S69">
        <v>22.35</v>
      </c>
      <c r="T69">
        <v>6.61</v>
      </c>
      <c r="U69">
        <v>1.54</v>
      </c>
      <c r="V69">
        <v>65.98</v>
      </c>
      <c r="W69">
        <v>16.690000000000001</v>
      </c>
      <c r="X69" t="s">
        <v>295</v>
      </c>
      <c r="Y69" t="s">
        <v>296</v>
      </c>
      <c r="Z69" t="s">
        <v>297</v>
      </c>
      <c r="AB69">
        <f>(N69 - MIN($N$2:$N$998)) / (MAX($N$2:$N$998) - MIN($N$2:$N$998))</f>
        <v>2.4219557809743532E-2</v>
      </c>
      <c r="AC69">
        <f t="shared" si="16"/>
        <v>7.0204248265715559E-3</v>
      </c>
      <c r="AD69">
        <f t="shared" si="17"/>
        <v>0.30141358869129048</v>
      </c>
      <c r="AE69">
        <f t="shared" si="18"/>
        <v>0.11464968152866242</v>
      </c>
      <c r="AF69">
        <f t="shared" si="19"/>
        <v>1.1952188348228585E-3</v>
      </c>
    </row>
    <row r="70" spans="1:32" x14ac:dyDescent="0.25">
      <c r="A70" t="s">
        <v>298</v>
      </c>
      <c r="B70">
        <v>24436</v>
      </c>
      <c r="C70" s="2" t="str">
        <f t="shared" si="10"/>
        <v>20.001-40.000</v>
      </c>
      <c r="D70">
        <v>14.83</v>
      </c>
      <c r="E70">
        <f t="shared" si="11"/>
        <v>14</v>
      </c>
      <c r="F70" t="str">
        <f t="shared" si="12"/>
        <v>14-16 anos</v>
      </c>
      <c r="G70">
        <v>443</v>
      </c>
      <c r="H70" t="str">
        <f t="shared" si="13"/>
        <v>251 - 500</v>
      </c>
      <c r="I70">
        <v>1825</v>
      </c>
      <c r="J70">
        <v>4089</v>
      </c>
      <c r="K70">
        <v>19466</v>
      </c>
      <c r="L70">
        <v>183935</v>
      </c>
      <c r="M70">
        <v>321974</v>
      </c>
      <c r="N70">
        <v>197185</v>
      </c>
      <c r="O70" t="str">
        <f t="shared" si="14"/>
        <v>100.001-1.000.000</v>
      </c>
      <c r="P70">
        <v>85454</v>
      </c>
      <c r="Q70" t="str">
        <f t="shared" si="15"/>
        <v>10.001-100.000</v>
      </c>
      <c r="R70">
        <v>39335</v>
      </c>
      <c r="S70">
        <v>26.54</v>
      </c>
      <c r="T70">
        <v>6.19</v>
      </c>
      <c r="U70">
        <v>1.93</v>
      </c>
      <c r="V70">
        <v>46.18</v>
      </c>
      <c r="W70">
        <v>8.0500000000000007</v>
      </c>
      <c r="X70" t="s">
        <v>299</v>
      </c>
      <c r="Y70" t="s">
        <v>300</v>
      </c>
      <c r="Z70" t="s">
        <v>301</v>
      </c>
      <c r="AB70">
        <f>(N70 - MIN($N$2:$N$998)) / (MAX($N$2:$N$998) - MIN($N$2:$N$998))</f>
        <v>1.8345203731914134E-2</v>
      </c>
      <c r="AC70">
        <f t="shared" si="16"/>
        <v>6.8566590448579431E-3</v>
      </c>
      <c r="AD70">
        <f t="shared" si="17"/>
        <v>0.28226174190606479</v>
      </c>
      <c r="AE70">
        <f t="shared" si="18"/>
        <v>0.19745222929936304</v>
      </c>
      <c r="AF70">
        <f t="shared" si="19"/>
        <v>8.3654449518217038E-4</v>
      </c>
    </row>
    <row r="71" spans="1:32" x14ac:dyDescent="0.25">
      <c r="A71" t="s">
        <v>302</v>
      </c>
      <c r="B71">
        <v>24400</v>
      </c>
      <c r="C71" s="2" t="str">
        <f t="shared" si="10"/>
        <v>20.001-40.000</v>
      </c>
      <c r="D71">
        <v>12.83</v>
      </c>
      <c r="E71">
        <f t="shared" si="11"/>
        <v>12</v>
      </c>
      <c r="F71" t="str">
        <f t="shared" si="12"/>
        <v>12-14 anos</v>
      </c>
      <c r="G71">
        <v>79</v>
      </c>
      <c r="H71" t="str">
        <f t="shared" si="13"/>
        <v>1 - 250</v>
      </c>
      <c r="I71">
        <v>411</v>
      </c>
      <c r="J71">
        <v>2005</v>
      </c>
      <c r="K71">
        <v>5833</v>
      </c>
      <c r="L71">
        <v>62010</v>
      </c>
      <c r="M71">
        <v>78643</v>
      </c>
      <c r="N71">
        <v>50508</v>
      </c>
      <c r="O71" t="str">
        <f t="shared" si="14"/>
        <v>10.001-100.000</v>
      </c>
      <c r="P71">
        <v>17127</v>
      </c>
      <c r="Q71" t="str">
        <f t="shared" si="15"/>
        <v>10.001-100.000</v>
      </c>
      <c r="R71">
        <v>11008</v>
      </c>
      <c r="S71">
        <v>21.78</v>
      </c>
      <c r="T71">
        <v>3.35</v>
      </c>
      <c r="U71">
        <v>1.57</v>
      </c>
      <c r="V71">
        <v>20.25</v>
      </c>
      <c r="W71">
        <v>4.2</v>
      </c>
      <c r="X71" t="s">
        <v>303</v>
      </c>
      <c r="Y71" t="s">
        <v>304</v>
      </c>
      <c r="Z71" t="s">
        <v>305</v>
      </c>
      <c r="AB71">
        <f>(N71 - MIN($N$2:$N$998)) / (MAX($N$2:$N$998) - MIN($N$2:$N$998))</f>
        <v>4.699036691896032E-3</v>
      </c>
      <c r="AC71">
        <f t="shared" si="16"/>
        <v>1.3742364249921828E-3</v>
      </c>
      <c r="AD71">
        <f t="shared" si="17"/>
        <v>0.15275877792977657</v>
      </c>
      <c r="AE71">
        <f t="shared" si="18"/>
        <v>0.12101910828025479</v>
      </c>
      <c r="AF71">
        <f t="shared" si="19"/>
        <v>3.6682602917797639E-4</v>
      </c>
    </row>
    <row r="72" spans="1:32" x14ac:dyDescent="0.25">
      <c r="A72" t="s">
        <v>306</v>
      </c>
      <c r="B72">
        <v>24255</v>
      </c>
      <c r="C72" s="2" t="str">
        <f t="shared" si="10"/>
        <v>20.001-40.000</v>
      </c>
      <c r="D72">
        <v>2.2400000000000002</v>
      </c>
      <c r="E72">
        <f t="shared" si="11"/>
        <v>2</v>
      </c>
      <c r="F72" t="str">
        <f t="shared" si="12"/>
        <v>02-04 anos</v>
      </c>
      <c r="G72">
        <v>43</v>
      </c>
      <c r="H72" t="str">
        <f t="shared" si="13"/>
        <v>1 - 250</v>
      </c>
      <c r="I72">
        <v>1014</v>
      </c>
      <c r="J72">
        <v>1045</v>
      </c>
      <c r="K72">
        <v>3627</v>
      </c>
      <c r="L72">
        <v>35180</v>
      </c>
      <c r="M72">
        <v>83717</v>
      </c>
      <c r="N72">
        <v>52590</v>
      </c>
      <c r="O72" t="str">
        <f t="shared" si="14"/>
        <v>10.001-100.000</v>
      </c>
      <c r="P72">
        <v>19308</v>
      </c>
      <c r="Q72" t="str">
        <f t="shared" si="15"/>
        <v>10.001-100.000</v>
      </c>
      <c r="R72">
        <v>11819</v>
      </c>
      <c r="S72">
        <v>23.06</v>
      </c>
      <c r="T72">
        <v>6.11</v>
      </c>
      <c r="U72">
        <v>1.26</v>
      </c>
      <c r="V72">
        <v>16.489999999999998</v>
      </c>
      <c r="W72">
        <v>7.31</v>
      </c>
      <c r="X72" t="s">
        <v>307</v>
      </c>
      <c r="Y72" t="s">
        <v>308</v>
      </c>
      <c r="Z72" t="s">
        <v>309</v>
      </c>
      <c r="AB72">
        <f>(N72 - MIN($N$2:$N$998)) / (MAX($N$2:$N$998) - MIN($N$2:$N$998))</f>
        <v>4.8927365887940985E-3</v>
      </c>
      <c r="AC72">
        <f t="shared" si="16"/>
        <v>1.5492355283324029E-3</v>
      </c>
      <c r="AD72">
        <f t="shared" si="17"/>
        <v>0.27861377108983132</v>
      </c>
      <c r="AE72">
        <f t="shared" si="18"/>
        <v>5.5201698513800426E-2</v>
      </c>
      <c r="AF72">
        <f t="shared" si="19"/>
        <v>2.9871413437752246E-4</v>
      </c>
    </row>
    <row r="73" spans="1:32" x14ac:dyDescent="0.25">
      <c r="A73" t="s">
        <v>310</v>
      </c>
      <c r="B73">
        <v>24043</v>
      </c>
      <c r="C73" s="2" t="str">
        <f t="shared" si="10"/>
        <v>20.001-40.000</v>
      </c>
      <c r="D73">
        <v>10.5</v>
      </c>
      <c r="E73">
        <f t="shared" si="11"/>
        <v>10</v>
      </c>
      <c r="F73" t="str">
        <f t="shared" si="12"/>
        <v>10-12 anos</v>
      </c>
      <c r="G73">
        <v>12</v>
      </c>
      <c r="H73" t="str">
        <f t="shared" si="13"/>
        <v>1 - 250</v>
      </c>
      <c r="I73">
        <v>258</v>
      </c>
      <c r="J73">
        <v>1076</v>
      </c>
      <c r="K73">
        <v>3268</v>
      </c>
      <c r="L73">
        <v>34449</v>
      </c>
      <c r="M73">
        <v>53964</v>
      </c>
      <c r="N73">
        <v>35893</v>
      </c>
      <c r="O73" t="str">
        <f t="shared" si="14"/>
        <v>10.001-100.000</v>
      </c>
      <c r="P73">
        <v>11794</v>
      </c>
      <c r="Q73" t="str">
        <f t="shared" si="15"/>
        <v>10.001-100.000</v>
      </c>
      <c r="R73">
        <v>6277</v>
      </c>
      <c r="S73">
        <v>21.86</v>
      </c>
      <c r="T73">
        <v>3.02</v>
      </c>
      <c r="U73">
        <v>1.28</v>
      </c>
      <c r="V73">
        <v>20.6</v>
      </c>
      <c r="W73">
        <v>4.82</v>
      </c>
      <c r="X73" t="s">
        <v>311</v>
      </c>
      <c r="Y73" t="s">
        <v>312</v>
      </c>
      <c r="Z73" t="s">
        <v>313</v>
      </c>
      <c r="AB73">
        <f>(N73 - MIN($N$2:$N$998)) / (MAX($N$2:$N$998) - MIN($N$2:$N$998))</f>
        <v>3.3393229583872706E-3</v>
      </c>
      <c r="AC73">
        <f t="shared" si="16"/>
        <v>9.4632710903005805E-4</v>
      </c>
      <c r="AD73">
        <f t="shared" si="17"/>
        <v>0.1377108983128135</v>
      </c>
      <c r="AE73">
        <f t="shared" si="18"/>
        <v>5.9447983014862003E-2</v>
      </c>
      <c r="AF73">
        <f t="shared" si="19"/>
        <v>3.7316623215142289E-4</v>
      </c>
    </row>
    <row r="74" spans="1:32" x14ac:dyDescent="0.25">
      <c r="A74" t="s">
        <v>314</v>
      </c>
      <c r="B74">
        <v>24342</v>
      </c>
      <c r="C74" s="2" t="str">
        <f t="shared" si="10"/>
        <v>20.001-40.000</v>
      </c>
      <c r="D74">
        <v>13.11</v>
      </c>
      <c r="E74">
        <f t="shared" si="11"/>
        <v>12</v>
      </c>
      <c r="F74" t="str">
        <f t="shared" si="12"/>
        <v>12-14 anos</v>
      </c>
      <c r="G74">
        <v>14</v>
      </c>
      <c r="H74" t="str">
        <f t="shared" si="13"/>
        <v>1 - 250</v>
      </c>
      <c r="I74">
        <v>2430</v>
      </c>
      <c r="J74">
        <v>3970</v>
      </c>
      <c r="K74">
        <v>47196</v>
      </c>
      <c r="L74">
        <v>285626</v>
      </c>
      <c r="M74">
        <v>442924</v>
      </c>
      <c r="N74">
        <v>297954</v>
      </c>
      <c r="O74" t="str">
        <f t="shared" si="14"/>
        <v>100.001-1.000.000</v>
      </c>
      <c r="P74">
        <v>72089</v>
      </c>
      <c r="Q74" t="str">
        <f t="shared" si="15"/>
        <v>10.001-100.000</v>
      </c>
      <c r="R74">
        <v>72881</v>
      </c>
      <c r="S74">
        <v>16.28</v>
      </c>
      <c r="T74">
        <v>5.23</v>
      </c>
      <c r="U74">
        <v>1.82</v>
      </c>
      <c r="V74">
        <v>3543.59</v>
      </c>
      <c r="W74">
        <v>19.489999999999998</v>
      </c>
      <c r="X74" t="s">
        <v>315</v>
      </c>
      <c r="Y74" t="s">
        <v>316</v>
      </c>
      <c r="Z74" t="s">
        <v>317</v>
      </c>
      <c r="AB74">
        <f>(N74 - MIN($N$2:$N$998)) / (MAX($N$2:$N$998) - MIN($N$2:$N$998))</f>
        <v>2.7720297348879191E-2</v>
      </c>
      <c r="AC74">
        <f t="shared" si="16"/>
        <v>5.784278019575026E-3</v>
      </c>
      <c r="AD74">
        <f t="shared" si="17"/>
        <v>0.23848609211126312</v>
      </c>
      <c r="AE74">
        <f t="shared" si="18"/>
        <v>0.17409766454352443</v>
      </c>
      <c r="AF74">
        <f t="shared" si="19"/>
        <v>6.4191656727643723E-2</v>
      </c>
    </row>
    <row r="75" spans="1:32" x14ac:dyDescent="0.25">
      <c r="A75" t="s">
        <v>318</v>
      </c>
      <c r="B75">
        <v>22963</v>
      </c>
      <c r="C75" s="2" t="str">
        <f t="shared" si="10"/>
        <v>20.001-40.000</v>
      </c>
      <c r="D75">
        <v>5.89</v>
      </c>
      <c r="E75">
        <f t="shared" si="11"/>
        <v>4</v>
      </c>
      <c r="F75" t="str">
        <f t="shared" si="12"/>
        <v>04-06 anos</v>
      </c>
      <c r="G75">
        <v>0</v>
      </c>
      <c r="H75" t="str">
        <f t="shared" si="13"/>
        <v>0</v>
      </c>
      <c r="I75">
        <v>1</v>
      </c>
      <c r="J75">
        <v>1</v>
      </c>
      <c r="K75">
        <v>1</v>
      </c>
      <c r="L75">
        <v>5</v>
      </c>
      <c r="M75">
        <v>8</v>
      </c>
      <c r="N75">
        <v>5</v>
      </c>
      <c r="O75" t="str">
        <f t="shared" si="14"/>
        <v>Até 100</v>
      </c>
      <c r="P75">
        <v>3</v>
      </c>
      <c r="Q75" t="str">
        <f t="shared" si="15"/>
        <v>Até 100</v>
      </c>
      <c r="R75">
        <v>0</v>
      </c>
      <c r="S75">
        <v>37.5</v>
      </c>
      <c r="T75">
        <v>0</v>
      </c>
      <c r="U75">
        <v>1</v>
      </c>
      <c r="V75">
        <v>0</v>
      </c>
      <c r="W75">
        <v>1</v>
      </c>
      <c r="X75" t="s">
        <v>319</v>
      </c>
      <c r="Y75" t="s">
        <v>320</v>
      </c>
      <c r="Z75" t="s">
        <v>321</v>
      </c>
      <c r="AB75">
        <f>(N75 - MIN($N$2:$N$998)) / (MAX($N$2:$N$998) - MIN($N$2:$N$998))</f>
        <v>4.6517746613368494E-7</v>
      </c>
      <c r="AC75">
        <f t="shared" si="16"/>
        <v>2.4071403485587365E-7</v>
      </c>
      <c r="AD75">
        <f t="shared" si="17"/>
        <v>0</v>
      </c>
      <c r="AE75">
        <f t="shared" si="18"/>
        <v>0</v>
      </c>
      <c r="AF75">
        <f t="shared" si="19"/>
        <v>0</v>
      </c>
    </row>
    <row r="76" spans="1:32" x14ac:dyDescent="0.25">
      <c r="A76" t="s">
        <v>322</v>
      </c>
      <c r="B76">
        <v>22907</v>
      </c>
      <c r="C76" s="2" t="str">
        <f t="shared" si="10"/>
        <v>20.001-40.000</v>
      </c>
      <c r="D76">
        <v>13.5</v>
      </c>
      <c r="E76">
        <f t="shared" si="11"/>
        <v>12</v>
      </c>
      <c r="F76" t="str">
        <f t="shared" si="12"/>
        <v>12-14 anos</v>
      </c>
      <c r="G76">
        <v>26</v>
      </c>
      <c r="H76" t="str">
        <f t="shared" si="13"/>
        <v>1 - 250</v>
      </c>
      <c r="I76">
        <v>164</v>
      </c>
      <c r="J76">
        <v>182</v>
      </c>
      <c r="K76">
        <v>1201</v>
      </c>
      <c r="L76">
        <v>12392</v>
      </c>
      <c r="M76">
        <v>19833</v>
      </c>
      <c r="N76">
        <v>13857</v>
      </c>
      <c r="O76" t="str">
        <f t="shared" si="14"/>
        <v>10.001-100.000</v>
      </c>
      <c r="P76">
        <v>3338</v>
      </c>
      <c r="Q76" t="str">
        <f t="shared" si="15"/>
        <v>1.001-10.000</v>
      </c>
      <c r="R76">
        <v>2638</v>
      </c>
      <c r="S76">
        <v>16.829999999999998</v>
      </c>
      <c r="T76">
        <v>5.91</v>
      </c>
      <c r="U76">
        <v>1.92</v>
      </c>
      <c r="V76">
        <v>51</v>
      </c>
      <c r="W76">
        <v>16.739999999999998</v>
      </c>
      <c r="X76" t="s">
        <v>323</v>
      </c>
      <c r="Y76" t="s">
        <v>324</v>
      </c>
      <c r="Z76" t="s">
        <v>325</v>
      </c>
      <c r="AB76">
        <f>(N76 - MIN($N$2:$N$998)) / (MAX($N$2:$N$998) - MIN($N$2:$N$998))</f>
        <v>1.2891928296428945E-3</v>
      </c>
      <c r="AC76">
        <f t="shared" si="16"/>
        <v>2.6783448278296876E-4</v>
      </c>
      <c r="AD76">
        <f t="shared" si="17"/>
        <v>0.26949384404924759</v>
      </c>
      <c r="AE76">
        <f t="shared" si="18"/>
        <v>0.19532908704883226</v>
      </c>
      <c r="AF76">
        <f t="shared" si="19"/>
        <v>9.2385814755934794E-4</v>
      </c>
    </row>
    <row r="77" spans="1:32" x14ac:dyDescent="0.25">
      <c r="A77" t="s">
        <v>326</v>
      </c>
      <c r="B77">
        <v>24031</v>
      </c>
      <c r="C77" s="2" t="str">
        <f t="shared" si="10"/>
        <v>20.001-40.000</v>
      </c>
      <c r="D77">
        <v>11.69</v>
      </c>
      <c r="E77">
        <f t="shared" si="11"/>
        <v>10</v>
      </c>
      <c r="F77" t="str">
        <f t="shared" si="12"/>
        <v>10-12 anos</v>
      </c>
      <c r="G77">
        <v>173</v>
      </c>
      <c r="H77" t="str">
        <f t="shared" si="13"/>
        <v>1 - 250</v>
      </c>
      <c r="I77">
        <v>2977</v>
      </c>
      <c r="J77">
        <v>2844</v>
      </c>
      <c r="K77">
        <v>24329</v>
      </c>
      <c r="L77">
        <v>166169</v>
      </c>
      <c r="M77">
        <v>516832</v>
      </c>
      <c r="N77">
        <v>332415</v>
      </c>
      <c r="O77" t="str">
        <f t="shared" si="14"/>
        <v>100.001-1.000.000</v>
      </c>
      <c r="P77">
        <v>105255</v>
      </c>
      <c r="Q77" t="str">
        <f t="shared" si="15"/>
        <v>&gt;100.000</v>
      </c>
      <c r="R77">
        <v>79162</v>
      </c>
      <c r="S77">
        <v>20.37</v>
      </c>
      <c r="T77">
        <v>5.82</v>
      </c>
      <c r="U77">
        <v>1.34</v>
      </c>
      <c r="V77">
        <v>175.56</v>
      </c>
      <c r="W77">
        <v>12.46</v>
      </c>
      <c r="X77" t="s">
        <v>327</v>
      </c>
      <c r="Y77" t="s">
        <v>328</v>
      </c>
      <c r="Z77" t="s">
        <v>329</v>
      </c>
      <c r="AB77">
        <f>(N77 - MIN($N$2:$N$998)) / (MAX($N$2:$N$998) - MIN($N$2:$N$998))</f>
        <v>3.0926393480965774E-2</v>
      </c>
      <c r="AC77">
        <f t="shared" si="16"/>
        <v>8.4454519129183274E-3</v>
      </c>
      <c r="AD77">
        <f t="shared" si="17"/>
        <v>0.26538987688098498</v>
      </c>
      <c r="AE77">
        <f t="shared" si="18"/>
        <v>7.2186836518046721E-2</v>
      </c>
      <c r="AF77">
        <f t="shared" si="19"/>
        <v>3.1802458114807671E-3</v>
      </c>
    </row>
    <row r="78" spans="1:32" x14ac:dyDescent="0.25">
      <c r="A78" t="s">
        <v>330</v>
      </c>
      <c r="B78">
        <v>22903</v>
      </c>
      <c r="C78" s="2" t="str">
        <f t="shared" si="10"/>
        <v>20.001-40.000</v>
      </c>
      <c r="D78">
        <v>7.46</v>
      </c>
      <c r="E78">
        <f t="shared" si="11"/>
        <v>6</v>
      </c>
      <c r="F78" t="str">
        <f t="shared" si="12"/>
        <v>06-08 anos</v>
      </c>
      <c r="G78">
        <v>25</v>
      </c>
      <c r="H78" t="str">
        <f t="shared" si="13"/>
        <v>1 - 250</v>
      </c>
      <c r="I78">
        <v>1209</v>
      </c>
      <c r="J78">
        <v>1498</v>
      </c>
      <c r="K78">
        <v>6487</v>
      </c>
      <c r="L78">
        <v>54999</v>
      </c>
      <c r="M78">
        <v>111268</v>
      </c>
      <c r="N78">
        <v>65629</v>
      </c>
      <c r="O78" t="str">
        <f t="shared" si="14"/>
        <v>10.001-100.000</v>
      </c>
      <c r="P78">
        <v>31145</v>
      </c>
      <c r="Q78" t="str">
        <f t="shared" si="15"/>
        <v>10.001-100.000</v>
      </c>
      <c r="R78">
        <v>14494</v>
      </c>
      <c r="S78">
        <v>27.99</v>
      </c>
      <c r="T78">
        <v>4.4400000000000004</v>
      </c>
      <c r="U78">
        <v>1.18</v>
      </c>
      <c r="V78">
        <v>12.55</v>
      </c>
      <c r="W78">
        <v>7.66</v>
      </c>
      <c r="X78" t="s">
        <v>331</v>
      </c>
      <c r="Y78" t="s">
        <v>332</v>
      </c>
      <c r="Z78" t="s">
        <v>333</v>
      </c>
      <c r="AB78">
        <f>(N78 - MIN($N$2:$N$998)) / (MAX($N$2:$N$998) - MIN($N$2:$N$998))</f>
        <v>6.105826384977522E-3</v>
      </c>
      <c r="AC78">
        <f t="shared" si="16"/>
        <v>2.4990128718620618E-3</v>
      </c>
      <c r="AD78">
        <f t="shared" si="17"/>
        <v>0.20246238030095762</v>
      </c>
      <c r="AE78">
        <f t="shared" si="18"/>
        <v>3.8216560509554125E-2</v>
      </c>
      <c r="AF78">
        <f t="shared" si="19"/>
        <v>2.2734156376215327E-4</v>
      </c>
    </row>
    <row r="79" spans="1:32" x14ac:dyDescent="0.25">
      <c r="A79" t="s">
        <v>334</v>
      </c>
      <c r="B79">
        <v>22783</v>
      </c>
      <c r="C79" s="2" t="str">
        <f t="shared" si="10"/>
        <v>20.001-40.000</v>
      </c>
      <c r="D79">
        <v>12.82</v>
      </c>
      <c r="E79">
        <f t="shared" si="11"/>
        <v>12</v>
      </c>
      <c r="F79" t="str">
        <f t="shared" si="12"/>
        <v>12-14 anos</v>
      </c>
      <c r="G79">
        <v>0</v>
      </c>
      <c r="H79" t="str">
        <f t="shared" si="13"/>
        <v>0</v>
      </c>
      <c r="I79">
        <v>89</v>
      </c>
      <c r="J79">
        <v>91</v>
      </c>
      <c r="K79">
        <v>146</v>
      </c>
      <c r="L79">
        <v>894</v>
      </c>
      <c r="M79">
        <v>2621</v>
      </c>
      <c r="N79">
        <v>1386</v>
      </c>
      <c r="O79" t="str">
        <f t="shared" si="14"/>
        <v>1.001-10.000</v>
      </c>
      <c r="P79">
        <v>739</v>
      </c>
      <c r="Q79" t="str">
        <f t="shared" si="15"/>
        <v>101-1.000</v>
      </c>
      <c r="R79">
        <v>496</v>
      </c>
      <c r="S79">
        <v>28.2</v>
      </c>
      <c r="T79">
        <v>2.9</v>
      </c>
      <c r="U79">
        <v>1</v>
      </c>
      <c r="V79">
        <v>0.23</v>
      </c>
      <c r="W79">
        <v>1.87</v>
      </c>
      <c r="X79" t="s">
        <v>335</v>
      </c>
      <c r="Y79" t="s">
        <v>336</v>
      </c>
      <c r="Z79" t="s">
        <v>337</v>
      </c>
      <c r="AB79">
        <f>(N79 - MIN($N$2:$N$998)) / (MAX($N$2:$N$998) - MIN($N$2:$N$998))</f>
        <v>1.2894719361225746E-4</v>
      </c>
      <c r="AC79">
        <f t="shared" si="16"/>
        <v>5.9295890586163546E-5</v>
      </c>
      <c r="AD79">
        <f t="shared" si="17"/>
        <v>0.13223894208846329</v>
      </c>
      <c r="AE79">
        <f t="shared" si="18"/>
        <v>0</v>
      </c>
      <c r="AF79">
        <f t="shared" si="19"/>
        <v>4.1664190968362751E-6</v>
      </c>
    </row>
    <row r="80" spans="1:32" x14ac:dyDescent="0.25">
      <c r="A80" t="s">
        <v>338</v>
      </c>
      <c r="B80">
        <v>22094</v>
      </c>
      <c r="C80" s="2" t="str">
        <f t="shared" si="10"/>
        <v>20.001-40.000</v>
      </c>
      <c r="D80">
        <v>8.8000000000000007</v>
      </c>
      <c r="E80">
        <f t="shared" si="11"/>
        <v>8</v>
      </c>
      <c r="F80" t="str">
        <f t="shared" si="12"/>
        <v>08-10 anos</v>
      </c>
      <c r="G80">
        <v>22</v>
      </c>
      <c r="H80" t="str">
        <f t="shared" si="13"/>
        <v>1 - 250</v>
      </c>
      <c r="I80">
        <v>2107</v>
      </c>
      <c r="J80">
        <v>2860</v>
      </c>
      <c r="K80">
        <v>21886</v>
      </c>
      <c r="L80">
        <v>215148</v>
      </c>
      <c r="M80">
        <v>340930</v>
      </c>
      <c r="N80">
        <v>248140</v>
      </c>
      <c r="O80" t="str">
        <f t="shared" si="14"/>
        <v>100.001-1.000.000</v>
      </c>
      <c r="P80">
        <v>46636</v>
      </c>
      <c r="Q80" t="str">
        <f t="shared" si="15"/>
        <v>10.001-100.000</v>
      </c>
      <c r="R80">
        <v>46154</v>
      </c>
      <c r="S80">
        <v>13.68</v>
      </c>
      <c r="T80">
        <v>6.85</v>
      </c>
      <c r="U80">
        <v>1.33</v>
      </c>
      <c r="V80">
        <v>121.77</v>
      </c>
      <c r="W80">
        <v>14.81</v>
      </c>
      <c r="X80" t="s">
        <v>339</v>
      </c>
      <c r="Y80" t="s">
        <v>340</v>
      </c>
      <c r="Z80" t="s">
        <v>341</v>
      </c>
      <c r="AB80">
        <f>(N80 - MIN($N$2:$N$998)) / (MAX($N$2:$N$998) - MIN($N$2:$N$998))</f>
        <v>2.3085827289282514E-2</v>
      </c>
      <c r="AC80">
        <f t="shared" si="16"/>
        <v>3.7419799098461748E-3</v>
      </c>
      <c r="AD80">
        <f t="shared" si="17"/>
        <v>0.31235750113999089</v>
      </c>
      <c r="AE80">
        <f t="shared" si="18"/>
        <v>7.0063694267515936E-2</v>
      </c>
      <c r="AF80">
        <f t="shared" si="19"/>
        <v>2.2058471887902312E-3</v>
      </c>
    </row>
    <row r="81" spans="1:32" x14ac:dyDescent="0.25">
      <c r="A81" t="s">
        <v>342</v>
      </c>
      <c r="B81">
        <v>21879</v>
      </c>
      <c r="C81" s="2" t="str">
        <f t="shared" si="10"/>
        <v>20.001-40.000</v>
      </c>
      <c r="D81">
        <v>11.27</v>
      </c>
      <c r="E81">
        <f t="shared" si="11"/>
        <v>10</v>
      </c>
      <c r="F81" t="str">
        <f t="shared" si="12"/>
        <v>10-12 anos</v>
      </c>
      <c r="G81">
        <v>28</v>
      </c>
      <c r="H81" t="str">
        <f t="shared" si="13"/>
        <v>1 - 250</v>
      </c>
      <c r="I81">
        <v>1638</v>
      </c>
      <c r="J81">
        <v>3281</v>
      </c>
      <c r="K81">
        <v>23720</v>
      </c>
      <c r="L81">
        <v>262348</v>
      </c>
      <c r="M81">
        <v>479128</v>
      </c>
      <c r="N81">
        <v>328827</v>
      </c>
      <c r="O81" t="str">
        <f t="shared" si="14"/>
        <v>100.001-1.000.000</v>
      </c>
      <c r="P81">
        <v>104584</v>
      </c>
      <c r="Q81" t="str">
        <f t="shared" si="15"/>
        <v>&gt;100.000</v>
      </c>
      <c r="R81">
        <v>45717</v>
      </c>
      <c r="S81">
        <v>21.83</v>
      </c>
      <c r="T81">
        <v>7.54</v>
      </c>
      <c r="U81">
        <v>1.29</v>
      </c>
      <c r="V81">
        <v>52.22</v>
      </c>
      <c r="W81">
        <v>15.42</v>
      </c>
      <c r="X81" t="s">
        <v>343</v>
      </c>
      <c r="Y81" t="s">
        <v>344</v>
      </c>
      <c r="Z81" t="s">
        <v>345</v>
      </c>
      <c r="AB81">
        <f>(N81 - MIN($N$2:$N$998)) / (MAX($N$2:$N$998) - MIN($N$2:$N$998))</f>
        <v>3.0592582131268243E-2</v>
      </c>
      <c r="AC81">
        <f t="shared" si="16"/>
        <v>8.3916122071222305E-3</v>
      </c>
      <c r="AD81">
        <f t="shared" si="17"/>
        <v>0.34382124943000458</v>
      </c>
      <c r="AE81">
        <f t="shared" si="18"/>
        <v>6.1571125265392788E-2</v>
      </c>
      <c r="AF81">
        <f t="shared" si="19"/>
        <v>9.459582836382186E-4</v>
      </c>
    </row>
    <row r="82" spans="1:32" x14ac:dyDescent="0.25">
      <c r="A82" t="s">
        <v>346</v>
      </c>
      <c r="B82">
        <v>21875</v>
      </c>
      <c r="C82" s="2" t="str">
        <f t="shared" si="10"/>
        <v>20.001-40.000</v>
      </c>
      <c r="D82">
        <v>4.62</v>
      </c>
      <c r="E82">
        <f t="shared" si="11"/>
        <v>4</v>
      </c>
      <c r="F82" t="str">
        <f t="shared" si="12"/>
        <v>04-06 anos</v>
      </c>
      <c r="G82">
        <v>98</v>
      </c>
      <c r="H82" t="str">
        <f t="shared" si="13"/>
        <v>1 - 250</v>
      </c>
      <c r="I82">
        <v>1000</v>
      </c>
      <c r="J82">
        <v>1099</v>
      </c>
      <c r="K82">
        <v>3850</v>
      </c>
      <c r="L82">
        <v>42741</v>
      </c>
      <c r="M82">
        <v>72015</v>
      </c>
      <c r="N82">
        <v>54676</v>
      </c>
      <c r="O82" t="str">
        <f t="shared" si="14"/>
        <v>10.001-100.000</v>
      </c>
      <c r="P82">
        <v>6237</v>
      </c>
      <c r="Q82" t="str">
        <f t="shared" si="15"/>
        <v>1.001-10.000</v>
      </c>
      <c r="R82">
        <v>11102</v>
      </c>
      <c r="S82">
        <v>8.66</v>
      </c>
      <c r="T82">
        <v>4.96</v>
      </c>
      <c r="U82">
        <v>1.21</v>
      </c>
      <c r="V82">
        <v>27.77</v>
      </c>
      <c r="W82">
        <v>8.6300000000000008</v>
      </c>
      <c r="X82" t="s">
        <v>348</v>
      </c>
      <c r="Y82" t="s">
        <v>349</v>
      </c>
      <c r="Z82" t="s">
        <v>350</v>
      </c>
      <c r="AB82">
        <f>(N82 - MIN($N$2:$N$998)) / (MAX($N$2:$N$998) - MIN($N$2:$N$998))</f>
        <v>5.0868086276650718E-3</v>
      </c>
      <c r="AC82">
        <f t="shared" si="16"/>
        <v>5.0044447846536136E-4</v>
      </c>
      <c r="AD82">
        <f t="shared" si="17"/>
        <v>0.22617419060647515</v>
      </c>
      <c r="AE82">
        <f t="shared" si="18"/>
        <v>4.4585987261146487E-2</v>
      </c>
      <c r="AF82">
        <f t="shared" si="19"/>
        <v>5.030498187788842E-4</v>
      </c>
    </row>
    <row r="83" spans="1:32" x14ac:dyDescent="0.25">
      <c r="A83" t="s">
        <v>351</v>
      </c>
      <c r="B83">
        <v>21789</v>
      </c>
      <c r="C83" s="2" t="str">
        <f t="shared" si="10"/>
        <v>20.001-40.000</v>
      </c>
      <c r="D83">
        <v>6.76</v>
      </c>
      <c r="E83">
        <f t="shared" si="11"/>
        <v>6</v>
      </c>
      <c r="F83" t="str">
        <f t="shared" si="12"/>
        <v>06-08 anos</v>
      </c>
      <c r="G83">
        <v>1</v>
      </c>
      <c r="H83" t="str">
        <f t="shared" si="13"/>
        <v>1 - 250</v>
      </c>
      <c r="I83">
        <v>274</v>
      </c>
      <c r="J83">
        <v>282</v>
      </c>
      <c r="K83">
        <v>963</v>
      </c>
      <c r="L83">
        <v>8063</v>
      </c>
      <c r="M83">
        <v>23218</v>
      </c>
      <c r="N83">
        <v>12709</v>
      </c>
      <c r="O83" t="str">
        <f t="shared" si="14"/>
        <v>10.001-100.000</v>
      </c>
      <c r="P83">
        <v>8178</v>
      </c>
      <c r="Q83" t="str">
        <f t="shared" si="15"/>
        <v>1.001-10.000</v>
      </c>
      <c r="R83">
        <v>2331</v>
      </c>
      <c r="S83">
        <v>35.22</v>
      </c>
      <c r="T83">
        <v>8.01</v>
      </c>
      <c r="U83">
        <v>1.1599999999999999</v>
      </c>
      <c r="V83">
        <v>6.2</v>
      </c>
      <c r="W83">
        <v>6.21</v>
      </c>
      <c r="X83" t="s">
        <v>352</v>
      </c>
      <c r="Y83" t="s">
        <v>353</v>
      </c>
      <c r="Z83" t="s">
        <v>354</v>
      </c>
      <c r="AB83">
        <f>(N83 - MIN($N$2:$N$998)) / (MAX($N$2:$N$998) - MIN($N$2:$N$998))</f>
        <v>1.1823880834186003E-3</v>
      </c>
      <c r="AC83">
        <f t="shared" si="16"/>
        <v>6.5618645901711166E-4</v>
      </c>
      <c r="AD83">
        <f t="shared" si="17"/>
        <v>0.36525307797537621</v>
      </c>
      <c r="AE83">
        <f t="shared" si="18"/>
        <v>3.3970276008492555E-2</v>
      </c>
      <c r="AF83">
        <f t="shared" si="19"/>
        <v>1.1231216695819524E-4</v>
      </c>
    </row>
    <row r="84" spans="1:32" x14ac:dyDescent="0.25">
      <c r="A84" t="s">
        <v>355</v>
      </c>
      <c r="B84">
        <v>21568</v>
      </c>
      <c r="C84" s="2" t="str">
        <f t="shared" si="10"/>
        <v>20.001-40.000</v>
      </c>
      <c r="D84">
        <v>4.76</v>
      </c>
      <c r="E84">
        <f t="shared" si="11"/>
        <v>4</v>
      </c>
      <c r="F84" t="str">
        <f t="shared" si="12"/>
        <v>04-06 anos</v>
      </c>
      <c r="G84">
        <v>39</v>
      </c>
      <c r="H84" t="str">
        <f t="shared" si="13"/>
        <v>1 - 250</v>
      </c>
      <c r="I84">
        <v>230</v>
      </c>
      <c r="J84">
        <v>427</v>
      </c>
      <c r="K84">
        <v>2049</v>
      </c>
      <c r="L84">
        <v>22952</v>
      </c>
      <c r="M84">
        <v>30084</v>
      </c>
      <c r="N84">
        <v>21730</v>
      </c>
      <c r="O84" t="str">
        <f t="shared" si="14"/>
        <v>10.001-100.000</v>
      </c>
      <c r="P84">
        <v>4743</v>
      </c>
      <c r="Q84" t="str">
        <f t="shared" si="15"/>
        <v>1.001-10.000</v>
      </c>
      <c r="R84">
        <v>3611</v>
      </c>
      <c r="S84">
        <v>15.77</v>
      </c>
      <c r="T84">
        <v>5.52</v>
      </c>
      <c r="U84">
        <v>1.65</v>
      </c>
      <c r="V84">
        <v>48.11</v>
      </c>
      <c r="W84">
        <v>11.1</v>
      </c>
      <c r="X84" t="s">
        <v>356</v>
      </c>
      <c r="Y84" t="s">
        <v>357</v>
      </c>
      <c r="Z84" t="s">
        <v>358</v>
      </c>
      <c r="AB84">
        <f>(N84 - MIN($N$2:$N$998)) / (MAX($N$2:$N$998) - MIN($N$2:$N$998))</f>
        <v>2.0216612678169948E-3</v>
      </c>
      <c r="AC84">
        <f t="shared" si="16"/>
        <v>3.805688891071363E-4</v>
      </c>
      <c r="AD84">
        <f t="shared" si="17"/>
        <v>0.25170998632010944</v>
      </c>
      <c r="AE84">
        <f t="shared" si="18"/>
        <v>0.13800424628450103</v>
      </c>
      <c r="AF84">
        <f t="shared" si="19"/>
        <v>8.7150618586431827E-4</v>
      </c>
    </row>
    <row r="85" spans="1:32" x14ac:dyDescent="0.25">
      <c r="A85" t="s">
        <v>359</v>
      </c>
      <c r="B85">
        <v>21170</v>
      </c>
      <c r="C85" s="2" t="str">
        <f t="shared" si="10"/>
        <v>20.001-40.000</v>
      </c>
      <c r="D85">
        <v>6.07</v>
      </c>
      <c r="E85">
        <f t="shared" si="11"/>
        <v>6</v>
      </c>
      <c r="F85" t="str">
        <f t="shared" si="12"/>
        <v>06-08 anos</v>
      </c>
      <c r="G85">
        <v>311</v>
      </c>
      <c r="H85" t="str">
        <f t="shared" si="13"/>
        <v>251 - 500</v>
      </c>
      <c r="I85">
        <v>1652</v>
      </c>
      <c r="J85">
        <v>1918</v>
      </c>
      <c r="K85">
        <v>7550</v>
      </c>
      <c r="L85">
        <v>66320</v>
      </c>
      <c r="M85">
        <v>157833</v>
      </c>
      <c r="N85">
        <v>124827</v>
      </c>
      <c r="O85" t="str">
        <f t="shared" si="14"/>
        <v>100.001-1.000.000</v>
      </c>
      <c r="P85">
        <v>8532</v>
      </c>
      <c r="Q85" t="str">
        <f t="shared" si="15"/>
        <v>1.001-10.000</v>
      </c>
      <c r="R85">
        <v>24474</v>
      </c>
      <c r="S85">
        <v>5.41</v>
      </c>
      <c r="T85">
        <v>8.24</v>
      </c>
      <c r="U85">
        <v>1.43</v>
      </c>
      <c r="V85">
        <v>14.95</v>
      </c>
      <c r="W85">
        <v>6.77</v>
      </c>
      <c r="X85" t="s">
        <v>360</v>
      </c>
      <c r="Y85" t="s">
        <v>361</v>
      </c>
      <c r="Z85" t="s">
        <v>362</v>
      </c>
      <c r="AB85">
        <f>(N85 - MIN($N$2:$N$998)) / (MAX($N$2:$N$998) - MIN($N$2:$N$998))</f>
        <v>1.1613341513013898E-2</v>
      </c>
      <c r="AC85">
        <f t="shared" si="16"/>
        <v>6.8459071513010477E-4</v>
      </c>
      <c r="AD85">
        <f t="shared" si="17"/>
        <v>0.37574099407204742</v>
      </c>
      <c r="AE85">
        <f t="shared" si="18"/>
        <v>9.1295116772823773E-2</v>
      </c>
      <c r="AF85">
        <f t="shared" si="19"/>
        <v>2.7081724129435789E-4</v>
      </c>
    </row>
    <row r="86" spans="1:32" x14ac:dyDescent="0.25">
      <c r="A86" t="s">
        <v>363</v>
      </c>
      <c r="B86">
        <v>21099</v>
      </c>
      <c r="C86" s="2" t="str">
        <f t="shared" si="10"/>
        <v>20.001-40.000</v>
      </c>
      <c r="D86">
        <v>8.85</v>
      </c>
      <c r="E86">
        <f t="shared" si="11"/>
        <v>8</v>
      </c>
      <c r="F86" t="str">
        <f t="shared" si="12"/>
        <v>08-10 anos</v>
      </c>
      <c r="G86">
        <v>53</v>
      </c>
      <c r="H86" t="str">
        <f t="shared" si="13"/>
        <v>1 - 250</v>
      </c>
      <c r="I86">
        <v>278</v>
      </c>
      <c r="J86">
        <v>636</v>
      </c>
      <c r="K86">
        <v>3787</v>
      </c>
      <c r="L86">
        <v>31928</v>
      </c>
      <c r="M86">
        <v>48236</v>
      </c>
      <c r="N86">
        <v>33102</v>
      </c>
      <c r="O86" t="str">
        <f t="shared" si="14"/>
        <v>10.001-100.000</v>
      </c>
      <c r="P86">
        <v>7068</v>
      </c>
      <c r="Q86" t="str">
        <f t="shared" si="15"/>
        <v>1.001-10.000</v>
      </c>
      <c r="R86">
        <v>8066</v>
      </c>
      <c r="S86">
        <v>14.65</v>
      </c>
      <c r="T86">
        <v>5.49</v>
      </c>
      <c r="U86">
        <v>1.58</v>
      </c>
      <c r="V86">
        <v>55.36</v>
      </c>
      <c r="W86">
        <v>11.31</v>
      </c>
      <c r="X86" t="s">
        <v>364</v>
      </c>
      <c r="Y86" t="s">
        <v>365</v>
      </c>
      <c r="Z86" t="s">
        <v>366</v>
      </c>
      <c r="AB86">
        <f>(N86 - MIN($N$2:$N$998)) / (MAX($N$2:$N$998) - MIN($N$2:$N$998))</f>
        <v>3.0796608967914476E-3</v>
      </c>
      <c r="AC86">
        <f t="shared" si="16"/>
        <v>5.6712226612043838E-4</v>
      </c>
      <c r="AD86">
        <f t="shared" si="17"/>
        <v>0.2503419972640219</v>
      </c>
      <c r="AE86">
        <f t="shared" si="18"/>
        <v>0.12314225053078558</v>
      </c>
      <c r="AF86">
        <f t="shared" si="19"/>
        <v>1.0028389617428529E-3</v>
      </c>
    </row>
    <row r="87" spans="1:32" x14ac:dyDescent="0.25">
      <c r="A87" t="s">
        <v>367</v>
      </c>
      <c r="B87">
        <v>21086</v>
      </c>
      <c r="C87" s="2" t="str">
        <f t="shared" si="10"/>
        <v>20.001-40.000</v>
      </c>
      <c r="D87">
        <v>9.68</v>
      </c>
      <c r="E87">
        <f t="shared" si="11"/>
        <v>8</v>
      </c>
      <c r="F87" t="str">
        <f t="shared" si="12"/>
        <v>08-10 anos</v>
      </c>
      <c r="G87">
        <v>32</v>
      </c>
      <c r="H87" t="str">
        <f t="shared" si="13"/>
        <v>1 - 250</v>
      </c>
      <c r="I87">
        <v>14371</v>
      </c>
      <c r="J87">
        <v>0</v>
      </c>
      <c r="K87">
        <v>0</v>
      </c>
      <c r="L87">
        <v>0</v>
      </c>
      <c r="M87">
        <v>2864050</v>
      </c>
      <c r="N87">
        <v>1831012</v>
      </c>
      <c r="O87" t="str">
        <f t="shared" si="14"/>
        <v>&gt;1.000.000</v>
      </c>
      <c r="P87">
        <v>704702</v>
      </c>
      <c r="Q87" t="str">
        <f t="shared" si="15"/>
        <v>&gt;100.000</v>
      </c>
      <c r="R87">
        <v>328336</v>
      </c>
      <c r="S87">
        <v>24.61</v>
      </c>
      <c r="X87" t="s">
        <v>368</v>
      </c>
      <c r="Y87" t="s">
        <v>369</v>
      </c>
      <c r="Z87" t="s">
        <v>370</v>
      </c>
      <c r="AA87" t="s">
        <v>70</v>
      </c>
      <c r="AB87">
        <f>(N87 - MIN($N$2:$N$998)) / (MAX($N$2:$N$998) - MIN($N$2:$N$998))</f>
        <v>0.17034910452407415</v>
      </c>
      <c r="AC87">
        <f t="shared" si="16"/>
        <v>5.6543887263667963E-2</v>
      </c>
      <c r="AD87">
        <f t="shared" si="17"/>
        <v>0</v>
      </c>
      <c r="AE87">
        <f t="shared" si="18"/>
        <v>-0.21231422505307856</v>
      </c>
      <c r="AF87">
        <f t="shared" si="19"/>
        <v>0</v>
      </c>
    </row>
    <row r="88" spans="1:32" x14ac:dyDescent="0.25">
      <c r="A88" t="s">
        <v>371</v>
      </c>
      <c r="B88">
        <v>20714</v>
      </c>
      <c r="C88" s="2" t="str">
        <f t="shared" si="10"/>
        <v>20.001-40.000</v>
      </c>
      <c r="D88">
        <v>11.95</v>
      </c>
      <c r="E88">
        <f t="shared" si="11"/>
        <v>10</v>
      </c>
      <c r="F88" t="str">
        <f t="shared" si="12"/>
        <v>10-12 anos</v>
      </c>
      <c r="G88">
        <v>0</v>
      </c>
      <c r="H88" t="str">
        <f t="shared" si="13"/>
        <v>0</v>
      </c>
      <c r="I88">
        <v>113</v>
      </c>
      <c r="J88">
        <v>185</v>
      </c>
      <c r="K88">
        <v>1409</v>
      </c>
      <c r="L88">
        <v>11464</v>
      </c>
      <c r="M88">
        <v>21451</v>
      </c>
      <c r="N88">
        <v>14418</v>
      </c>
      <c r="O88" t="str">
        <f t="shared" si="14"/>
        <v>10.001-100.000</v>
      </c>
      <c r="P88">
        <v>4042</v>
      </c>
      <c r="Q88" t="str">
        <f t="shared" si="15"/>
        <v>1.001-10.000</v>
      </c>
      <c r="R88">
        <v>2991</v>
      </c>
      <c r="S88">
        <v>18.84</v>
      </c>
      <c r="T88">
        <v>4.38</v>
      </c>
      <c r="U88">
        <v>1.29</v>
      </c>
      <c r="V88">
        <v>172.67</v>
      </c>
      <c r="W88">
        <v>12.75</v>
      </c>
      <c r="X88" t="s">
        <v>372</v>
      </c>
      <c r="Y88" t="s">
        <v>373</v>
      </c>
      <c r="Z88" t="s">
        <v>374</v>
      </c>
      <c r="AB88">
        <f>(N88 - MIN($N$2:$N$998)) / (MAX($N$2:$N$998) - MIN($N$2:$N$998))</f>
        <v>1.341385741343094E-3</v>
      </c>
      <c r="AC88">
        <f t="shared" si="16"/>
        <v>3.2432204296248046E-4</v>
      </c>
      <c r="AD88">
        <f t="shared" si="17"/>
        <v>0.19972640218878249</v>
      </c>
      <c r="AE88">
        <f t="shared" si="18"/>
        <v>6.1571125265392788E-2</v>
      </c>
      <c r="AF88">
        <f t="shared" si="19"/>
        <v>3.1278938497857371E-3</v>
      </c>
    </row>
    <row r="89" spans="1:32" x14ac:dyDescent="0.25">
      <c r="A89" t="s">
        <v>375</v>
      </c>
      <c r="B89">
        <v>20655</v>
      </c>
      <c r="C89" s="2" t="str">
        <f t="shared" si="10"/>
        <v>20.001-40.000</v>
      </c>
      <c r="D89">
        <v>4.13</v>
      </c>
      <c r="E89">
        <f t="shared" si="11"/>
        <v>4</v>
      </c>
      <c r="F89" t="str">
        <f t="shared" si="12"/>
        <v>04-06 anos</v>
      </c>
      <c r="G89">
        <v>0</v>
      </c>
      <c r="H89" t="str">
        <f t="shared" si="13"/>
        <v>0</v>
      </c>
      <c r="I89">
        <v>256</v>
      </c>
      <c r="J89">
        <v>253</v>
      </c>
      <c r="K89">
        <v>721</v>
      </c>
      <c r="L89">
        <v>6598</v>
      </c>
      <c r="M89">
        <v>10287</v>
      </c>
      <c r="N89">
        <v>7537</v>
      </c>
      <c r="O89" t="str">
        <f t="shared" si="14"/>
        <v>1.001-10.000</v>
      </c>
      <c r="P89">
        <v>853</v>
      </c>
      <c r="Q89" t="str">
        <f t="shared" si="15"/>
        <v>101-1.000</v>
      </c>
      <c r="R89">
        <v>1897</v>
      </c>
      <c r="S89">
        <v>8.2899999999999991</v>
      </c>
      <c r="T89">
        <v>1.29</v>
      </c>
      <c r="U89">
        <v>1.08</v>
      </c>
      <c r="V89">
        <v>3.5</v>
      </c>
      <c r="W89">
        <v>6.34</v>
      </c>
      <c r="X89" t="s">
        <v>376</v>
      </c>
      <c r="Y89" t="s">
        <v>377</v>
      </c>
      <c r="Z89" t="s">
        <v>378</v>
      </c>
      <c r="AB89">
        <f>(N89 - MIN($N$2:$N$998)) / (MAX($N$2:$N$998) - MIN($N$2:$N$998))</f>
        <v>7.0120851244991663E-4</v>
      </c>
      <c r="AC89">
        <f t="shared" si="16"/>
        <v>6.8443023910686753E-5</v>
      </c>
      <c r="AD89">
        <f t="shared" si="17"/>
        <v>5.8823529411764705E-2</v>
      </c>
      <c r="AE89">
        <f t="shared" si="18"/>
        <v>1.6985138004246298E-2</v>
      </c>
      <c r="AF89">
        <f t="shared" si="19"/>
        <v>6.3402029734465053E-5</v>
      </c>
    </row>
    <row r="90" spans="1:32" x14ac:dyDescent="0.25">
      <c r="A90" t="s">
        <v>379</v>
      </c>
      <c r="B90">
        <v>20449</v>
      </c>
      <c r="C90" s="2" t="str">
        <f t="shared" si="10"/>
        <v>20.001-40.000</v>
      </c>
      <c r="D90">
        <v>9.67</v>
      </c>
      <c r="E90">
        <f t="shared" si="11"/>
        <v>8</v>
      </c>
      <c r="F90" t="str">
        <f t="shared" si="12"/>
        <v>08-10 anos</v>
      </c>
      <c r="G90">
        <v>58</v>
      </c>
      <c r="H90" t="str">
        <f t="shared" si="13"/>
        <v>1 - 250</v>
      </c>
      <c r="I90">
        <v>7645</v>
      </c>
      <c r="J90">
        <v>7843</v>
      </c>
      <c r="K90">
        <v>28087</v>
      </c>
      <c r="L90">
        <v>201390</v>
      </c>
      <c r="M90">
        <v>550144</v>
      </c>
      <c r="N90">
        <v>315658</v>
      </c>
      <c r="O90" t="str">
        <f t="shared" si="14"/>
        <v>100.001-1.000.000</v>
      </c>
      <c r="P90">
        <v>164487</v>
      </c>
      <c r="Q90" t="str">
        <f t="shared" si="15"/>
        <v>&gt;100.000</v>
      </c>
      <c r="R90">
        <v>69999</v>
      </c>
      <c r="S90">
        <v>29.9</v>
      </c>
      <c r="T90">
        <v>6.96</v>
      </c>
      <c r="U90">
        <v>1.4</v>
      </c>
      <c r="V90">
        <v>28.32</v>
      </c>
      <c r="W90">
        <v>5.55</v>
      </c>
      <c r="X90" t="s">
        <v>380</v>
      </c>
      <c r="Y90" t="s">
        <v>381</v>
      </c>
      <c r="Z90" t="s">
        <v>382</v>
      </c>
      <c r="AB90">
        <f>(N90 - MIN($N$2:$N$998)) / (MAX($N$2:$N$998) - MIN($N$2:$N$998))</f>
        <v>2.9367397720965343E-2</v>
      </c>
      <c r="AC90">
        <f t="shared" si="16"/>
        <v>1.3198109817112698E-2</v>
      </c>
      <c r="AD90">
        <f t="shared" si="17"/>
        <v>0.3173734610123119</v>
      </c>
      <c r="AE90">
        <f t="shared" si="18"/>
        <v>8.4925690021231404E-2</v>
      </c>
      <c r="AF90">
        <f t="shared" si="19"/>
        <v>5.1301299488001439E-4</v>
      </c>
    </row>
    <row r="91" spans="1:32" x14ac:dyDescent="0.25">
      <c r="A91" t="s">
        <v>383</v>
      </c>
      <c r="B91">
        <v>20388</v>
      </c>
      <c r="C91" s="2" t="str">
        <f t="shared" si="10"/>
        <v>20.001-40.000</v>
      </c>
      <c r="D91">
        <v>7.1</v>
      </c>
      <c r="E91">
        <f t="shared" si="11"/>
        <v>6</v>
      </c>
      <c r="F91" t="str">
        <f t="shared" si="12"/>
        <v>06-08 anos</v>
      </c>
      <c r="G91">
        <v>14</v>
      </c>
      <c r="H91" t="str">
        <f t="shared" si="13"/>
        <v>1 - 250</v>
      </c>
      <c r="I91">
        <v>732</v>
      </c>
      <c r="J91">
        <v>1569</v>
      </c>
      <c r="K91">
        <v>8866</v>
      </c>
      <c r="L91">
        <v>80596</v>
      </c>
      <c r="M91">
        <v>121078</v>
      </c>
      <c r="N91">
        <v>77651</v>
      </c>
      <c r="O91" t="str">
        <f t="shared" si="14"/>
        <v>10.001-100.000</v>
      </c>
      <c r="P91">
        <v>28170</v>
      </c>
      <c r="Q91" t="str">
        <f t="shared" si="15"/>
        <v>10.001-100.000</v>
      </c>
      <c r="R91">
        <v>15257</v>
      </c>
      <c r="S91">
        <v>23.27</v>
      </c>
      <c r="T91">
        <v>4.5</v>
      </c>
      <c r="U91">
        <v>1.32</v>
      </c>
      <c r="V91">
        <v>71.77</v>
      </c>
      <c r="W91">
        <v>11.15</v>
      </c>
      <c r="X91" t="s">
        <v>384</v>
      </c>
      <c r="Y91" t="s">
        <v>385</v>
      </c>
      <c r="Z91" t="s">
        <v>386</v>
      </c>
      <c r="AB91">
        <f>(N91 - MIN($N$2:$N$998)) / (MAX($N$2:$N$998) - MIN($N$2:$N$998))</f>
        <v>7.2242990845493536E-3</v>
      </c>
      <c r="AC91">
        <f t="shared" si="16"/>
        <v>2.260304787296654E-3</v>
      </c>
      <c r="AD91">
        <f t="shared" si="17"/>
        <v>0.20519835841313269</v>
      </c>
      <c r="AE91">
        <f t="shared" si="18"/>
        <v>6.7940552016985151E-2</v>
      </c>
      <c r="AF91">
        <f t="shared" si="19"/>
        <v>1.300103906869302E-3</v>
      </c>
    </row>
    <row r="92" spans="1:32" x14ac:dyDescent="0.25">
      <c r="A92" t="s">
        <v>387</v>
      </c>
      <c r="B92">
        <v>20228</v>
      </c>
      <c r="C92" s="2" t="str">
        <f t="shared" si="10"/>
        <v>20.001-40.000</v>
      </c>
      <c r="D92">
        <v>12.59</v>
      </c>
      <c r="E92">
        <f t="shared" si="11"/>
        <v>12</v>
      </c>
      <c r="F92" t="str">
        <f t="shared" si="12"/>
        <v>12-14 anos</v>
      </c>
      <c r="G92">
        <v>46</v>
      </c>
      <c r="H92" t="str">
        <f t="shared" si="13"/>
        <v>1 - 250</v>
      </c>
      <c r="I92">
        <v>1390</v>
      </c>
      <c r="J92">
        <v>1744</v>
      </c>
      <c r="K92">
        <v>8728</v>
      </c>
      <c r="L92">
        <v>60434</v>
      </c>
      <c r="M92">
        <v>114433</v>
      </c>
      <c r="N92">
        <v>70703</v>
      </c>
      <c r="O92" t="str">
        <f t="shared" si="14"/>
        <v>10.001-100.000</v>
      </c>
      <c r="P92">
        <v>28227</v>
      </c>
      <c r="Q92" t="str">
        <f t="shared" si="15"/>
        <v>10.001-100.000</v>
      </c>
      <c r="R92">
        <v>15503</v>
      </c>
      <c r="S92">
        <v>24.67</v>
      </c>
      <c r="T92">
        <v>3.58</v>
      </c>
      <c r="U92">
        <v>1.22</v>
      </c>
      <c r="V92">
        <v>20.95</v>
      </c>
      <c r="W92">
        <v>6.75</v>
      </c>
      <c r="X92" t="s">
        <v>388</v>
      </c>
      <c r="Y92" t="s">
        <v>389</v>
      </c>
      <c r="Z92" t="s">
        <v>390</v>
      </c>
      <c r="AB92">
        <f>(N92 - MIN($N$2:$N$998)) / (MAX($N$2:$N$998) - MIN($N$2:$N$998))</f>
        <v>6.577888477609985E-3</v>
      </c>
      <c r="AC92">
        <f t="shared" si="16"/>
        <v>2.2648783539589152E-3</v>
      </c>
      <c r="AD92">
        <f t="shared" si="17"/>
        <v>0.16324669402644779</v>
      </c>
      <c r="AE92">
        <f t="shared" si="18"/>
        <v>4.6709129511677279E-2</v>
      </c>
      <c r="AF92">
        <f t="shared" si="19"/>
        <v>3.795064351248694E-4</v>
      </c>
    </row>
    <row r="93" spans="1:32" x14ac:dyDescent="0.25">
      <c r="A93" t="s">
        <v>391</v>
      </c>
      <c r="B93">
        <v>20076</v>
      </c>
      <c r="C93" s="2" t="str">
        <f t="shared" si="10"/>
        <v>20.001-40.000</v>
      </c>
      <c r="D93">
        <v>11.08</v>
      </c>
      <c r="E93">
        <f t="shared" si="11"/>
        <v>10</v>
      </c>
      <c r="F93" t="str">
        <f t="shared" si="12"/>
        <v>10-12 anos</v>
      </c>
      <c r="G93">
        <v>20</v>
      </c>
      <c r="H93" t="str">
        <f t="shared" si="13"/>
        <v>1 - 250</v>
      </c>
      <c r="I93">
        <v>12</v>
      </c>
      <c r="J93">
        <v>55</v>
      </c>
      <c r="K93">
        <v>149</v>
      </c>
      <c r="L93">
        <v>1452</v>
      </c>
      <c r="M93">
        <v>1863</v>
      </c>
      <c r="N93">
        <v>1334</v>
      </c>
      <c r="O93" t="str">
        <f t="shared" si="14"/>
        <v>1.001-10.000</v>
      </c>
      <c r="P93">
        <v>240</v>
      </c>
      <c r="Q93" t="str">
        <f t="shared" si="15"/>
        <v>101-1.000</v>
      </c>
      <c r="R93">
        <v>289</v>
      </c>
      <c r="S93">
        <v>12.88</v>
      </c>
      <c r="T93">
        <v>2.27</v>
      </c>
      <c r="U93">
        <v>1.1299999999999999</v>
      </c>
      <c r="V93">
        <v>3.09</v>
      </c>
      <c r="W93">
        <v>3.55</v>
      </c>
      <c r="X93" t="s">
        <v>392</v>
      </c>
      <c r="Y93" t="s">
        <v>393</v>
      </c>
      <c r="Z93" t="s">
        <v>394</v>
      </c>
      <c r="AB93">
        <f>(N93 - MIN($N$2:$N$998)) / (MAX($N$2:$N$998) - MIN($N$2:$N$998))</f>
        <v>1.2410934796446715E-4</v>
      </c>
      <c r="AC93">
        <f t="shared" si="16"/>
        <v>1.9257122788469895E-5</v>
      </c>
      <c r="AD93">
        <f t="shared" si="17"/>
        <v>0.10351117191062471</v>
      </c>
      <c r="AE93">
        <f t="shared" si="18"/>
        <v>2.7600849256900189E-2</v>
      </c>
      <c r="AF93">
        <f t="shared" si="19"/>
        <v>5.597493482271343E-5</v>
      </c>
    </row>
    <row r="94" spans="1:32" x14ac:dyDescent="0.25">
      <c r="A94" t="s">
        <v>395</v>
      </c>
      <c r="B94">
        <v>19923</v>
      </c>
      <c r="C94" s="2" t="str">
        <f t="shared" si="10"/>
        <v>0-20.000</v>
      </c>
      <c r="D94">
        <v>7.49</v>
      </c>
      <c r="E94">
        <f t="shared" si="11"/>
        <v>6</v>
      </c>
      <c r="F94" t="str">
        <f t="shared" si="12"/>
        <v>06-08 anos</v>
      </c>
      <c r="G94">
        <v>8</v>
      </c>
      <c r="H94" t="str">
        <f t="shared" si="13"/>
        <v>1 - 250</v>
      </c>
      <c r="I94">
        <v>333</v>
      </c>
      <c r="J94">
        <v>617</v>
      </c>
      <c r="K94">
        <v>11848</v>
      </c>
      <c r="L94">
        <v>90884</v>
      </c>
      <c r="M94">
        <v>116435</v>
      </c>
      <c r="N94">
        <v>60606</v>
      </c>
      <c r="O94" t="str">
        <f t="shared" si="14"/>
        <v>10.001-100.000</v>
      </c>
      <c r="P94">
        <v>40871</v>
      </c>
      <c r="Q94" t="str">
        <f t="shared" si="15"/>
        <v>10.001-100.000</v>
      </c>
      <c r="R94">
        <v>14958</v>
      </c>
      <c r="S94">
        <v>35.1</v>
      </c>
      <c r="T94">
        <v>4.62</v>
      </c>
      <c r="U94">
        <v>1.1299999999999999</v>
      </c>
      <c r="V94">
        <v>1532.88</v>
      </c>
      <c r="W94">
        <v>23.7</v>
      </c>
      <c r="X94" t="s">
        <v>396</v>
      </c>
      <c r="Y94" t="s">
        <v>397</v>
      </c>
      <c r="Z94" t="s">
        <v>398</v>
      </c>
      <c r="AB94">
        <f>(N94 - MIN($N$2:$N$998)) / (MAX($N$2:$N$998) - MIN($N$2:$N$998))</f>
        <v>5.6385091024996215E-3</v>
      </c>
      <c r="AC94">
        <f t="shared" si="16"/>
        <v>3.2794077728648045E-3</v>
      </c>
      <c r="AD94">
        <f t="shared" si="17"/>
        <v>0.2106703146374829</v>
      </c>
      <c r="AE94">
        <f t="shared" si="18"/>
        <v>2.7600849256900189E-2</v>
      </c>
      <c r="AF94">
        <f t="shared" si="19"/>
        <v>2.7767915239819085E-2</v>
      </c>
    </row>
    <row r="95" spans="1:32" x14ac:dyDescent="0.25">
      <c r="A95" t="s">
        <v>399</v>
      </c>
      <c r="B95">
        <v>19859</v>
      </c>
      <c r="C95" s="2" t="str">
        <f t="shared" si="10"/>
        <v>0-20.000</v>
      </c>
      <c r="D95">
        <v>7.02</v>
      </c>
      <c r="E95">
        <f t="shared" si="11"/>
        <v>6</v>
      </c>
      <c r="F95" t="str">
        <f t="shared" si="12"/>
        <v>06-08 anos</v>
      </c>
      <c r="G95">
        <v>0</v>
      </c>
      <c r="H95" t="str">
        <f t="shared" si="13"/>
        <v>0</v>
      </c>
      <c r="I95">
        <v>2080</v>
      </c>
      <c r="J95">
        <v>1451</v>
      </c>
      <c r="K95">
        <v>2946</v>
      </c>
      <c r="L95">
        <v>17375</v>
      </c>
      <c r="M95">
        <v>64114</v>
      </c>
      <c r="N95">
        <v>42528</v>
      </c>
      <c r="O95" t="str">
        <f t="shared" si="14"/>
        <v>10.001-100.000</v>
      </c>
      <c r="P95">
        <v>8372</v>
      </c>
      <c r="Q95" t="str">
        <f t="shared" si="15"/>
        <v>1.001-10.000</v>
      </c>
      <c r="R95">
        <v>13214</v>
      </c>
      <c r="S95">
        <v>13.06</v>
      </c>
      <c r="T95">
        <v>4.29</v>
      </c>
      <c r="U95">
        <v>1.05</v>
      </c>
      <c r="V95">
        <v>1.39</v>
      </c>
      <c r="W95">
        <v>2.27</v>
      </c>
      <c r="X95" t="s">
        <v>400</v>
      </c>
      <c r="Y95" t="s">
        <v>401</v>
      </c>
      <c r="Z95" t="s">
        <v>402</v>
      </c>
      <c r="AB95">
        <f>(N95 - MIN($N$2:$N$998)) / (MAX($N$2:$N$998) - MIN($N$2:$N$998))</f>
        <v>3.9566134559466705E-3</v>
      </c>
      <c r="AC95">
        <f t="shared" si="16"/>
        <v>6.7175263327112484E-4</v>
      </c>
      <c r="AD95">
        <f t="shared" si="17"/>
        <v>0.19562243502051985</v>
      </c>
      <c r="AE95">
        <f t="shared" si="18"/>
        <v>1.0615711252653938E-2</v>
      </c>
      <c r="AF95">
        <f t="shared" si="19"/>
        <v>2.5179663237401835E-5</v>
      </c>
    </row>
    <row r="96" spans="1:32" x14ac:dyDescent="0.25">
      <c r="A96" t="s">
        <v>403</v>
      </c>
      <c r="B96">
        <v>19718</v>
      </c>
      <c r="C96" s="2" t="str">
        <f t="shared" si="10"/>
        <v>0-20.000</v>
      </c>
      <c r="D96">
        <v>4.8499999999999996</v>
      </c>
      <c r="E96">
        <f t="shared" si="11"/>
        <v>4</v>
      </c>
      <c r="F96" t="str">
        <f t="shared" si="12"/>
        <v>04-06 anos</v>
      </c>
      <c r="G96">
        <v>107</v>
      </c>
      <c r="H96" t="str">
        <f t="shared" si="13"/>
        <v>1 - 250</v>
      </c>
      <c r="I96">
        <v>514</v>
      </c>
      <c r="J96">
        <v>910</v>
      </c>
      <c r="K96">
        <v>6647</v>
      </c>
      <c r="L96">
        <v>74646</v>
      </c>
      <c r="M96">
        <v>102936</v>
      </c>
      <c r="N96">
        <v>74221</v>
      </c>
      <c r="O96" t="str">
        <f t="shared" si="14"/>
        <v>10.001-100.000</v>
      </c>
      <c r="P96">
        <v>14341</v>
      </c>
      <c r="Q96" t="str">
        <f t="shared" si="15"/>
        <v>10.001-100.000</v>
      </c>
      <c r="R96">
        <v>14374</v>
      </c>
      <c r="S96">
        <v>13.93</v>
      </c>
      <c r="T96">
        <v>6.79</v>
      </c>
      <c r="U96">
        <v>1.74</v>
      </c>
      <c r="V96">
        <v>68.42</v>
      </c>
      <c r="W96">
        <v>17.2</v>
      </c>
      <c r="X96" t="s">
        <v>404</v>
      </c>
      <c r="Y96" t="s">
        <v>405</v>
      </c>
      <c r="Z96" t="s">
        <v>406</v>
      </c>
      <c r="AB96">
        <f>(N96 - MIN($N$2:$N$998)) / (MAX($N$2:$N$998) - MIN($N$2:$N$998))</f>
        <v>6.9051873427816461E-3</v>
      </c>
      <c r="AC96">
        <f t="shared" si="16"/>
        <v>1.1506933246226948E-3</v>
      </c>
      <c r="AD96">
        <f t="shared" si="17"/>
        <v>0.30962152302781576</v>
      </c>
      <c r="AE96">
        <f t="shared" si="18"/>
        <v>0.15711252653927812</v>
      </c>
      <c r="AF96">
        <f t="shared" si="19"/>
        <v>1.2394191069805998E-3</v>
      </c>
    </row>
    <row r="97" spans="1:32" x14ac:dyDescent="0.25">
      <c r="A97" t="s">
        <v>407</v>
      </c>
      <c r="B97">
        <v>19710</v>
      </c>
      <c r="C97" s="2" t="str">
        <f t="shared" si="10"/>
        <v>0-20.000</v>
      </c>
      <c r="D97">
        <v>8.8000000000000007</v>
      </c>
      <c r="E97">
        <f t="shared" si="11"/>
        <v>8</v>
      </c>
      <c r="F97" t="str">
        <f t="shared" si="12"/>
        <v>08-10 anos</v>
      </c>
      <c r="G97">
        <v>70</v>
      </c>
      <c r="H97" t="str">
        <f t="shared" si="13"/>
        <v>1 - 250</v>
      </c>
      <c r="I97">
        <v>4302</v>
      </c>
      <c r="J97">
        <v>0</v>
      </c>
      <c r="K97">
        <v>0</v>
      </c>
      <c r="L97">
        <v>0</v>
      </c>
      <c r="M97">
        <v>487836</v>
      </c>
      <c r="N97">
        <v>352082</v>
      </c>
      <c r="O97" t="str">
        <f t="shared" si="14"/>
        <v>100.001-1.000.000</v>
      </c>
      <c r="P97">
        <v>72785</v>
      </c>
      <c r="Q97" t="str">
        <f t="shared" si="15"/>
        <v>10.001-100.000</v>
      </c>
      <c r="R97">
        <v>62969</v>
      </c>
      <c r="S97">
        <v>14.92</v>
      </c>
      <c r="X97" t="s">
        <v>408</v>
      </c>
      <c r="Y97" t="s">
        <v>409</v>
      </c>
      <c r="Z97" t="s">
        <v>410</v>
      </c>
      <c r="AA97" t="s">
        <v>70</v>
      </c>
      <c r="AB97">
        <f>(N97 - MIN($N$2:$N$998)) / (MAX($N$2:$N$998) - MIN($N$2:$N$998))</f>
        <v>3.275612252625601E-2</v>
      </c>
      <c r="AC97">
        <f t="shared" si="16"/>
        <v>5.8401236756615883E-3</v>
      </c>
      <c r="AD97">
        <f t="shared" si="17"/>
        <v>0</v>
      </c>
      <c r="AE97">
        <f t="shared" si="18"/>
        <v>-0.21231422505307856</v>
      </c>
      <c r="AF97">
        <f t="shared" si="19"/>
        <v>0</v>
      </c>
    </row>
    <row r="98" spans="1:32" x14ac:dyDescent="0.25">
      <c r="A98" t="s">
        <v>411</v>
      </c>
      <c r="B98">
        <v>18935</v>
      </c>
      <c r="C98" s="2" t="str">
        <f t="shared" si="10"/>
        <v>0-20.000</v>
      </c>
      <c r="D98">
        <v>12.79</v>
      </c>
      <c r="E98">
        <f t="shared" si="11"/>
        <v>12</v>
      </c>
      <c r="F98" t="str">
        <f t="shared" si="12"/>
        <v>12-14 anos</v>
      </c>
      <c r="G98">
        <v>3</v>
      </c>
      <c r="H98" t="str">
        <f t="shared" si="13"/>
        <v>1 - 250</v>
      </c>
      <c r="I98">
        <v>1333</v>
      </c>
      <c r="J98">
        <v>1890</v>
      </c>
      <c r="K98">
        <v>9702</v>
      </c>
      <c r="L98">
        <v>97667</v>
      </c>
      <c r="M98">
        <v>150709</v>
      </c>
      <c r="N98">
        <v>100068</v>
      </c>
      <c r="O98" t="str">
        <f t="shared" si="14"/>
        <v>100.001-1.000.000</v>
      </c>
      <c r="P98">
        <v>22451</v>
      </c>
      <c r="Q98" t="str">
        <f t="shared" si="15"/>
        <v>10.001-100.000</v>
      </c>
      <c r="R98">
        <v>28190</v>
      </c>
      <c r="S98">
        <v>14.9</v>
      </c>
      <c r="T98">
        <v>5.49</v>
      </c>
      <c r="U98">
        <v>1.42</v>
      </c>
      <c r="V98">
        <v>23.07</v>
      </c>
      <c r="W98">
        <v>9.9</v>
      </c>
      <c r="X98" t="s">
        <v>413</v>
      </c>
      <c r="Y98" t="s">
        <v>414</v>
      </c>
      <c r="Z98" t="s">
        <v>415</v>
      </c>
      <c r="AB98">
        <f>(N98 - MIN($N$2:$N$998)) / (MAX($N$2:$N$998) - MIN($N$2:$N$998))</f>
        <v>9.309875736213117E-3</v>
      </c>
      <c r="AC98">
        <f t="shared" si="16"/>
        <v>1.8014235988497399E-3</v>
      </c>
      <c r="AD98">
        <f t="shared" si="17"/>
        <v>0.2503419972640219</v>
      </c>
      <c r="AE98">
        <f t="shared" si="18"/>
        <v>8.9171974522292974E-2</v>
      </c>
      <c r="AF98">
        <f t="shared" si="19"/>
        <v>4.1790995027831681E-4</v>
      </c>
    </row>
    <row r="99" spans="1:32" x14ac:dyDescent="0.25">
      <c r="A99" t="s">
        <v>416</v>
      </c>
      <c r="B99">
        <v>21707</v>
      </c>
      <c r="C99" s="2" t="str">
        <f t="shared" si="10"/>
        <v>20.001-40.000</v>
      </c>
      <c r="D99">
        <v>7</v>
      </c>
      <c r="E99">
        <f t="shared" si="11"/>
        <v>6</v>
      </c>
      <c r="F99" t="str">
        <f t="shared" si="12"/>
        <v>06-08 anos</v>
      </c>
      <c r="G99">
        <v>0</v>
      </c>
      <c r="H99" t="str">
        <f t="shared" si="13"/>
        <v>0</v>
      </c>
      <c r="I99">
        <v>51282</v>
      </c>
      <c r="J99">
        <v>0</v>
      </c>
      <c r="K99">
        <v>0</v>
      </c>
      <c r="L99">
        <v>0</v>
      </c>
      <c r="M99">
        <v>9870131</v>
      </c>
      <c r="N99">
        <v>5566671</v>
      </c>
      <c r="O99" t="str">
        <f t="shared" si="14"/>
        <v>&gt;1.000.000</v>
      </c>
      <c r="P99">
        <v>3228747</v>
      </c>
      <c r="Q99" t="str">
        <f t="shared" si="15"/>
        <v>&gt;100.000</v>
      </c>
      <c r="R99">
        <v>1074713</v>
      </c>
      <c r="S99">
        <v>32.71</v>
      </c>
      <c r="X99" t="s">
        <v>417</v>
      </c>
      <c r="Y99" t="s">
        <v>418</v>
      </c>
      <c r="Z99" t="s">
        <v>419</v>
      </c>
      <c r="AA99" t="s">
        <v>70</v>
      </c>
      <c r="AB99">
        <f>(N99 - MIN($N$2:$N$998)) / (MAX($N$2:$N$998) - MIN($N$2:$N$998))</f>
        <v>0.51789798211597315</v>
      </c>
      <c r="AC99">
        <f t="shared" si="16"/>
        <v>0.25906823929959921</v>
      </c>
      <c r="AD99">
        <f t="shared" si="17"/>
        <v>0</v>
      </c>
      <c r="AE99">
        <f t="shared" si="18"/>
        <v>-0.21231422505307856</v>
      </c>
      <c r="AF99">
        <f t="shared" si="19"/>
        <v>0</v>
      </c>
    </row>
    <row r="100" spans="1:32" x14ac:dyDescent="0.25">
      <c r="A100" t="s">
        <v>420</v>
      </c>
      <c r="B100">
        <v>18871</v>
      </c>
      <c r="C100" s="2" t="str">
        <f t="shared" si="10"/>
        <v>0-20.000</v>
      </c>
      <c r="D100">
        <v>13.18</v>
      </c>
      <c r="E100">
        <f t="shared" si="11"/>
        <v>12</v>
      </c>
      <c r="F100" t="str">
        <f t="shared" si="12"/>
        <v>12-14 anos</v>
      </c>
      <c r="G100">
        <v>5</v>
      </c>
      <c r="H100" t="str">
        <f t="shared" si="13"/>
        <v>1 - 250</v>
      </c>
      <c r="I100">
        <v>25</v>
      </c>
      <c r="J100">
        <v>45</v>
      </c>
      <c r="K100">
        <v>187</v>
      </c>
      <c r="L100">
        <v>1792</v>
      </c>
      <c r="M100">
        <v>2323</v>
      </c>
      <c r="N100">
        <v>1610</v>
      </c>
      <c r="O100" t="str">
        <f t="shared" si="14"/>
        <v>1.001-10.000</v>
      </c>
      <c r="P100">
        <v>360</v>
      </c>
      <c r="Q100" t="str">
        <f t="shared" si="15"/>
        <v>101-1.000</v>
      </c>
      <c r="R100">
        <v>353</v>
      </c>
      <c r="S100">
        <v>15.5</v>
      </c>
      <c r="T100">
        <v>4.7300000000000004</v>
      </c>
      <c r="U100">
        <v>1.36</v>
      </c>
      <c r="V100">
        <v>24.6</v>
      </c>
      <c r="W100">
        <v>7.91</v>
      </c>
      <c r="X100" t="s">
        <v>421</v>
      </c>
      <c r="Y100" t="s">
        <v>422</v>
      </c>
      <c r="Z100" t="s">
        <v>423</v>
      </c>
      <c r="AB100">
        <f>(N100 - MIN($N$2:$N$998)) / (MAX($N$2:$N$998) - MIN($N$2:$N$998))</f>
        <v>1.4978714409504654E-4</v>
      </c>
      <c r="AC100">
        <f t="shared" si="16"/>
        <v>2.8885684182704841E-5</v>
      </c>
      <c r="AD100">
        <f t="shared" si="17"/>
        <v>0.21568627450980393</v>
      </c>
      <c r="AE100">
        <f t="shared" si="18"/>
        <v>7.6433121019108305E-2</v>
      </c>
      <c r="AF100">
        <f t="shared" si="19"/>
        <v>4.4562569470509727E-4</v>
      </c>
    </row>
    <row r="101" spans="1:32" x14ac:dyDescent="0.25">
      <c r="A101" t="s">
        <v>424</v>
      </c>
      <c r="B101">
        <v>18343</v>
      </c>
      <c r="C101" s="2" t="str">
        <f t="shared" si="10"/>
        <v>0-20.000</v>
      </c>
      <c r="D101">
        <v>15.62</v>
      </c>
      <c r="E101">
        <f t="shared" si="11"/>
        <v>14</v>
      </c>
      <c r="F101" t="str">
        <f t="shared" si="12"/>
        <v>14-16 anos</v>
      </c>
      <c r="G101">
        <v>31</v>
      </c>
      <c r="H101" t="str">
        <f t="shared" si="13"/>
        <v>1 - 250</v>
      </c>
      <c r="I101">
        <v>513</v>
      </c>
      <c r="J101">
        <v>662</v>
      </c>
      <c r="K101">
        <v>4502</v>
      </c>
      <c r="L101">
        <v>41027</v>
      </c>
      <c r="M101">
        <v>74678</v>
      </c>
      <c r="N101">
        <v>49140</v>
      </c>
      <c r="O101" t="str">
        <f t="shared" si="14"/>
        <v>10.001-100.000</v>
      </c>
      <c r="P101">
        <v>16297</v>
      </c>
      <c r="Q101" t="str">
        <f t="shared" si="15"/>
        <v>10.001-100.000</v>
      </c>
      <c r="R101">
        <v>9241</v>
      </c>
      <c r="S101">
        <v>21.82</v>
      </c>
      <c r="T101">
        <v>5.81</v>
      </c>
      <c r="U101">
        <v>1.81</v>
      </c>
      <c r="V101">
        <v>48.3</v>
      </c>
      <c r="W101">
        <v>14.39</v>
      </c>
      <c r="X101" t="s">
        <v>425</v>
      </c>
      <c r="Y101" t="s">
        <v>426</v>
      </c>
      <c r="Z101" t="s">
        <v>427</v>
      </c>
      <c r="AB101">
        <f>(N101 - MIN($N$2:$N$998)) / (MAX($N$2:$N$998) - MIN($N$2:$N$998))</f>
        <v>4.5717641371618555E-3</v>
      </c>
      <c r="AC101">
        <f t="shared" si="16"/>
        <v>1.3076388753487244E-3</v>
      </c>
      <c r="AD101">
        <f t="shared" si="17"/>
        <v>0.26493388052895578</v>
      </c>
      <c r="AE101">
        <f t="shared" si="18"/>
        <v>0.17197452229299365</v>
      </c>
      <c r="AF101">
        <f t="shared" si="19"/>
        <v>8.7494801033561774E-4</v>
      </c>
    </row>
    <row r="102" spans="1:32" x14ac:dyDescent="0.25">
      <c r="A102" t="s">
        <v>428</v>
      </c>
      <c r="B102">
        <v>18221</v>
      </c>
      <c r="C102" s="2" t="str">
        <f t="shared" si="10"/>
        <v>0-20.000</v>
      </c>
      <c r="D102">
        <v>8.5</v>
      </c>
      <c r="E102">
        <f t="shared" si="11"/>
        <v>8</v>
      </c>
      <c r="F102" t="str">
        <f t="shared" si="12"/>
        <v>08-10 anos</v>
      </c>
      <c r="G102">
        <v>0</v>
      </c>
      <c r="H102" t="str">
        <f t="shared" si="13"/>
        <v>0</v>
      </c>
      <c r="I102">
        <v>316</v>
      </c>
      <c r="J102">
        <v>463</v>
      </c>
      <c r="K102">
        <v>2882</v>
      </c>
      <c r="L102">
        <v>32495</v>
      </c>
      <c r="M102">
        <v>48259</v>
      </c>
      <c r="N102">
        <v>30722</v>
      </c>
      <c r="O102" t="str">
        <f t="shared" si="14"/>
        <v>10.001-100.000</v>
      </c>
      <c r="P102">
        <v>9028</v>
      </c>
      <c r="Q102" t="str">
        <f t="shared" si="15"/>
        <v>1.001-10.000</v>
      </c>
      <c r="R102">
        <v>8509</v>
      </c>
      <c r="S102">
        <v>18.71</v>
      </c>
      <c r="T102">
        <v>2.61</v>
      </c>
      <c r="U102">
        <v>1.05</v>
      </c>
      <c r="V102">
        <v>16.2</v>
      </c>
      <c r="W102">
        <v>15.44</v>
      </c>
      <c r="X102" t="s">
        <v>429</v>
      </c>
      <c r="Y102" t="s">
        <v>430</v>
      </c>
      <c r="Z102" t="s">
        <v>431</v>
      </c>
      <c r="AB102">
        <f>(N102 - MIN($N$2:$N$998)) / (MAX($N$2:$N$998) - MIN($N$2:$N$998))</f>
        <v>2.8582364229118138E-3</v>
      </c>
      <c r="AC102">
        <f t="shared" si="16"/>
        <v>7.2438876889294255E-4</v>
      </c>
      <c r="AD102">
        <f t="shared" si="17"/>
        <v>0.11901504787961696</v>
      </c>
      <c r="AE102">
        <f t="shared" si="18"/>
        <v>1.0615711252653938E-2</v>
      </c>
      <c r="AF102">
        <f t="shared" si="19"/>
        <v>2.9346082334238109E-4</v>
      </c>
    </row>
    <row r="103" spans="1:32" x14ac:dyDescent="0.25">
      <c r="A103" t="s">
        <v>432</v>
      </c>
      <c r="B103">
        <v>18196</v>
      </c>
      <c r="C103" s="2" t="str">
        <f t="shared" si="10"/>
        <v>0-20.000</v>
      </c>
      <c r="D103">
        <v>8.82</v>
      </c>
      <c r="E103">
        <f t="shared" si="11"/>
        <v>8</v>
      </c>
      <c r="F103" t="str">
        <f t="shared" si="12"/>
        <v>08-10 anos</v>
      </c>
      <c r="G103">
        <v>110</v>
      </c>
      <c r="H103" t="str">
        <f t="shared" si="13"/>
        <v>1 - 250</v>
      </c>
      <c r="I103">
        <v>68</v>
      </c>
      <c r="J103">
        <v>70</v>
      </c>
      <c r="K103">
        <v>1561</v>
      </c>
      <c r="L103">
        <v>13844</v>
      </c>
      <c r="M103">
        <v>23056</v>
      </c>
      <c r="N103">
        <v>14864</v>
      </c>
      <c r="O103" t="str">
        <f t="shared" si="14"/>
        <v>10.001-100.000</v>
      </c>
      <c r="P103">
        <v>4938</v>
      </c>
      <c r="Q103" t="str">
        <f t="shared" si="15"/>
        <v>1.001-10.000</v>
      </c>
      <c r="R103">
        <v>3254</v>
      </c>
      <c r="S103">
        <v>21.42</v>
      </c>
      <c r="T103">
        <v>5.89</v>
      </c>
      <c r="U103">
        <v>1.24</v>
      </c>
      <c r="V103">
        <v>1165.57</v>
      </c>
      <c r="W103">
        <v>69.900000000000006</v>
      </c>
      <c r="X103" t="s">
        <v>433</v>
      </c>
      <c r="Y103" t="s">
        <v>434</v>
      </c>
      <c r="Z103" t="s">
        <v>435</v>
      </c>
      <c r="AB103">
        <f>(N103 - MIN($N$2:$N$998)) / (MAX($N$2:$N$998) - MIN($N$2:$N$998))</f>
        <v>1.3828795713222185E-3</v>
      </c>
      <c r="AC103">
        <f t="shared" si="16"/>
        <v>3.9621530137276805E-4</v>
      </c>
      <c r="AD103">
        <f t="shared" si="17"/>
        <v>0.26858185134518925</v>
      </c>
      <c r="AE103">
        <f t="shared" si="18"/>
        <v>5.0955414012738849E-2</v>
      </c>
      <c r="AF103">
        <f t="shared" si="19"/>
        <v>2.1114143942171551E-2</v>
      </c>
    </row>
    <row r="104" spans="1:32" x14ac:dyDescent="0.25">
      <c r="A104" t="s">
        <v>436</v>
      </c>
      <c r="B104">
        <v>18161</v>
      </c>
      <c r="C104" s="2" t="str">
        <f t="shared" si="10"/>
        <v>0-20.000</v>
      </c>
      <c r="D104">
        <v>5.62</v>
      </c>
      <c r="E104">
        <f t="shared" si="11"/>
        <v>4</v>
      </c>
      <c r="F104" t="str">
        <f t="shared" si="12"/>
        <v>04-06 anos</v>
      </c>
      <c r="G104">
        <v>38</v>
      </c>
      <c r="H104" t="str">
        <f t="shared" si="13"/>
        <v>1 - 250</v>
      </c>
      <c r="I104">
        <v>949</v>
      </c>
      <c r="J104">
        <v>764</v>
      </c>
      <c r="K104">
        <v>4686</v>
      </c>
      <c r="L104">
        <v>27994</v>
      </c>
      <c r="M104">
        <v>91035</v>
      </c>
      <c r="N104">
        <v>40974</v>
      </c>
      <c r="O104" t="str">
        <f t="shared" si="14"/>
        <v>10.001-100.000</v>
      </c>
      <c r="P104">
        <v>37600</v>
      </c>
      <c r="Q104" t="str">
        <f t="shared" si="15"/>
        <v>10.001-100.000</v>
      </c>
      <c r="R104">
        <v>12461</v>
      </c>
      <c r="S104">
        <v>41.3</v>
      </c>
      <c r="T104">
        <v>4.74</v>
      </c>
      <c r="U104">
        <v>1.27</v>
      </c>
      <c r="V104">
        <v>60.19</v>
      </c>
      <c r="W104">
        <v>8.9600000000000009</v>
      </c>
      <c r="X104" t="s">
        <v>437</v>
      </c>
      <c r="Y104" t="s">
        <v>438</v>
      </c>
      <c r="Z104" t="s">
        <v>439</v>
      </c>
      <c r="AB104">
        <f>(N104 - MIN($N$2:$N$998)) / (MAX($N$2:$N$998) - MIN($N$2:$N$998))</f>
        <v>3.8120362994723215E-3</v>
      </c>
      <c r="AC104">
        <f t="shared" si="16"/>
        <v>3.0169492368602832E-3</v>
      </c>
      <c r="AD104">
        <f t="shared" si="17"/>
        <v>0.21614227086183313</v>
      </c>
      <c r="AE104">
        <f t="shared" si="18"/>
        <v>5.7324840764331211E-2</v>
      </c>
      <c r="AF104">
        <f t="shared" si="19"/>
        <v>1.0903337627764147E-3</v>
      </c>
    </row>
    <row r="105" spans="1:32" x14ac:dyDescent="0.25">
      <c r="A105" t="s">
        <v>440</v>
      </c>
      <c r="B105">
        <v>17991</v>
      </c>
      <c r="C105" s="2" t="str">
        <f t="shared" si="10"/>
        <v>0-20.000</v>
      </c>
      <c r="D105">
        <v>1.83</v>
      </c>
      <c r="E105">
        <f t="shared" si="11"/>
        <v>0</v>
      </c>
      <c r="F105" t="str">
        <f t="shared" si="12"/>
        <v>&lt;1 ano</v>
      </c>
      <c r="G105">
        <v>0</v>
      </c>
      <c r="H105" t="str">
        <f t="shared" si="13"/>
        <v>0</v>
      </c>
      <c r="I105">
        <v>787</v>
      </c>
      <c r="J105">
        <v>792</v>
      </c>
      <c r="K105">
        <v>2399</v>
      </c>
      <c r="L105">
        <v>14584</v>
      </c>
      <c r="M105">
        <v>20827</v>
      </c>
      <c r="N105">
        <v>16366</v>
      </c>
      <c r="O105" t="str">
        <f t="shared" si="14"/>
        <v>10.001-100.000</v>
      </c>
      <c r="P105">
        <v>737</v>
      </c>
      <c r="Q105" t="str">
        <f t="shared" si="15"/>
        <v>101-1.000</v>
      </c>
      <c r="R105">
        <v>3724</v>
      </c>
      <c r="S105">
        <v>3.54</v>
      </c>
      <c r="T105">
        <v>2.64</v>
      </c>
      <c r="U105">
        <v>1.1399999999999999</v>
      </c>
      <c r="V105">
        <v>3.05</v>
      </c>
      <c r="W105">
        <v>3.93</v>
      </c>
      <c r="X105" t="s">
        <v>441</v>
      </c>
      <c r="Y105" t="s">
        <v>442</v>
      </c>
      <c r="Z105" t="s">
        <v>443</v>
      </c>
      <c r="AB105">
        <f>(N105 - MIN($N$2:$N$998)) / (MAX($N$2:$N$998) - MIN($N$2:$N$998))</f>
        <v>1.5226188821487775E-3</v>
      </c>
      <c r="AC105">
        <f t="shared" si="16"/>
        <v>5.9135414562926301E-5</v>
      </c>
      <c r="AD105">
        <f t="shared" si="17"/>
        <v>0.12038303693570453</v>
      </c>
      <c r="AE105">
        <f t="shared" si="18"/>
        <v>2.9723991507430977E-2</v>
      </c>
      <c r="AF105">
        <f t="shared" si="19"/>
        <v>5.5250340197176685E-5</v>
      </c>
    </row>
    <row r="106" spans="1:32" x14ac:dyDescent="0.25">
      <c r="A106" t="s">
        <v>444</v>
      </c>
      <c r="B106">
        <v>17984</v>
      </c>
      <c r="C106" s="2" t="str">
        <f t="shared" si="10"/>
        <v>0-20.000</v>
      </c>
      <c r="D106">
        <v>12.99</v>
      </c>
      <c r="E106">
        <f t="shared" si="11"/>
        <v>12</v>
      </c>
      <c r="F106" t="str">
        <f t="shared" si="12"/>
        <v>12-14 anos</v>
      </c>
      <c r="G106">
        <v>14</v>
      </c>
      <c r="H106" t="str">
        <f t="shared" si="13"/>
        <v>1 - 250</v>
      </c>
      <c r="I106">
        <v>240</v>
      </c>
      <c r="J106">
        <v>410</v>
      </c>
      <c r="K106">
        <v>1668</v>
      </c>
      <c r="L106">
        <v>13167</v>
      </c>
      <c r="M106">
        <v>28421</v>
      </c>
      <c r="N106">
        <v>17807</v>
      </c>
      <c r="O106" t="str">
        <f t="shared" si="14"/>
        <v>10.001-100.000</v>
      </c>
      <c r="P106">
        <v>7078</v>
      </c>
      <c r="Q106" t="str">
        <f t="shared" si="15"/>
        <v>1.001-10.000</v>
      </c>
      <c r="R106">
        <v>3536</v>
      </c>
      <c r="S106">
        <v>24.9</v>
      </c>
      <c r="T106">
        <v>4.4800000000000004</v>
      </c>
      <c r="U106">
        <v>1.29</v>
      </c>
      <c r="V106">
        <v>25.88</v>
      </c>
      <c r="W106">
        <v>5.62</v>
      </c>
      <c r="X106" t="s">
        <v>445</v>
      </c>
      <c r="Y106" t="s">
        <v>446</v>
      </c>
      <c r="Z106" t="s">
        <v>447</v>
      </c>
      <c r="AB106">
        <f>(N106 - MIN($N$2:$N$998)) / (MAX($N$2:$N$998) - MIN($N$2:$N$998))</f>
        <v>1.6566830278885055E-3</v>
      </c>
      <c r="AC106">
        <f t="shared" si="16"/>
        <v>5.6792464623662458E-4</v>
      </c>
      <c r="AD106">
        <f t="shared" si="17"/>
        <v>0.20428636570907435</v>
      </c>
      <c r="AE106">
        <f t="shared" si="18"/>
        <v>6.1571125265392788E-2</v>
      </c>
      <c r="AF106">
        <f t="shared" si="19"/>
        <v>4.6881272272227302E-4</v>
      </c>
    </row>
    <row r="107" spans="1:32" x14ac:dyDescent="0.25">
      <c r="A107" t="s">
        <v>448</v>
      </c>
      <c r="B107">
        <v>17973</v>
      </c>
      <c r="C107" s="2" t="str">
        <f t="shared" si="10"/>
        <v>0-20.000</v>
      </c>
      <c r="D107">
        <v>8.4499999999999993</v>
      </c>
      <c r="E107">
        <f t="shared" si="11"/>
        <v>8</v>
      </c>
      <c r="F107" t="str">
        <f t="shared" si="12"/>
        <v>08-10 anos</v>
      </c>
      <c r="G107">
        <v>0</v>
      </c>
      <c r="H107" t="str">
        <f t="shared" si="13"/>
        <v>0</v>
      </c>
      <c r="I107">
        <v>349</v>
      </c>
      <c r="J107">
        <v>143</v>
      </c>
      <c r="K107">
        <v>209</v>
      </c>
      <c r="L107">
        <v>1142</v>
      </c>
      <c r="M107">
        <v>9946</v>
      </c>
      <c r="N107">
        <v>6820</v>
      </c>
      <c r="O107" t="str">
        <f t="shared" si="14"/>
        <v>1.001-10.000</v>
      </c>
      <c r="P107">
        <v>1356</v>
      </c>
      <c r="Q107" t="str">
        <f t="shared" si="15"/>
        <v>1.001-10.000</v>
      </c>
      <c r="R107">
        <v>1770</v>
      </c>
      <c r="S107">
        <v>13.63</v>
      </c>
      <c r="T107">
        <v>4.59</v>
      </c>
      <c r="U107">
        <v>1.05</v>
      </c>
      <c r="V107">
        <v>0.59</v>
      </c>
      <c r="W107">
        <v>1.66</v>
      </c>
      <c r="X107" t="s">
        <v>449</v>
      </c>
      <c r="Y107" t="s">
        <v>450</v>
      </c>
      <c r="Z107" t="s">
        <v>451</v>
      </c>
      <c r="AB107">
        <f>(N107 - MIN($N$2:$N$998)) / (MAX($N$2:$N$998) - MIN($N$2:$N$998))</f>
        <v>6.3450206380634628E-4</v>
      </c>
      <c r="AC107">
        <f t="shared" si="16"/>
        <v>1.088027437548549E-4</v>
      </c>
      <c r="AD107">
        <f t="shared" si="17"/>
        <v>0.20930232558139533</v>
      </c>
      <c r="AE107">
        <f t="shared" si="18"/>
        <v>1.0615711252653938E-2</v>
      </c>
      <c r="AF107">
        <f t="shared" si="19"/>
        <v>1.0687770726666966E-5</v>
      </c>
    </row>
    <row r="108" spans="1:32" x14ac:dyDescent="0.25">
      <c r="A108" t="s">
        <v>452</v>
      </c>
      <c r="B108">
        <v>17857</v>
      </c>
      <c r="C108" s="2" t="str">
        <f t="shared" si="10"/>
        <v>0-20.000</v>
      </c>
      <c r="D108">
        <v>6.38</v>
      </c>
      <c r="E108">
        <f t="shared" si="11"/>
        <v>6</v>
      </c>
      <c r="F108" t="str">
        <f t="shared" si="12"/>
        <v>06-08 anos</v>
      </c>
      <c r="G108">
        <v>32</v>
      </c>
      <c r="H108" t="str">
        <f t="shared" si="13"/>
        <v>1 - 250</v>
      </c>
      <c r="I108">
        <v>3738</v>
      </c>
      <c r="J108">
        <v>3792</v>
      </c>
      <c r="K108">
        <v>11767</v>
      </c>
      <c r="L108">
        <v>91701</v>
      </c>
      <c r="M108">
        <v>266575</v>
      </c>
      <c r="N108">
        <v>167178</v>
      </c>
      <c r="O108" t="str">
        <f t="shared" si="14"/>
        <v>100.001-1.000.000</v>
      </c>
      <c r="P108">
        <v>58826</v>
      </c>
      <c r="Q108" t="str">
        <f t="shared" si="15"/>
        <v>10.001-100.000</v>
      </c>
      <c r="R108">
        <v>40571</v>
      </c>
      <c r="S108">
        <v>22.07</v>
      </c>
      <c r="T108">
        <v>7.85</v>
      </c>
      <c r="U108">
        <v>1.21</v>
      </c>
      <c r="V108">
        <v>16.079999999999998</v>
      </c>
      <c r="W108">
        <v>4.75</v>
      </c>
      <c r="X108" t="s">
        <v>453</v>
      </c>
      <c r="Y108" t="s">
        <v>454</v>
      </c>
      <c r="Z108" t="s">
        <v>455</v>
      </c>
      <c r="AB108">
        <f>(N108 - MIN($N$2:$N$998)) / (MAX($N$2:$N$998) - MIN($N$2:$N$998))</f>
        <v>1.5553487686659435E-2</v>
      </c>
      <c r="AC108">
        <f t="shared" si="16"/>
        <v>4.720081271477208E-3</v>
      </c>
      <c r="AD108">
        <f t="shared" si="17"/>
        <v>0.35795713634290927</v>
      </c>
      <c r="AE108">
        <f t="shared" si="18"/>
        <v>4.4585987261146487E-2</v>
      </c>
      <c r="AF108">
        <f t="shared" si="19"/>
        <v>2.9128703946577087E-4</v>
      </c>
    </row>
    <row r="109" spans="1:32" x14ac:dyDescent="0.25">
      <c r="A109" t="s">
        <v>456</v>
      </c>
      <c r="B109">
        <v>17549</v>
      </c>
      <c r="C109" s="2" t="str">
        <f t="shared" si="10"/>
        <v>0-20.000</v>
      </c>
      <c r="D109">
        <v>9.0299999999999994</v>
      </c>
      <c r="E109">
        <f t="shared" si="11"/>
        <v>8</v>
      </c>
      <c r="F109" t="str">
        <f t="shared" si="12"/>
        <v>08-10 anos</v>
      </c>
      <c r="G109">
        <v>60</v>
      </c>
      <c r="H109" t="str">
        <f t="shared" si="13"/>
        <v>1 - 250</v>
      </c>
      <c r="I109">
        <v>240</v>
      </c>
      <c r="J109">
        <v>520</v>
      </c>
      <c r="K109">
        <v>2843</v>
      </c>
      <c r="L109">
        <v>40448</v>
      </c>
      <c r="M109">
        <v>43799</v>
      </c>
      <c r="N109">
        <v>30406</v>
      </c>
      <c r="O109" t="str">
        <f t="shared" si="14"/>
        <v>10.001-100.000</v>
      </c>
      <c r="P109">
        <v>8415</v>
      </c>
      <c r="Q109" t="str">
        <f t="shared" si="15"/>
        <v>1.001-10.000</v>
      </c>
      <c r="R109">
        <v>4978</v>
      </c>
      <c r="S109">
        <v>19.21</v>
      </c>
      <c r="T109">
        <v>4.79</v>
      </c>
      <c r="U109">
        <v>1.6</v>
      </c>
      <c r="V109">
        <v>28.47</v>
      </c>
      <c r="W109">
        <v>17.170000000000002</v>
      </c>
      <c r="X109" t="s">
        <v>457</v>
      </c>
      <c r="Y109" t="s">
        <v>458</v>
      </c>
      <c r="Z109" t="s">
        <v>459</v>
      </c>
      <c r="AB109">
        <f>(N109 - MIN($N$2:$N$998)) / (MAX($N$2:$N$998) - MIN($N$2:$N$998))</f>
        <v>2.8288372070521648E-3</v>
      </c>
      <c r="AC109">
        <f t="shared" si="16"/>
        <v>6.7520286777072568E-4</v>
      </c>
      <c r="AD109">
        <f t="shared" si="17"/>
        <v>0.21842225262197904</v>
      </c>
      <c r="AE109">
        <f t="shared" si="18"/>
        <v>0.12738853503184716</v>
      </c>
      <c r="AF109">
        <f t="shared" si="19"/>
        <v>5.157302247257771E-4</v>
      </c>
    </row>
    <row r="110" spans="1:32" x14ac:dyDescent="0.25">
      <c r="A110" t="s">
        <v>460</v>
      </c>
      <c r="B110">
        <v>17307</v>
      </c>
      <c r="C110" s="2" t="str">
        <f t="shared" si="10"/>
        <v>0-20.000</v>
      </c>
      <c r="D110">
        <v>13.29</v>
      </c>
      <c r="E110">
        <f t="shared" si="11"/>
        <v>12</v>
      </c>
      <c r="F110" t="str">
        <f t="shared" si="12"/>
        <v>12-14 anos</v>
      </c>
      <c r="G110">
        <v>97</v>
      </c>
      <c r="H110" t="str">
        <f t="shared" si="13"/>
        <v>1 - 250</v>
      </c>
      <c r="I110">
        <v>439</v>
      </c>
      <c r="J110">
        <v>0</v>
      </c>
      <c r="K110">
        <v>0</v>
      </c>
      <c r="L110">
        <v>0</v>
      </c>
      <c r="M110">
        <v>59619</v>
      </c>
      <c r="N110">
        <v>44185</v>
      </c>
      <c r="O110" t="str">
        <f t="shared" si="14"/>
        <v>10.001-100.000</v>
      </c>
      <c r="P110">
        <v>6475</v>
      </c>
      <c r="Q110" t="str">
        <f t="shared" si="15"/>
        <v>1.001-10.000</v>
      </c>
      <c r="R110">
        <v>8959</v>
      </c>
      <c r="S110">
        <v>10.86</v>
      </c>
      <c r="X110" t="s">
        <v>461</v>
      </c>
      <c r="Y110" t="s">
        <v>462</v>
      </c>
      <c r="Z110" t="s">
        <v>463</v>
      </c>
      <c r="AA110" t="s">
        <v>70</v>
      </c>
      <c r="AB110">
        <f>(N110 - MIN($N$2:$N$998)) / (MAX($N$2:$N$998) - MIN($N$2:$N$998))</f>
        <v>4.1107732682233739E-3</v>
      </c>
      <c r="AC110">
        <f t="shared" si="16"/>
        <v>5.1954112523059401E-4</v>
      </c>
      <c r="AD110">
        <f t="shared" si="17"/>
        <v>0</v>
      </c>
      <c r="AE110">
        <f t="shared" si="18"/>
        <v>-0.21231422505307856</v>
      </c>
      <c r="AF110">
        <f t="shared" si="19"/>
        <v>0</v>
      </c>
    </row>
    <row r="111" spans="1:32" x14ac:dyDescent="0.25">
      <c r="A111" t="s">
        <v>464</v>
      </c>
      <c r="B111">
        <v>17216</v>
      </c>
      <c r="C111" s="2" t="str">
        <f t="shared" si="10"/>
        <v>0-20.000</v>
      </c>
      <c r="D111">
        <v>13.76</v>
      </c>
      <c r="E111">
        <f t="shared" si="11"/>
        <v>12</v>
      </c>
      <c r="F111" t="str">
        <f t="shared" si="12"/>
        <v>12-14 anos</v>
      </c>
      <c r="G111">
        <v>1</v>
      </c>
      <c r="H111" t="str">
        <f t="shared" si="13"/>
        <v>1 - 250</v>
      </c>
      <c r="I111">
        <v>33</v>
      </c>
      <c r="J111">
        <v>38</v>
      </c>
      <c r="K111">
        <v>266</v>
      </c>
      <c r="L111">
        <v>2571</v>
      </c>
      <c r="M111">
        <v>4779</v>
      </c>
      <c r="N111">
        <v>2701</v>
      </c>
      <c r="O111" t="str">
        <f t="shared" si="14"/>
        <v>1.001-10.000</v>
      </c>
      <c r="P111">
        <v>1424</v>
      </c>
      <c r="Q111" t="str">
        <f t="shared" si="15"/>
        <v>1.001-10.000</v>
      </c>
      <c r="R111">
        <v>654</v>
      </c>
      <c r="S111">
        <v>29.8</v>
      </c>
      <c r="T111">
        <v>4.82</v>
      </c>
      <c r="U111">
        <v>1.37</v>
      </c>
      <c r="V111">
        <v>15.42</v>
      </c>
      <c r="W111">
        <v>18.32</v>
      </c>
      <c r="X111" t="s">
        <v>465</v>
      </c>
      <c r="Y111" t="s">
        <v>466</v>
      </c>
      <c r="Z111" t="s">
        <v>467</v>
      </c>
      <c r="AB111">
        <f>(N111 - MIN($N$2:$N$998)) / (MAX($N$2:$N$998) - MIN($N$2:$N$998))</f>
        <v>2.5128886720541659E-4</v>
      </c>
      <c r="AC111">
        <f t="shared" si="16"/>
        <v>1.1425892854492138E-4</v>
      </c>
      <c r="AD111">
        <f t="shared" si="17"/>
        <v>0.2197902416780666</v>
      </c>
      <c r="AE111">
        <f t="shared" si="18"/>
        <v>7.855626326963909E-2</v>
      </c>
      <c r="AF111">
        <f t="shared" si="19"/>
        <v>2.7933122814441461E-4</v>
      </c>
    </row>
    <row r="112" spans="1:32" x14ac:dyDescent="0.25">
      <c r="A112" t="s">
        <v>468</v>
      </c>
      <c r="B112">
        <v>17190</v>
      </c>
      <c r="C112" s="2" t="str">
        <f t="shared" si="10"/>
        <v>0-20.000</v>
      </c>
      <c r="D112">
        <v>6.63</v>
      </c>
      <c r="E112">
        <f t="shared" si="11"/>
        <v>6</v>
      </c>
      <c r="F112" t="str">
        <f t="shared" si="12"/>
        <v>06-08 anos</v>
      </c>
      <c r="G112">
        <v>46</v>
      </c>
      <c r="H112" t="str">
        <f t="shared" si="13"/>
        <v>1 - 250</v>
      </c>
      <c r="I112">
        <v>147</v>
      </c>
      <c r="J112">
        <v>198</v>
      </c>
      <c r="K112">
        <v>900</v>
      </c>
      <c r="L112">
        <v>6054</v>
      </c>
      <c r="M112">
        <v>14631</v>
      </c>
      <c r="N112">
        <v>9649</v>
      </c>
      <c r="O112" t="str">
        <f t="shared" si="14"/>
        <v>1.001-10.000</v>
      </c>
      <c r="P112">
        <v>3335</v>
      </c>
      <c r="Q112" t="str">
        <f t="shared" si="15"/>
        <v>1.001-10.000</v>
      </c>
      <c r="R112">
        <v>1647</v>
      </c>
      <c r="S112">
        <v>22.79</v>
      </c>
      <c r="T112">
        <v>5.51</v>
      </c>
      <c r="U112">
        <v>1.34</v>
      </c>
      <c r="V112">
        <v>12.98</v>
      </c>
      <c r="W112">
        <v>6.15</v>
      </c>
      <c r="X112" t="s">
        <v>469</v>
      </c>
      <c r="Y112" t="s">
        <v>470</v>
      </c>
      <c r="Z112" t="s">
        <v>471</v>
      </c>
      <c r="AB112">
        <f>(N112 - MIN($N$2:$N$998)) / (MAX($N$2:$N$998) - MIN($N$2:$N$998))</f>
        <v>8.9769947414478513E-4</v>
      </c>
      <c r="AC112">
        <f t="shared" si="16"/>
        <v>2.6759376874811291E-4</v>
      </c>
      <c r="AD112">
        <f t="shared" si="17"/>
        <v>0.25125398996808024</v>
      </c>
      <c r="AE112">
        <f t="shared" si="18"/>
        <v>7.2186836518046721E-2</v>
      </c>
      <c r="AF112">
        <f t="shared" si="19"/>
        <v>2.3513095598667327E-4</v>
      </c>
    </row>
    <row r="113" spans="1:32" x14ac:dyDescent="0.25">
      <c r="A113" t="s">
        <v>472</v>
      </c>
      <c r="B113">
        <v>17136</v>
      </c>
      <c r="C113" s="2" t="str">
        <f t="shared" si="10"/>
        <v>0-20.000</v>
      </c>
      <c r="D113">
        <v>10.55</v>
      </c>
      <c r="E113">
        <f t="shared" si="11"/>
        <v>10</v>
      </c>
      <c r="F113" t="str">
        <f t="shared" si="12"/>
        <v>10-12 anos</v>
      </c>
      <c r="G113">
        <v>55</v>
      </c>
      <c r="H113" t="str">
        <f t="shared" si="13"/>
        <v>1 - 250</v>
      </c>
      <c r="I113">
        <v>616</v>
      </c>
      <c r="J113">
        <v>1055</v>
      </c>
      <c r="K113">
        <v>6182</v>
      </c>
      <c r="L113">
        <v>50422</v>
      </c>
      <c r="M113">
        <v>87500</v>
      </c>
      <c r="N113">
        <v>61061</v>
      </c>
      <c r="O113" t="str">
        <f t="shared" si="14"/>
        <v>10.001-100.000</v>
      </c>
      <c r="P113">
        <v>15329</v>
      </c>
      <c r="Q113" t="str">
        <f t="shared" si="15"/>
        <v>10.001-100.000</v>
      </c>
      <c r="R113">
        <v>11110</v>
      </c>
      <c r="S113">
        <v>17.52</v>
      </c>
      <c r="T113">
        <v>6.62</v>
      </c>
      <c r="U113">
        <v>1.42</v>
      </c>
      <c r="V113">
        <v>28.76</v>
      </c>
      <c r="W113">
        <v>9.16</v>
      </c>
      <c r="X113" t="s">
        <v>473</v>
      </c>
      <c r="Y113" t="s">
        <v>474</v>
      </c>
      <c r="Z113" t="s">
        <v>475</v>
      </c>
      <c r="AB113">
        <f>(N113 - MIN($N$2:$N$998)) / (MAX($N$2:$N$998) - MIN($N$2:$N$998))</f>
        <v>5.6808402519177873E-3</v>
      </c>
      <c r="AC113">
        <f t="shared" si="16"/>
        <v>1.2299684801018959E-3</v>
      </c>
      <c r="AD113">
        <f t="shared" si="17"/>
        <v>0.30186958504331968</v>
      </c>
      <c r="AE113">
        <f t="shared" si="18"/>
        <v>8.9171974522292974E-2</v>
      </c>
      <c r="AF113">
        <f t="shared" si="19"/>
        <v>5.2098353576091863E-4</v>
      </c>
    </row>
    <row r="114" spans="1:32" x14ac:dyDescent="0.25">
      <c r="A114" t="s">
        <v>476</v>
      </c>
      <c r="B114">
        <v>17106</v>
      </c>
      <c r="C114" s="2" t="str">
        <f t="shared" si="10"/>
        <v>0-20.000</v>
      </c>
      <c r="D114">
        <v>9.08</v>
      </c>
      <c r="E114">
        <f t="shared" si="11"/>
        <v>8</v>
      </c>
      <c r="F114" t="str">
        <f t="shared" si="12"/>
        <v>08-10 anos</v>
      </c>
      <c r="G114">
        <v>38</v>
      </c>
      <c r="H114" t="str">
        <f t="shared" si="13"/>
        <v>1 - 250</v>
      </c>
      <c r="I114">
        <v>923</v>
      </c>
      <c r="J114">
        <v>1043</v>
      </c>
      <c r="K114">
        <v>4693</v>
      </c>
      <c r="L114">
        <v>39106</v>
      </c>
      <c r="M114">
        <v>94454</v>
      </c>
      <c r="N114">
        <v>56237</v>
      </c>
      <c r="O114" t="str">
        <f t="shared" si="14"/>
        <v>10.001-100.000</v>
      </c>
      <c r="P114">
        <v>27204</v>
      </c>
      <c r="Q114" t="str">
        <f t="shared" si="15"/>
        <v>10.001-100.000</v>
      </c>
      <c r="R114">
        <v>11013</v>
      </c>
      <c r="S114">
        <v>28.8</v>
      </c>
      <c r="T114">
        <v>5.75</v>
      </c>
      <c r="U114">
        <v>1.33</v>
      </c>
      <c r="V114">
        <v>25.05</v>
      </c>
      <c r="W114">
        <v>7.47</v>
      </c>
      <c r="X114" t="s">
        <v>477</v>
      </c>
      <c r="Y114" t="s">
        <v>478</v>
      </c>
      <c r="Z114" t="s">
        <v>479</v>
      </c>
      <c r="AB114">
        <f>(N114 - MIN($N$2:$N$998)) / (MAX($N$2:$N$998) - MIN($N$2:$N$998))</f>
        <v>5.2320370325920082E-3</v>
      </c>
      <c r="AC114">
        <f t="shared" si="16"/>
        <v>2.1827948680730623E-3</v>
      </c>
      <c r="AD114">
        <f t="shared" si="17"/>
        <v>0.26219790241678065</v>
      </c>
      <c r="AE114">
        <f t="shared" si="18"/>
        <v>7.0063694267515936E-2</v>
      </c>
      <c r="AF114">
        <f t="shared" si="19"/>
        <v>4.5377738424238562E-4</v>
      </c>
    </row>
    <row r="115" spans="1:32" x14ac:dyDescent="0.25">
      <c r="A115" t="s">
        <v>480</v>
      </c>
      <c r="B115">
        <v>17036</v>
      </c>
      <c r="C115" s="2" t="str">
        <f t="shared" si="10"/>
        <v>0-20.000</v>
      </c>
      <c r="D115">
        <v>10.77</v>
      </c>
      <c r="E115">
        <f t="shared" si="11"/>
        <v>10</v>
      </c>
      <c r="F115" t="str">
        <f t="shared" si="12"/>
        <v>10-12 anos</v>
      </c>
      <c r="G115">
        <v>71</v>
      </c>
      <c r="H115" t="str">
        <f t="shared" si="13"/>
        <v>1 - 250</v>
      </c>
      <c r="I115">
        <v>629</v>
      </c>
      <c r="J115">
        <v>1336</v>
      </c>
      <c r="K115">
        <v>8836</v>
      </c>
      <c r="L115">
        <v>85095</v>
      </c>
      <c r="M115">
        <v>127986</v>
      </c>
      <c r="N115">
        <v>92276</v>
      </c>
      <c r="O115" t="str">
        <f t="shared" si="14"/>
        <v>10.001-100.000</v>
      </c>
      <c r="P115">
        <v>20536</v>
      </c>
      <c r="Q115" t="str">
        <f t="shared" si="15"/>
        <v>10.001-100.000</v>
      </c>
      <c r="R115">
        <v>15174</v>
      </c>
      <c r="S115">
        <v>16.05</v>
      </c>
      <c r="T115">
        <v>4.8899999999999997</v>
      </c>
      <c r="U115">
        <v>1.58</v>
      </c>
      <c r="V115">
        <v>163.16999999999999</v>
      </c>
      <c r="W115">
        <v>11.09</v>
      </c>
      <c r="X115" t="s">
        <v>481</v>
      </c>
      <c r="Y115" t="s">
        <v>482</v>
      </c>
      <c r="Z115" t="s">
        <v>483</v>
      </c>
      <c r="AB115">
        <f>(N115 - MIN($N$2:$N$998)) / (MAX($N$2:$N$998) - MIN($N$2:$N$998))</f>
        <v>8.5849431729903818E-3</v>
      </c>
      <c r="AC115">
        <f t="shared" si="16"/>
        <v>1.6477678066000739E-3</v>
      </c>
      <c r="AD115">
        <f t="shared" si="17"/>
        <v>0.22298221614227084</v>
      </c>
      <c r="AE115">
        <f t="shared" si="18"/>
        <v>0.12314225053078558</v>
      </c>
      <c r="AF115">
        <f t="shared" si="19"/>
        <v>2.9558026262207606E-3</v>
      </c>
    </row>
    <row r="116" spans="1:32" x14ac:dyDescent="0.25">
      <c r="A116" t="s">
        <v>484</v>
      </c>
      <c r="B116">
        <v>16953</v>
      </c>
      <c r="C116" s="2" t="str">
        <f t="shared" si="10"/>
        <v>0-20.000</v>
      </c>
      <c r="D116">
        <v>8.7899999999999991</v>
      </c>
      <c r="E116">
        <f t="shared" si="11"/>
        <v>8</v>
      </c>
      <c r="F116" t="str">
        <f t="shared" si="12"/>
        <v>08-10 anos</v>
      </c>
      <c r="G116">
        <v>112</v>
      </c>
      <c r="H116" t="str">
        <f t="shared" si="13"/>
        <v>1 - 250</v>
      </c>
      <c r="I116">
        <v>939</v>
      </c>
      <c r="J116">
        <v>2058</v>
      </c>
      <c r="K116">
        <v>13651</v>
      </c>
      <c r="L116">
        <v>113407</v>
      </c>
      <c r="M116">
        <v>207791</v>
      </c>
      <c r="N116">
        <v>137512</v>
      </c>
      <c r="O116" t="str">
        <f t="shared" si="14"/>
        <v>100.001-1.000.000</v>
      </c>
      <c r="P116">
        <v>44557</v>
      </c>
      <c r="Q116" t="str">
        <f t="shared" si="15"/>
        <v>10.001-100.000</v>
      </c>
      <c r="R116">
        <v>25722</v>
      </c>
      <c r="S116">
        <v>21.44</v>
      </c>
      <c r="T116">
        <v>7.12</v>
      </c>
      <c r="U116">
        <v>1.53</v>
      </c>
      <c r="V116">
        <v>91.61</v>
      </c>
      <c r="W116">
        <v>11.65</v>
      </c>
      <c r="X116" t="s">
        <v>485</v>
      </c>
      <c r="Y116" t="s">
        <v>486</v>
      </c>
      <c r="Z116" t="s">
        <v>487</v>
      </c>
      <c r="AB116">
        <f>(N116 - MIN($N$2:$N$998)) / (MAX($N$2:$N$998) - MIN($N$2:$N$998))</f>
        <v>1.2793496744595057E-2</v>
      </c>
      <c r="AC116">
        <f t="shared" si="16"/>
        <v>3.5751650836910545E-3</v>
      </c>
      <c r="AD116">
        <f t="shared" si="17"/>
        <v>0.32466940264477884</v>
      </c>
      <c r="AE116">
        <f t="shared" si="18"/>
        <v>0.11252653927813164</v>
      </c>
      <c r="AF116">
        <f t="shared" si="19"/>
        <v>1.6595028411355267E-3</v>
      </c>
    </row>
    <row r="117" spans="1:32" x14ac:dyDescent="0.25">
      <c r="A117" t="s">
        <v>488</v>
      </c>
      <c r="B117">
        <v>16929</v>
      </c>
      <c r="C117" s="2" t="str">
        <f t="shared" si="10"/>
        <v>0-20.000</v>
      </c>
      <c r="D117">
        <v>13.81</v>
      </c>
      <c r="E117">
        <f t="shared" si="11"/>
        <v>12</v>
      </c>
      <c r="F117" t="str">
        <f t="shared" si="12"/>
        <v>12-14 anos</v>
      </c>
      <c r="G117">
        <v>0</v>
      </c>
      <c r="H117" t="str">
        <f t="shared" si="13"/>
        <v>0</v>
      </c>
      <c r="I117">
        <v>88</v>
      </c>
      <c r="J117">
        <v>140</v>
      </c>
      <c r="K117">
        <v>817</v>
      </c>
      <c r="L117">
        <v>7434</v>
      </c>
      <c r="M117">
        <v>13900</v>
      </c>
      <c r="N117">
        <v>7237</v>
      </c>
      <c r="O117" t="str">
        <f t="shared" si="14"/>
        <v>1.001-10.000</v>
      </c>
      <c r="P117">
        <v>5246</v>
      </c>
      <c r="Q117" t="str">
        <f t="shared" si="15"/>
        <v>1.001-10.000</v>
      </c>
      <c r="R117">
        <v>1417</v>
      </c>
      <c r="S117">
        <v>37.74</v>
      </c>
      <c r="T117">
        <v>4.8600000000000003</v>
      </c>
      <c r="U117">
        <v>1.59</v>
      </c>
      <c r="V117">
        <v>28.84</v>
      </c>
      <c r="W117">
        <v>10.97</v>
      </c>
      <c r="X117" t="s">
        <v>489</v>
      </c>
      <c r="Y117" t="s">
        <v>490</v>
      </c>
      <c r="Z117" t="s">
        <v>491</v>
      </c>
      <c r="AB117">
        <f>(N117 - MIN($N$2:$N$998)) / (MAX($N$2:$N$998) - MIN($N$2:$N$998))</f>
        <v>6.7329786448189557E-4</v>
      </c>
      <c r="AC117">
        <f t="shared" si="16"/>
        <v>4.2092860895130441E-4</v>
      </c>
      <c r="AD117">
        <f t="shared" si="17"/>
        <v>0.22161422708618334</v>
      </c>
      <c r="AE117">
        <f t="shared" si="18"/>
        <v>0.12526539278131638</v>
      </c>
      <c r="AF117">
        <f t="shared" si="19"/>
        <v>5.2243272501199204E-4</v>
      </c>
    </row>
    <row r="118" spans="1:32" x14ac:dyDescent="0.25">
      <c r="A118" t="s">
        <v>492</v>
      </c>
      <c r="B118">
        <v>16806</v>
      </c>
      <c r="C118" s="2" t="str">
        <f t="shared" si="10"/>
        <v>0-20.000</v>
      </c>
      <c r="D118">
        <v>7.67</v>
      </c>
      <c r="E118">
        <f t="shared" si="11"/>
        <v>6</v>
      </c>
      <c r="F118" t="str">
        <f t="shared" si="12"/>
        <v>06-08 anos</v>
      </c>
      <c r="G118">
        <v>7</v>
      </c>
      <c r="H118" t="str">
        <f t="shared" si="13"/>
        <v>1 - 250</v>
      </c>
      <c r="I118">
        <v>864</v>
      </c>
      <c r="J118">
        <v>1222</v>
      </c>
      <c r="K118">
        <v>5828</v>
      </c>
      <c r="L118">
        <v>81194</v>
      </c>
      <c r="M118">
        <v>102183</v>
      </c>
      <c r="N118">
        <v>77496</v>
      </c>
      <c r="O118" t="str">
        <f t="shared" si="14"/>
        <v>10.001-100.000</v>
      </c>
      <c r="P118">
        <v>9581</v>
      </c>
      <c r="Q118" t="str">
        <f t="shared" si="15"/>
        <v>1.001-10.000</v>
      </c>
      <c r="R118">
        <v>15106</v>
      </c>
      <c r="S118">
        <v>9.3800000000000008</v>
      </c>
      <c r="T118">
        <v>4.46</v>
      </c>
      <c r="U118">
        <v>1.7</v>
      </c>
      <c r="V118">
        <v>22.65</v>
      </c>
      <c r="W118">
        <v>12.67</v>
      </c>
      <c r="X118" t="s">
        <v>493</v>
      </c>
      <c r="Y118" t="s">
        <v>494</v>
      </c>
      <c r="Z118" t="s">
        <v>495</v>
      </c>
      <c r="AB118">
        <f>(N118 - MIN($N$2:$N$998)) / (MAX($N$2:$N$998) - MIN($N$2:$N$998))</f>
        <v>7.2098785830992098E-3</v>
      </c>
      <c r="AC118">
        <f t="shared" si="16"/>
        <v>7.6876038931804184E-4</v>
      </c>
      <c r="AD118">
        <f t="shared" si="17"/>
        <v>0.20337437300501596</v>
      </c>
      <c r="AE118">
        <f t="shared" si="18"/>
        <v>0.14861995753715498</v>
      </c>
      <c r="AF118">
        <f t="shared" si="19"/>
        <v>4.1030170671018095E-4</v>
      </c>
    </row>
    <row r="119" spans="1:32" x14ac:dyDescent="0.25">
      <c r="A119" t="s">
        <v>496</v>
      </c>
      <c r="B119">
        <v>16778</v>
      </c>
      <c r="C119" s="2" t="str">
        <f t="shared" si="10"/>
        <v>0-20.000</v>
      </c>
      <c r="D119">
        <v>11.51</v>
      </c>
      <c r="E119">
        <f t="shared" si="11"/>
        <v>10</v>
      </c>
      <c r="F119" t="str">
        <f t="shared" si="12"/>
        <v>10-12 anos</v>
      </c>
      <c r="G119">
        <v>0</v>
      </c>
      <c r="H119" t="str">
        <f t="shared" si="13"/>
        <v>0</v>
      </c>
      <c r="I119">
        <v>68</v>
      </c>
      <c r="J119">
        <v>88</v>
      </c>
      <c r="K119">
        <v>216</v>
      </c>
      <c r="L119">
        <v>2081</v>
      </c>
      <c r="M119">
        <v>3673</v>
      </c>
      <c r="N119">
        <v>2533</v>
      </c>
      <c r="O119" t="str">
        <f t="shared" si="14"/>
        <v>1.001-10.000</v>
      </c>
      <c r="P119">
        <v>335</v>
      </c>
      <c r="Q119" t="str">
        <f t="shared" si="15"/>
        <v>101-1.000</v>
      </c>
      <c r="R119">
        <v>805</v>
      </c>
      <c r="S119">
        <v>9.1199999999999992</v>
      </c>
      <c r="T119">
        <v>1.03</v>
      </c>
      <c r="U119">
        <v>1</v>
      </c>
      <c r="V119">
        <v>3.91</v>
      </c>
      <c r="W119">
        <v>3.1</v>
      </c>
      <c r="X119" t="s">
        <v>497</v>
      </c>
      <c r="Y119" t="s">
        <v>498</v>
      </c>
      <c r="Z119" t="s">
        <v>499</v>
      </c>
      <c r="AB119">
        <f>(N119 - MIN($N$2:$N$998)) / (MAX($N$2:$N$998) - MIN($N$2:$N$998))</f>
        <v>2.3565890434332478E-4</v>
      </c>
      <c r="AC119">
        <f t="shared" si="16"/>
        <v>2.6879733892239228E-5</v>
      </c>
      <c r="AD119">
        <f t="shared" si="17"/>
        <v>4.6967624259005927E-2</v>
      </c>
      <c r="AE119">
        <f t="shared" si="18"/>
        <v>0</v>
      </c>
      <c r="AF119">
        <f t="shared" si="19"/>
        <v>7.0829124646216684E-5</v>
      </c>
    </row>
    <row r="120" spans="1:32" x14ac:dyDescent="0.25">
      <c r="A120" t="s">
        <v>500</v>
      </c>
      <c r="B120">
        <v>16729</v>
      </c>
      <c r="C120" s="2" t="str">
        <f t="shared" si="10"/>
        <v>0-20.000</v>
      </c>
      <c r="D120">
        <v>8.9600000000000009</v>
      </c>
      <c r="E120">
        <f t="shared" si="11"/>
        <v>8</v>
      </c>
      <c r="F120" t="str">
        <f t="shared" si="12"/>
        <v>08-10 anos</v>
      </c>
      <c r="G120">
        <v>0</v>
      </c>
      <c r="H120" t="str">
        <f t="shared" si="13"/>
        <v>0</v>
      </c>
      <c r="I120">
        <v>379</v>
      </c>
      <c r="J120">
        <v>509</v>
      </c>
      <c r="K120">
        <v>5630</v>
      </c>
      <c r="L120">
        <v>41742</v>
      </c>
      <c r="M120">
        <v>41624</v>
      </c>
      <c r="N120">
        <v>30361</v>
      </c>
      <c r="O120" t="str">
        <f t="shared" si="14"/>
        <v>10.001-100.000</v>
      </c>
      <c r="P120">
        <v>3447</v>
      </c>
      <c r="Q120" t="str">
        <f t="shared" si="15"/>
        <v>1.001-10.000</v>
      </c>
      <c r="R120">
        <v>7816</v>
      </c>
      <c r="S120">
        <v>8.2799999999999994</v>
      </c>
      <c r="T120">
        <v>4.53</v>
      </c>
      <c r="U120">
        <v>1.41</v>
      </c>
      <c r="V120">
        <v>340.86</v>
      </c>
      <c r="W120">
        <v>13.68</v>
      </c>
      <c r="X120" t="s">
        <v>501</v>
      </c>
      <c r="Y120" t="s">
        <v>502</v>
      </c>
      <c r="Z120" t="s">
        <v>503</v>
      </c>
      <c r="AB120">
        <f>(N120 - MIN($N$2:$N$998)) / (MAX($N$2:$N$998) - MIN($N$2:$N$998))</f>
        <v>2.8246506098569615E-3</v>
      </c>
      <c r="AC120">
        <f t="shared" si="16"/>
        <v>2.7658042604939884E-4</v>
      </c>
      <c r="AD120">
        <f t="shared" si="17"/>
        <v>0.20656634746922026</v>
      </c>
      <c r="AE120">
        <f t="shared" si="18"/>
        <v>8.7048832271762189E-2</v>
      </c>
      <c r="AF120">
        <f t="shared" si="19"/>
        <v>6.1746331015113598E-3</v>
      </c>
    </row>
    <row r="121" spans="1:32" x14ac:dyDescent="0.25">
      <c r="A121" t="s">
        <v>504</v>
      </c>
      <c r="B121">
        <v>16664</v>
      </c>
      <c r="C121" s="2" t="str">
        <f t="shared" si="10"/>
        <v>0-20.000</v>
      </c>
      <c r="D121">
        <v>3.42</v>
      </c>
      <c r="E121">
        <f t="shared" si="11"/>
        <v>2</v>
      </c>
      <c r="F121" t="str">
        <f t="shared" si="12"/>
        <v>02-04 anos</v>
      </c>
      <c r="G121">
        <v>20</v>
      </c>
      <c r="H121" t="str">
        <f t="shared" si="13"/>
        <v>1 - 250</v>
      </c>
      <c r="I121">
        <v>5386</v>
      </c>
      <c r="J121">
        <v>0</v>
      </c>
      <c r="K121">
        <v>0</v>
      </c>
      <c r="L121">
        <v>0</v>
      </c>
      <c r="M121">
        <v>3259892</v>
      </c>
      <c r="N121">
        <v>2536227</v>
      </c>
      <c r="O121" t="str">
        <f t="shared" si="14"/>
        <v>&gt;1.000.000</v>
      </c>
      <c r="P121">
        <v>474791</v>
      </c>
      <c r="Q121" t="str">
        <f t="shared" si="15"/>
        <v>&gt;100.000</v>
      </c>
      <c r="R121">
        <v>248874</v>
      </c>
      <c r="S121">
        <v>14.56</v>
      </c>
      <c r="X121" t="s">
        <v>505</v>
      </c>
      <c r="Y121" t="s">
        <v>506</v>
      </c>
      <c r="Z121" t="s">
        <v>507</v>
      </c>
      <c r="AA121" t="s">
        <v>70</v>
      </c>
      <c r="AB121">
        <f>(N121 - MIN($N$2:$N$998)) / (MAX($N$2:$N$998) - MIN($N$2:$N$998))</f>
        <v>0.23595912987996748</v>
      </c>
      <c r="AC121">
        <f t="shared" si="16"/>
        <v>3.809628577441837E-2</v>
      </c>
      <c r="AD121">
        <f t="shared" si="17"/>
        <v>0</v>
      </c>
      <c r="AE121">
        <f t="shared" si="18"/>
        <v>-0.21231422505307856</v>
      </c>
      <c r="AF121">
        <f t="shared" si="19"/>
        <v>0</v>
      </c>
    </row>
    <row r="122" spans="1:32" x14ac:dyDescent="0.25">
      <c r="A122" t="s">
        <v>508</v>
      </c>
      <c r="B122">
        <v>16648</v>
      </c>
      <c r="C122" s="2" t="str">
        <f t="shared" si="10"/>
        <v>0-20.000</v>
      </c>
      <c r="D122">
        <v>6.53</v>
      </c>
      <c r="E122">
        <f t="shared" si="11"/>
        <v>6</v>
      </c>
      <c r="F122" t="str">
        <f t="shared" si="12"/>
        <v>06-08 anos</v>
      </c>
      <c r="G122">
        <v>0</v>
      </c>
      <c r="H122" t="str">
        <f t="shared" si="13"/>
        <v>0</v>
      </c>
      <c r="I122">
        <v>69</v>
      </c>
      <c r="J122">
        <v>77</v>
      </c>
      <c r="K122">
        <v>221</v>
      </c>
      <c r="L122">
        <v>2124</v>
      </c>
      <c r="M122">
        <v>4296</v>
      </c>
      <c r="N122">
        <v>2863</v>
      </c>
      <c r="O122" t="str">
        <f t="shared" si="14"/>
        <v>1.001-10.000</v>
      </c>
      <c r="P122">
        <v>675</v>
      </c>
      <c r="Q122" t="str">
        <f t="shared" si="15"/>
        <v>101-1.000</v>
      </c>
      <c r="R122">
        <v>758</v>
      </c>
      <c r="S122">
        <v>15.71</v>
      </c>
      <c r="T122">
        <v>5.71</v>
      </c>
      <c r="U122">
        <v>1.22</v>
      </c>
      <c r="V122">
        <v>0.82</v>
      </c>
      <c r="W122">
        <v>4.9400000000000004</v>
      </c>
      <c r="X122" t="s">
        <v>509</v>
      </c>
      <c r="Y122" t="s">
        <v>510</v>
      </c>
      <c r="Z122" t="s">
        <v>511</v>
      </c>
      <c r="AB122">
        <f>(N122 - MIN($N$2:$N$998)) / (MAX($N$2:$N$998) - MIN($N$2:$N$998))</f>
        <v>2.6636061710814799E-4</v>
      </c>
      <c r="AC122">
        <f t="shared" si="16"/>
        <v>5.4160657842571578E-5</v>
      </c>
      <c r="AD122">
        <f t="shared" si="17"/>
        <v>0.26037391700866391</v>
      </c>
      <c r="AE122">
        <f t="shared" si="18"/>
        <v>4.6709129511677279E-2</v>
      </c>
      <c r="AF122">
        <f t="shared" si="19"/>
        <v>1.485418982350324E-5</v>
      </c>
    </row>
    <row r="123" spans="1:32" x14ac:dyDescent="0.25">
      <c r="A123" t="s">
        <v>512</v>
      </c>
      <c r="B123">
        <v>16557</v>
      </c>
      <c r="C123" s="2" t="str">
        <f t="shared" si="10"/>
        <v>0-20.000</v>
      </c>
      <c r="D123">
        <v>8.61</v>
      </c>
      <c r="E123">
        <f t="shared" si="11"/>
        <v>8</v>
      </c>
      <c r="F123" t="str">
        <f t="shared" si="12"/>
        <v>08-10 anos</v>
      </c>
      <c r="G123">
        <v>0</v>
      </c>
      <c r="H123" t="str">
        <f t="shared" si="13"/>
        <v>0</v>
      </c>
      <c r="I123">
        <v>201</v>
      </c>
      <c r="J123">
        <v>114</v>
      </c>
      <c r="K123">
        <v>359</v>
      </c>
      <c r="L123">
        <v>1631</v>
      </c>
      <c r="M123">
        <v>8125</v>
      </c>
      <c r="N123">
        <v>4741</v>
      </c>
      <c r="O123" t="str">
        <f t="shared" si="14"/>
        <v>1.001-10.000</v>
      </c>
      <c r="P123">
        <v>1800</v>
      </c>
      <c r="Q123" t="str">
        <f t="shared" si="15"/>
        <v>1.001-10.000</v>
      </c>
      <c r="R123">
        <v>1584</v>
      </c>
      <c r="S123">
        <v>22.15</v>
      </c>
      <c r="T123">
        <v>4.71</v>
      </c>
      <c r="U123">
        <v>1.04</v>
      </c>
      <c r="V123">
        <v>2.4900000000000002</v>
      </c>
      <c r="W123">
        <v>3.26</v>
      </c>
      <c r="X123" t="s">
        <v>513</v>
      </c>
      <c r="Y123" t="s">
        <v>514</v>
      </c>
      <c r="Z123" t="s">
        <v>515</v>
      </c>
      <c r="AB123">
        <f>(N123 - MIN($N$2:$N$998)) / (MAX($N$2:$N$998) - MIN($N$2:$N$998))</f>
        <v>4.4108127338796007E-4</v>
      </c>
      <c r="AC123">
        <f t="shared" si="16"/>
        <v>1.4442842091352422E-4</v>
      </c>
      <c r="AD123">
        <f t="shared" si="17"/>
        <v>0.21477428180574556</v>
      </c>
      <c r="AE123">
        <f t="shared" si="18"/>
        <v>8.492569002123149E-3</v>
      </c>
      <c r="AF123">
        <f t="shared" si="19"/>
        <v>4.5106015439662283E-5</v>
      </c>
    </row>
    <row r="124" spans="1:32" x14ac:dyDescent="0.25">
      <c r="A124" t="s">
        <v>516</v>
      </c>
      <c r="B124">
        <v>16535</v>
      </c>
      <c r="C124" s="2" t="str">
        <f t="shared" si="10"/>
        <v>0-20.000</v>
      </c>
      <c r="D124">
        <v>6.28</v>
      </c>
      <c r="E124">
        <f t="shared" si="11"/>
        <v>6</v>
      </c>
      <c r="F124" t="str">
        <f t="shared" si="12"/>
        <v>06-08 anos</v>
      </c>
      <c r="G124">
        <v>0</v>
      </c>
      <c r="H124" t="str">
        <f t="shared" si="13"/>
        <v>0</v>
      </c>
      <c r="I124">
        <v>10</v>
      </c>
      <c r="J124">
        <v>13</v>
      </c>
      <c r="K124">
        <v>36</v>
      </c>
      <c r="L124">
        <v>609</v>
      </c>
      <c r="M124">
        <v>748</v>
      </c>
      <c r="N124">
        <v>547</v>
      </c>
      <c r="O124" t="str">
        <f t="shared" si="14"/>
        <v>101-1.000</v>
      </c>
      <c r="P124">
        <v>52</v>
      </c>
      <c r="Q124" t="str">
        <f t="shared" si="15"/>
        <v>Até 100</v>
      </c>
      <c r="R124">
        <v>149</v>
      </c>
      <c r="S124">
        <v>6.95</v>
      </c>
      <c r="T124">
        <v>1.31</v>
      </c>
      <c r="U124">
        <v>1</v>
      </c>
      <c r="V124">
        <v>0.92</v>
      </c>
      <c r="W124">
        <v>8.6199999999999992</v>
      </c>
      <c r="X124" t="s">
        <v>517</v>
      </c>
      <c r="Y124" t="s">
        <v>518</v>
      </c>
      <c r="Z124" t="s">
        <v>519</v>
      </c>
      <c r="AB124">
        <f>(N124 - MIN($N$2:$N$998)) / (MAX($N$2:$N$998) - MIN($N$2:$N$998))</f>
        <v>5.0890414795025133E-5</v>
      </c>
      <c r="AC124">
        <f t="shared" si="16"/>
        <v>4.1723766041684769E-6</v>
      </c>
      <c r="AD124">
        <f t="shared" si="17"/>
        <v>5.973552211582308E-2</v>
      </c>
      <c r="AE124">
        <f t="shared" si="18"/>
        <v>0</v>
      </c>
      <c r="AF124">
        <f t="shared" si="19"/>
        <v>1.66656763873451E-5</v>
      </c>
    </row>
    <row r="125" spans="1:32" x14ac:dyDescent="0.25">
      <c r="A125" t="s">
        <v>520</v>
      </c>
      <c r="B125">
        <v>16501</v>
      </c>
      <c r="C125" s="2" t="str">
        <f t="shared" si="10"/>
        <v>0-20.000</v>
      </c>
      <c r="D125">
        <v>13.11</v>
      </c>
      <c r="E125">
        <f t="shared" si="11"/>
        <v>12</v>
      </c>
      <c r="F125" t="str">
        <f t="shared" si="12"/>
        <v>12-14 anos</v>
      </c>
      <c r="G125">
        <v>12</v>
      </c>
      <c r="H125" t="str">
        <f t="shared" si="13"/>
        <v>1 - 250</v>
      </c>
      <c r="I125">
        <v>9166</v>
      </c>
      <c r="J125">
        <v>12491</v>
      </c>
      <c r="K125">
        <v>88704</v>
      </c>
      <c r="L125">
        <v>758205</v>
      </c>
      <c r="M125">
        <v>1512331</v>
      </c>
      <c r="N125">
        <v>1170361</v>
      </c>
      <c r="O125" t="str">
        <f t="shared" si="14"/>
        <v>&gt;1.000.000</v>
      </c>
      <c r="P125">
        <v>164545</v>
      </c>
      <c r="Q125" t="str">
        <f t="shared" si="15"/>
        <v>&gt;100.000</v>
      </c>
      <c r="R125">
        <v>177425</v>
      </c>
      <c r="S125">
        <v>10.88</v>
      </c>
      <c r="T125">
        <v>8.73</v>
      </c>
      <c r="U125">
        <v>1.38</v>
      </c>
      <c r="V125">
        <v>77.19</v>
      </c>
      <c r="W125">
        <v>11.95</v>
      </c>
      <c r="X125" t="s">
        <v>521</v>
      </c>
      <c r="Y125" t="s">
        <v>522</v>
      </c>
      <c r="Z125" t="s">
        <v>523</v>
      </c>
      <c r="AB125">
        <f>(N125 - MIN($N$2:$N$998)) / (MAX($N$2:$N$998) - MIN($N$2:$N$998))</f>
        <v>0.10888511288833713</v>
      </c>
      <c r="AC125">
        <f t="shared" si="16"/>
        <v>1.3202763621786578E-2</v>
      </c>
      <c r="AD125">
        <f t="shared" si="17"/>
        <v>0.39808481532147744</v>
      </c>
      <c r="AE125">
        <f t="shared" si="18"/>
        <v>8.0679405520169833E-2</v>
      </c>
      <c r="AF125">
        <f t="shared" si="19"/>
        <v>1.3982864786295306E-3</v>
      </c>
    </row>
    <row r="126" spans="1:32" x14ac:dyDescent="0.25">
      <c r="A126" t="s">
        <v>524</v>
      </c>
      <c r="B126">
        <v>16125</v>
      </c>
      <c r="C126" s="2" t="str">
        <f t="shared" si="10"/>
        <v>0-20.000</v>
      </c>
      <c r="D126">
        <v>11.39</v>
      </c>
      <c r="E126">
        <f t="shared" si="11"/>
        <v>10</v>
      </c>
      <c r="F126" t="str">
        <f t="shared" si="12"/>
        <v>10-12 anos</v>
      </c>
      <c r="G126">
        <v>93</v>
      </c>
      <c r="H126" t="str">
        <f t="shared" si="13"/>
        <v>1 - 250</v>
      </c>
      <c r="I126">
        <v>4225</v>
      </c>
      <c r="J126">
        <v>0</v>
      </c>
      <c r="K126">
        <v>0</v>
      </c>
      <c r="L126">
        <v>0</v>
      </c>
      <c r="M126">
        <v>1084533</v>
      </c>
      <c r="N126">
        <v>818651</v>
      </c>
      <c r="O126" t="str">
        <f t="shared" si="14"/>
        <v>100.001-1.000.000</v>
      </c>
      <c r="P126">
        <v>145879</v>
      </c>
      <c r="Q126" t="str">
        <f t="shared" si="15"/>
        <v>&gt;100.000</v>
      </c>
      <c r="R126">
        <v>120003</v>
      </c>
      <c r="S126">
        <v>13.45</v>
      </c>
      <c r="X126" t="s">
        <v>525</v>
      </c>
      <c r="Y126" t="s">
        <v>526</v>
      </c>
      <c r="Z126" t="s">
        <v>527</v>
      </c>
      <c r="AA126" t="s">
        <v>70</v>
      </c>
      <c r="AB126">
        <f>(N126 - MIN($N$2:$N$998)) / (MAX($N$2:$N$998) - MIN($N$2:$N$998))</f>
        <v>7.6163599565561457E-2</v>
      </c>
      <c r="AC126">
        <f t="shared" si="16"/>
        <v>1.1705040896913332E-2</v>
      </c>
      <c r="AD126">
        <f t="shared" si="17"/>
        <v>0</v>
      </c>
      <c r="AE126">
        <f t="shared" si="18"/>
        <v>-0.21231422505307856</v>
      </c>
      <c r="AF126">
        <f t="shared" si="19"/>
        <v>0</v>
      </c>
    </row>
    <row r="127" spans="1:32" x14ac:dyDescent="0.25">
      <c r="A127" t="s">
        <v>528</v>
      </c>
      <c r="B127">
        <v>15829</v>
      </c>
      <c r="C127" s="2" t="str">
        <f t="shared" si="10"/>
        <v>0-20.000</v>
      </c>
      <c r="D127">
        <v>7.8</v>
      </c>
      <c r="E127">
        <f t="shared" si="11"/>
        <v>6</v>
      </c>
      <c r="F127" t="str">
        <f t="shared" si="12"/>
        <v>06-08 anos</v>
      </c>
      <c r="G127">
        <v>50</v>
      </c>
      <c r="H127" t="str">
        <f t="shared" si="13"/>
        <v>1 - 250</v>
      </c>
      <c r="I127">
        <v>548</v>
      </c>
      <c r="J127">
        <v>1453</v>
      </c>
      <c r="K127">
        <v>3846</v>
      </c>
      <c r="L127">
        <v>47736</v>
      </c>
      <c r="M127">
        <v>58054</v>
      </c>
      <c r="N127">
        <v>44613</v>
      </c>
      <c r="O127" t="str">
        <f t="shared" si="14"/>
        <v>10.001-100.000</v>
      </c>
      <c r="P127">
        <v>5156</v>
      </c>
      <c r="Q127" t="str">
        <f t="shared" si="15"/>
        <v>1.001-10.000</v>
      </c>
      <c r="R127">
        <v>8285</v>
      </c>
      <c r="S127">
        <v>8.8800000000000008</v>
      </c>
      <c r="T127">
        <v>3.86</v>
      </c>
      <c r="U127">
        <v>2.79</v>
      </c>
      <c r="V127">
        <v>14.7</v>
      </c>
      <c r="W127">
        <v>6.06</v>
      </c>
      <c r="X127" t="s">
        <v>529</v>
      </c>
      <c r="Y127" t="s">
        <v>530</v>
      </c>
      <c r="Z127" t="s">
        <v>531</v>
      </c>
      <c r="AB127">
        <f>(N127 - MIN($N$2:$N$998)) / (MAX($N$2:$N$998) - MIN($N$2:$N$998))</f>
        <v>4.1505924593244169E-3</v>
      </c>
      <c r="AC127">
        <f t="shared" si="16"/>
        <v>4.1370718790562821E-4</v>
      </c>
      <c r="AD127">
        <f t="shared" si="17"/>
        <v>0.17601459188326493</v>
      </c>
      <c r="AE127">
        <f t="shared" si="18"/>
        <v>0.38004246284501064</v>
      </c>
      <c r="AF127">
        <f t="shared" si="19"/>
        <v>2.6628852488475322E-4</v>
      </c>
    </row>
    <row r="128" spans="1:32" x14ac:dyDescent="0.25">
      <c r="A128" t="s">
        <v>532</v>
      </c>
      <c r="B128">
        <v>15787</v>
      </c>
      <c r="C128" s="2" t="str">
        <f t="shared" si="10"/>
        <v>0-20.000</v>
      </c>
      <c r="D128">
        <v>9.08</v>
      </c>
      <c r="E128">
        <f t="shared" si="11"/>
        <v>8</v>
      </c>
      <c r="F128" t="str">
        <f t="shared" si="12"/>
        <v>08-10 anos</v>
      </c>
      <c r="G128">
        <v>0</v>
      </c>
      <c r="H128" t="str">
        <f t="shared" si="13"/>
        <v>0</v>
      </c>
      <c r="I128">
        <v>372</v>
      </c>
      <c r="J128">
        <v>269</v>
      </c>
      <c r="K128">
        <v>494</v>
      </c>
      <c r="L128">
        <v>2813</v>
      </c>
      <c r="M128">
        <v>11191</v>
      </c>
      <c r="N128">
        <v>7598</v>
      </c>
      <c r="O128" t="str">
        <f t="shared" si="14"/>
        <v>1.001-10.000</v>
      </c>
      <c r="P128">
        <v>1055</v>
      </c>
      <c r="Q128" t="str">
        <f t="shared" si="15"/>
        <v>1.001-10.000</v>
      </c>
      <c r="R128">
        <v>2538</v>
      </c>
      <c r="S128">
        <v>9.43</v>
      </c>
      <c r="T128">
        <v>4.47</v>
      </c>
      <c r="U128">
        <v>1.03</v>
      </c>
      <c r="V128">
        <v>1.43</v>
      </c>
      <c r="W128">
        <v>1.89</v>
      </c>
      <c r="X128" t="s">
        <v>533</v>
      </c>
      <c r="Y128" t="s">
        <v>534</v>
      </c>
      <c r="Z128" t="s">
        <v>535</v>
      </c>
      <c r="AB128">
        <f>(N128 - MIN($N$2:$N$998)) / (MAX($N$2:$N$998) - MIN($N$2:$N$998))</f>
        <v>7.0688367753674757E-4</v>
      </c>
      <c r="AC128">
        <f t="shared" si="16"/>
        <v>8.4651102257648909E-5</v>
      </c>
      <c r="AD128">
        <f t="shared" si="17"/>
        <v>0.20383036935704513</v>
      </c>
      <c r="AE128">
        <f t="shared" si="18"/>
        <v>6.3694267515923622E-3</v>
      </c>
      <c r="AF128">
        <f t="shared" si="19"/>
        <v>2.5904257862938577E-5</v>
      </c>
    </row>
    <row r="129" spans="1:32" x14ac:dyDescent="0.25">
      <c r="A129" t="s">
        <v>536</v>
      </c>
      <c r="B129">
        <v>15564</v>
      </c>
      <c r="C129" s="2" t="str">
        <f t="shared" si="10"/>
        <v>0-20.000</v>
      </c>
      <c r="D129">
        <v>11.08</v>
      </c>
      <c r="E129">
        <f t="shared" si="11"/>
        <v>10</v>
      </c>
      <c r="F129" t="str">
        <f t="shared" si="12"/>
        <v>10-12 anos</v>
      </c>
      <c r="G129">
        <v>0</v>
      </c>
      <c r="H129" t="str">
        <f t="shared" si="13"/>
        <v>0</v>
      </c>
      <c r="I129">
        <v>81</v>
      </c>
      <c r="J129">
        <v>105</v>
      </c>
      <c r="K129">
        <v>388</v>
      </c>
      <c r="L129">
        <v>2260</v>
      </c>
      <c r="M129">
        <v>5207</v>
      </c>
      <c r="N129">
        <v>2777</v>
      </c>
      <c r="O129" t="str">
        <f t="shared" si="14"/>
        <v>1.001-10.000</v>
      </c>
      <c r="P129">
        <v>1714</v>
      </c>
      <c r="Q129" t="str">
        <f t="shared" si="15"/>
        <v>1.001-10.000</v>
      </c>
      <c r="R129">
        <v>716</v>
      </c>
      <c r="S129">
        <v>32.92</v>
      </c>
      <c r="T129">
        <v>5.14</v>
      </c>
      <c r="U129">
        <v>1.43</v>
      </c>
      <c r="V129">
        <v>6.72</v>
      </c>
      <c r="W129">
        <v>4.4000000000000004</v>
      </c>
      <c r="X129" t="s">
        <v>537</v>
      </c>
      <c r="Y129" t="s">
        <v>538</v>
      </c>
      <c r="Z129" t="s">
        <v>539</v>
      </c>
      <c r="AB129">
        <f>(N129 - MIN($N$2:$N$998)) / (MAX($N$2:$N$998) - MIN($N$2:$N$998))</f>
        <v>2.5835956469064862E-4</v>
      </c>
      <c r="AC129">
        <f t="shared" si="16"/>
        <v>1.3752795191432249E-4</v>
      </c>
      <c r="AD129">
        <f t="shared" si="17"/>
        <v>0.23438212494300045</v>
      </c>
      <c r="AE129">
        <f t="shared" si="18"/>
        <v>9.1295116772823773E-2</v>
      </c>
      <c r="AF129">
        <f t="shared" si="19"/>
        <v>1.217318970901729E-4</v>
      </c>
    </row>
    <row r="130" spans="1:32" x14ac:dyDescent="0.25">
      <c r="A130" t="s">
        <v>540</v>
      </c>
      <c r="B130">
        <v>15276</v>
      </c>
      <c r="C130" s="2" t="str">
        <f t="shared" si="10"/>
        <v>0-20.000</v>
      </c>
      <c r="D130">
        <v>12.93</v>
      </c>
      <c r="E130">
        <f t="shared" si="11"/>
        <v>12</v>
      </c>
      <c r="F130" t="str">
        <f t="shared" si="12"/>
        <v>12-14 anos</v>
      </c>
      <c r="G130">
        <v>222</v>
      </c>
      <c r="H130" t="str">
        <f t="shared" si="13"/>
        <v>1 - 250</v>
      </c>
      <c r="I130">
        <v>989</v>
      </c>
      <c r="J130">
        <v>2100</v>
      </c>
      <c r="K130">
        <v>6897</v>
      </c>
      <c r="L130">
        <v>52190</v>
      </c>
      <c r="M130">
        <v>98291</v>
      </c>
      <c r="N130">
        <v>62976</v>
      </c>
      <c r="O130" t="str">
        <f t="shared" si="14"/>
        <v>10.001-100.000</v>
      </c>
      <c r="P130">
        <v>21003</v>
      </c>
      <c r="Q130" t="str">
        <f t="shared" si="15"/>
        <v>10.001-100.000</v>
      </c>
      <c r="R130">
        <v>14312</v>
      </c>
      <c r="S130">
        <v>21.37</v>
      </c>
      <c r="T130">
        <v>3.34</v>
      </c>
      <c r="U130">
        <v>1.4</v>
      </c>
      <c r="V130">
        <v>18.329999999999998</v>
      </c>
      <c r="W130">
        <v>4.46</v>
      </c>
      <c r="X130" t="s">
        <v>541</v>
      </c>
      <c r="Y130" t="s">
        <v>542</v>
      </c>
      <c r="Z130" t="s">
        <v>543</v>
      </c>
      <c r="AB130">
        <f>(N130 - MIN($N$2:$N$998)) / (MAX($N$2:$N$998) - MIN($N$2:$N$998))</f>
        <v>5.8590032214469881E-3</v>
      </c>
      <c r="AC130">
        <f t="shared" si="16"/>
        <v>1.6852389580259716E-3</v>
      </c>
      <c r="AD130">
        <f t="shared" si="17"/>
        <v>0.15230278157774738</v>
      </c>
      <c r="AE130">
        <f t="shared" si="18"/>
        <v>8.4925690021231404E-2</v>
      </c>
      <c r="AF130">
        <f t="shared" si="19"/>
        <v>3.3204548715221266E-4</v>
      </c>
    </row>
    <row r="131" spans="1:32" x14ac:dyDescent="0.25">
      <c r="A131" t="s">
        <v>544</v>
      </c>
      <c r="B131">
        <v>18782</v>
      </c>
      <c r="C131" s="2" t="str">
        <f t="shared" ref="C131:C194" si="20">IF(B131&lt;=20000,"0-20.000",
IF(B131&lt;=40000,"20.001-40.000",
IF(B131&lt;=60000,"40.001-60.000",
IF(B131&lt;=80000,"60.001-80.000",
IF(B131&lt;=100000,"80.001-100.000",
IF(B131&lt;=120000,"100.001-120.000",
IF(B131&lt;=140000,"120.001-140.000",
"140.001-160.000")))))))</f>
        <v>0-20.000</v>
      </c>
      <c r="D131">
        <v>13.97</v>
      </c>
      <c r="E131">
        <f t="shared" ref="E131:E194" si="21">FLOOR(D131,2)</f>
        <v>12</v>
      </c>
      <c r="F131" t="str">
        <f t="shared" ref="F131:F194" si="22">IF(E131=0,"&lt;1 ano",TEXT(E131,"00")&amp;"-"&amp;TEXT(E131+2,"00")&amp;" anos")</f>
        <v>12-14 anos</v>
      </c>
      <c r="G131">
        <v>4</v>
      </c>
      <c r="H131" t="str">
        <f t="shared" ref="H131:H194" si="23">IF(G131=0,"0",INT((G131-1)/250)*250+1 &amp; " - " &amp; INT((G131-1)/250+1)*250)</f>
        <v>1 - 250</v>
      </c>
      <c r="I131">
        <v>87552</v>
      </c>
      <c r="J131">
        <v>0</v>
      </c>
      <c r="K131">
        <v>0</v>
      </c>
      <c r="L131">
        <v>0</v>
      </c>
      <c r="M131">
        <v>6245743</v>
      </c>
      <c r="N131">
        <v>4868402</v>
      </c>
      <c r="O131" t="str">
        <f t="shared" ref="O131:O194" si="24">IF(N131&lt;=100,"Até 100",
IF(N131&lt;=1000,"101-1.000",
IF(N131&lt;=10000,"1.001-10.000",
IF(N131&lt;=100000,"10.001-100.000",
IF(N131&lt;=1000000,"100.001-1.000.000",
"&gt;1.000.000")))))</f>
        <v>&gt;1.000.000</v>
      </c>
      <c r="P131">
        <v>483899</v>
      </c>
      <c r="Q131" t="str">
        <f t="shared" ref="Q131:Q194" si="25">IF(P131&lt;=100,"Até 100",
IF(P131&lt;=1000,"101-1.000",
IF(P131&lt;=10000,"1.001-10.000",
IF(P131&lt;=100000,"10.001-100.000",
"&gt;100.000"))))</f>
        <v>&gt;100.000</v>
      </c>
      <c r="R131">
        <v>893442</v>
      </c>
      <c r="S131">
        <v>7.75</v>
      </c>
      <c r="X131" t="s">
        <v>545</v>
      </c>
      <c r="Y131" t="s">
        <v>546</v>
      </c>
      <c r="Z131" t="s">
        <v>547</v>
      </c>
      <c r="AA131" t="s">
        <v>70</v>
      </c>
      <c r="AB131">
        <f>(N131 - MIN($N$2:$N$998)) / (MAX($N$2:$N$998) - MIN($N$2:$N$998))</f>
        <v>0.4529341812960328</v>
      </c>
      <c r="AC131">
        <f t="shared" ref="AC131:AC194" si="26">(P131 - MIN($P$2:$P$998)) / (MAX($P$2:$P$998) - MIN($P$2:$P$998))</f>
        <v>3.8827093584240809E-2</v>
      </c>
      <c r="AD131">
        <f t="shared" ref="AD131:AD194" si="27">(T131 - MIN($T$2:$T$998)) / (MAX($T$2:$T$998) - MIN($T$2:$T$998))</f>
        <v>0</v>
      </c>
      <c r="AE131">
        <f t="shared" ref="AE131:AE194" si="28">(U131 - MIN($U$2:$U$998)) / (MAX($U$2:$U$998) - MIN($U$2:$U$998))</f>
        <v>-0.21231422505307856</v>
      </c>
      <c r="AF131">
        <f t="shared" ref="AF131:AF194" si="29">(V131 - MIN($V$2:$V$998)) / (MAX($V$2:$V$998) - MIN($V$2:$V$998))</f>
        <v>0</v>
      </c>
    </row>
    <row r="132" spans="1:32" x14ac:dyDescent="0.25">
      <c r="A132" t="s">
        <v>548</v>
      </c>
      <c r="B132">
        <v>15262</v>
      </c>
      <c r="C132" s="2" t="str">
        <f t="shared" si="20"/>
        <v>0-20.000</v>
      </c>
      <c r="D132">
        <v>11.06</v>
      </c>
      <c r="E132">
        <f t="shared" si="21"/>
        <v>10</v>
      </c>
      <c r="F132" t="str">
        <f t="shared" si="22"/>
        <v>10-12 anos</v>
      </c>
      <c r="G132">
        <v>0</v>
      </c>
      <c r="H132" t="str">
        <f t="shared" si="23"/>
        <v>0</v>
      </c>
      <c r="I132">
        <v>12502</v>
      </c>
      <c r="J132">
        <v>22138</v>
      </c>
      <c r="K132">
        <v>155402</v>
      </c>
      <c r="L132">
        <v>1682974</v>
      </c>
      <c r="M132">
        <v>2973495</v>
      </c>
      <c r="N132">
        <v>1984887</v>
      </c>
      <c r="O132" t="str">
        <f t="shared" si="24"/>
        <v>&gt;1.000.000</v>
      </c>
      <c r="P132">
        <v>649123</v>
      </c>
      <c r="Q132" t="str">
        <f t="shared" si="25"/>
        <v>&gt;100.000</v>
      </c>
      <c r="R132">
        <v>339485</v>
      </c>
      <c r="S132">
        <v>21.83</v>
      </c>
      <c r="T132">
        <v>7.42</v>
      </c>
      <c r="U132">
        <v>1.62</v>
      </c>
      <c r="V132">
        <v>69.760000000000005</v>
      </c>
      <c r="W132">
        <v>12.93</v>
      </c>
      <c r="X132" t="s">
        <v>549</v>
      </c>
      <c r="Y132" t="s">
        <v>550</v>
      </c>
      <c r="Z132" t="s">
        <v>551</v>
      </c>
      <c r="AB132">
        <f>(N132 - MIN($N$2:$N$998)) / (MAX($N$2:$N$998) - MIN($N$2:$N$998))</f>
        <v>0.18466494104433831</v>
      </c>
      <c r="AC132">
        <f t="shared" si="26"/>
        <v>5.2084338815916432E-2</v>
      </c>
      <c r="AD132">
        <f t="shared" si="27"/>
        <v>0.33834929320565438</v>
      </c>
      <c r="AE132">
        <f t="shared" si="28"/>
        <v>0.13163481953290873</v>
      </c>
      <c r="AF132">
        <f t="shared" si="29"/>
        <v>1.2636930269360807E-3</v>
      </c>
    </row>
    <row r="133" spans="1:32" x14ac:dyDescent="0.25">
      <c r="A133" t="s">
        <v>552</v>
      </c>
      <c r="B133">
        <v>15213</v>
      </c>
      <c r="C133" s="2" t="str">
        <f t="shared" si="20"/>
        <v>0-20.000</v>
      </c>
      <c r="D133">
        <v>10.93</v>
      </c>
      <c r="E133">
        <f t="shared" si="21"/>
        <v>10</v>
      </c>
      <c r="F133" t="str">
        <f t="shared" si="22"/>
        <v>10-12 anos</v>
      </c>
      <c r="G133">
        <v>61</v>
      </c>
      <c r="H133" t="str">
        <f t="shared" si="23"/>
        <v>1 - 250</v>
      </c>
      <c r="I133">
        <v>306</v>
      </c>
      <c r="J133">
        <v>414</v>
      </c>
      <c r="K133">
        <v>1747</v>
      </c>
      <c r="L133">
        <v>21761</v>
      </c>
      <c r="M133">
        <v>44802</v>
      </c>
      <c r="N133">
        <v>29878</v>
      </c>
      <c r="O133" t="str">
        <f t="shared" si="24"/>
        <v>10.001-100.000</v>
      </c>
      <c r="P133">
        <v>9080</v>
      </c>
      <c r="Q133" t="str">
        <f t="shared" si="25"/>
        <v>1.001-10.000</v>
      </c>
      <c r="R133">
        <v>5844</v>
      </c>
      <c r="S133">
        <v>20.27</v>
      </c>
      <c r="T133">
        <v>4.7300000000000004</v>
      </c>
      <c r="U133">
        <v>2.0499999999999998</v>
      </c>
      <c r="V133">
        <v>13.69</v>
      </c>
      <c r="W133">
        <v>12.14</v>
      </c>
      <c r="X133" t="s">
        <v>553</v>
      </c>
      <c r="Y133" t="s">
        <v>554</v>
      </c>
      <c r="Z133" t="s">
        <v>555</v>
      </c>
      <c r="AB133">
        <f>(N133 - MIN($N$2:$N$998)) / (MAX($N$2:$N$998) - MIN($N$2:$N$998))</f>
        <v>2.7797144666284477E-3</v>
      </c>
      <c r="AC133">
        <f t="shared" si="26"/>
        <v>7.2856114549711096E-4</v>
      </c>
      <c r="AD133">
        <f t="shared" si="27"/>
        <v>0.21568627450980393</v>
      </c>
      <c r="AE133">
        <f t="shared" si="28"/>
        <v>0.22292993630573243</v>
      </c>
      <c r="AF133">
        <f t="shared" si="29"/>
        <v>2.4799251058995047E-4</v>
      </c>
    </row>
    <row r="134" spans="1:32" x14ac:dyDescent="0.25">
      <c r="A134" t="s">
        <v>556</v>
      </c>
      <c r="B134">
        <v>15072</v>
      </c>
      <c r="C134" s="2" t="str">
        <f t="shared" si="20"/>
        <v>0-20.000</v>
      </c>
      <c r="D134">
        <v>12.85</v>
      </c>
      <c r="E134">
        <f t="shared" si="21"/>
        <v>12</v>
      </c>
      <c r="F134" t="str">
        <f t="shared" si="22"/>
        <v>12-14 anos</v>
      </c>
      <c r="G134">
        <v>72</v>
      </c>
      <c r="H134" t="str">
        <f t="shared" si="23"/>
        <v>1 - 250</v>
      </c>
      <c r="I134">
        <v>7964</v>
      </c>
      <c r="J134">
        <v>0</v>
      </c>
      <c r="K134">
        <v>0</v>
      </c>
      <c r="L134">
        <v>0</v>
      </c>
      <c r="M134">
        <v>1384669</v>
      </c>
      <c r="N134">
        <v>987587</v>
      </c>
      <c r="O134" t="str">
        <f t="shared" si="24"/>
        <v>100.001-1.000.000</v>
      </c>
      <c r="P134">
        <v>243806</v>
      </c>
      <c r="Q134" t="str">
        <f t="shared" si="25"/>
        <v>&gt;100.000</v>
      </c>
      <c r="R134">
        <v>153276</v>
      </c>
      <c r="S134">
        <v>17.61</v>
      </c>
      <c r="X134" t="s">
        <v>557</v>
      </c>
      <c r="Y134" t="s">
        <v>558</v>
      </c>
      <c r="Z134" t="s">
        <v>559</v>
      </c>
      <c r="AA134" t="s">
        <v>70</v>
      </c>
      <c r="AB134">
        <f>(N134 - MIN($N$2:$N$998)) / (MAX($N$2:$N$998) - MIN($N$2:$N$998))</f>
        <v>9.1880643649313504E-2</v>
      </c>
      <c r="AC134">
        <f t="shared" si="26"/>
        <v>1.956250866069038E-2</v>
      </c>
      <c r="AD134">
        <f t="shared" si="27"/>
        <v>0</v>
      </c>
      <c r="AE134">
        <f t="shared" si="28"/>
        <v>-0.21231422505307856</v>
      </c>
      <c r="AF134">
        <f t="shared" si="29"/>
        <v>0</v>
      </c>
    </row>
    <row r="135" spans="1:32" x14ac:dyDescent="0.25">
      <c r="A135" t="s">
        <v>560</v>
      </c>
      <c r="B135">
        <v>14928</v>
      </c>
      <c r="C135" s="2" t="str">
        <f t="shared" si="20"/>
        <v>0-20.000</v>
      </c>
      <c r="D135">
        <v>6.71</v>
      </c>
      <c r="E135">
        <f t="shared" si="21"/>
        <v>6</v>
      </c>
      <c r="F135" t="str">
        <f t="shared" si="22"/>
        <v>06-08 anos</v>
      </c>
      <c r="G135">
        <v>0</v>
      </c>
      <c r="H135" t="str">
        <f t="shared" si="23"/>
        <v>0</v>
      </c>
      <c r="I135">
        <v>391</v>
      </c>
      <c r="J135">
        <v>592</v>
      </c>
      <c r="K135">
        <v>1366</v>
      </c>
      <c r="L135">
        <v>14454</v>
      </c>
      <c r="M135">
        <v>28750</v>
      </c>
      <c r="N135">
        <v>18747</v>
      </c>
      <c r="O135" t="str">
        <f t="shared" si="24"/>
        <v>10.001-100.000</v>
      </c>
      <c r="P135">
        <v>5794</v>
      </c>
      <c r="Q135" t="str">
        <f t="shared" si="25"/>
        <v>1.001-10.000</v>
      </c>
      <c r="R135">
        <v>4209</v>
      </c>
      <c r="S135">
        <v>20.149999999999999</v>
      </c>
      <c r="T135">
        <v>4.28</v>
      </c>
      <c r="U135">
        <v>1.1299999999999999</v>
      </c>
      <c r="V135">
        <v>3.3</v>
      </c>
      <c r="W135">
        <v>4.07</v>
      </c>
      <c r="X135" t="s">
        <v>561</v>
      </c>
      <c r="Y135" t="s">
        <v>562</v>
      </c>
      <c r="Z135" t="s">
        <v>563</v>
      </c>
      <c r="AB135">
        <f>(N135 - MIN($N$2:$N$998)) / (MAX($N$2:$N$998) - MIN($N$2:$N$998))</f>
        <v>1.7441363915216383E-3</v>
      </c>
      <c r="AC135">
        <f t="shared" si="26"/>
        <v>4.6489903931831071E-4</v>
      </c>
      <c r="AD135">
        <f t="shared" si="27"/>
        <v>0.19516643866849068</v>
      </c>
      <c r="AE135">
        <f t="shared" si="28"/>
        <v>2.7600849256900189E-2</v>
      </c>
      <c r="AF135">
        <f t="shared" si="29"/>
        <v>5.9779056606781333E-5</v>
      </c>
    </row>
    <row r="136" spans="1:32" x14ac:dyDescent="0.25">
      <c r="A136" t="s">
        <v>564</v>
      </c>
      <c r="B136">
        <v>14850</v>
      </c>
      <c r="C136" s="2" t="str">
        <f t="shared" si="20"/>
        <v>0-20.000</v>
      </c>
      <c r="D136">
        <v>9.2200000000000006</v>
      </c>
      <c r="E136">
        <f t="shared" si="21"/>
        <v>8</v>
      </c>
      <c r="F136" t="str">
        <f t="shared" si="22"/>
        <v>08-10 anos</v>
      </c>
      <c r="G136">
        <v>112</v>
      </c>
      <c r="H136" t="str">
        <f t="shared" si="23"/>
        <v>1 - 250</v>
      </c>
      <c r="I136">
        <v>4403</v>
      </c>
      <c r="J136">
        <v>7401</v>
      </c>
      <c r="K136">
        <v>42979</v>
      </c>
      <c r="L136">
        <v>520931</v>
      </c>
      <c r="M136">
        <v>920870</v>
      </c>
      <c r="N136">
        <v>652957</v>
      </c>
      <c r="O136" t="str">
        <f t="shared" si="24"/>
        <v>100.001-1.000.000</v>
      </c>
      <c r="P136">
        <v>160447</v>
      </c>
      <c r="Q136" t="str">
        <f t="shared" si="25"/>
        <v>&gt;100.000</v>
      </c>
      <c r="R136">
        <v>107466</v>
      </c>
      <c r="S136">
        <v>17.420000000000002</v>
      </c>
      <c r="T136">
        <v>6.9</v>
      </c>
      <c r="U136">
        <v>1.68</v>
      </c>
      <c r="V136">
        <v>84.95</v>
      </c>
      <c r="W136">
        <v>11.62</v>
      </c>
      <c r="X136" t="s">
        <v>565</v>
      </c>
      <c r="Y136" t="s">
        <v>566</v>
      </c>
      <c r="Z136" t="s">
        <v>567</v>
      </c>
      <c r="AB136">
        <f>(N136 - MIN($N$2:$N$998)) / (MAX($N$2:$N$998) - MIN($N$2:$N$998))</f>
        <v>6.0748176550850505E-2</v>
      </c>
      <c r="AC136">
        <f t="shared" si="26"/>
        <v>1.2873948250173455E-2</v>
      </c>
      <c r="AD136">
        <f t="shared" si="27"/>
        <v>0.31463748290013682</v>
      </c>
      <c r="AE136">
        <f t="shared" si="28"/>
        <v>0.14437367303609341</v>
      </c>
      <c r="AF136">
        <f t="shared" si="29"/>
        <v>1.5388578359836591E-3</v>
      </c>
    </row>
    <row r="137" spans="1:32" x14ac:dyDescent="0.25">
      <c r="A137" t="s">
        <v>568</v>
      </c>
      <c r="B137">
        <v>14742</v>
      </c>
      <c r="C137" s="2" t="str">
        <f t="shared" si="20"/>
        <v>0-20.000</v>
      </c>
      <c r="D137">
        <v>10.49</v>
      </c>
      <c r="E137">
        <f t="shared" si="21"/>
        <v>10</v>
      </c>
      <c r="F137" t="str">
        <f t="shared" si="22"/>
        <v>10-12 anos</v>
      </c>
      <c r="G137">
        <v>18</v>
      </c>
      <c r="H137" t="str">
        <f t="shared" si="23"/>
        <v>1 - 250</v>
      </c>
      <c r="I137">
        <v>222</v>
      </c>
      <c r="J137">
        <v>407</v>
      </c>
      <c r="K137">
        <v>1605</v>
      </c>
      <c r="L137">
        <v>19309</v>
      </c>
      <c r="M137">
        <v>22444</v>
      </c>
      <c r="N137">
        <v>15869</v>
      </c>
      <c r="O137" t="str">
        <f t="shared" si="24"/>
        <v>10.001-100.000</v>
      </c>
      <c r="P137">
        <v>2640</v>
      </c>
      <c r="Q137" t="str">
        <f t="shared" si="25"/>
        <v>1.001-10.000</v>
      </c>
      <c r="R137">
        <v>3935</v>
      </c>
      <c r="S137">
        <v>11.76</v>
      </c>
      <c r="T137">
        <v>4.54</v>
      </c>
      <c r="U137">
        <v>2.42</v>
      </c>
      <c r="V137">
        <v>11.12</v>
      </c>
      <c r="W137">
        <v>8.9</v>
      </c>
      <c r="X137" t="s">
        <v>569</v>
      </c>
      <c r="Y137" t="s">
        <v>570</v>
      </c>
      <c r="Z137" t="s">
        <v>571</v>
      </c>
      <c r="AB137">
        <f>(N137 - MIN($N$2:$N$998)) / (MAX($N$2:$N$998) - MIN($N$2:$N$998))</f>
        <v>1.4763802420150892E-3</v>
      </c>
      <c r="AC137">
        <f t="shared" si="26"/>
        <v>2.1182835067316884E-4</v>
      </c>
      <c r="AD137">
        <f t="shared" si="27"/>
        <v>0.20702234382124943</v>
      </c>
      <c r="AE137">
        <f t="shared" si="28"/>
        <v>0.30148619957537154</v>
      </c>
      <c r="AF137">
        <f t="shared" si="29"/>
        <v>2.0143730589921468E-4</v>
      </c>
    </row>
    <row r="138" spans="1:32" x14ac:dyDescent="0.25">
      <c r="A138" t="s">
        <v>572</v>
      </c>
      <c r="B138">
        <v>14634</v>
      </c>
      <c r="C138" s="2" t="str">
        <f t="shared" si="20"/>
        <v>0-20.000</v>
      </c>
      <c r="D138">
        <v>14.84</v>
      </c>
      <c r="E138">
        <f t="shared" si="21"/>
        <v>14</v>
      </c>
      <c r="F138" t="str">
        <f t="shared" si="22"/>
        <v>14-16 anos</v>
      </c>
      <c r="G138">
        <v>208</v>
      </c>
      <c r="H138" t="str">
        <f t="shared" si="23"/>
        <v>1 - 250</v>
      </c>
      <c r="I138">
        <v>570</v>
      </c>
      <c r="J138">
        <v>854</v>
      </c>
      <c r="K138">
        <v>4828</v>
      </c>
      <c r="L138">
        <v>40167</v>
      </c>
      <c r="M138">
        <v>71126</v>
      </c>
      <c r="N138">
        <v>45171</v>
      </c>
      <c r="O138" t="str">
        <f t="shared" si="24"/>
        <v>10.001-100.000</v>
      </c>
      <c r="P138">
        <v>15114</v>
      </c>
      <c r="Q138" t="str">
        <f t="shared" si="25"/>
        <v>10.001-100.000</v>
      </c>
      <c r="R138">
        <v>10841</v>
      </c>
      <c r="S138">
        <v>21.25</v>
      </c>
      <c r="T138">
        <v>5.4</v>
      </c>
      <c r="U138">
        <v>1.64</v>
      </c>
      <c r="V138">
        <v>21.13</v>
      </c>
      <c r="W138">
        <v>8.57</v>
      </c>
      <c r="X138" t="s">
        <v>573</v>
      </c>
      <c r="Y138" t="s">
        <v>574</v>
      </c>
      <c r="Z138" t="s">
        <v>575</v>
      </c>
      <c r="AB138">
        <f>(N138 - MIN($N$2:$N$998)) / (MAX($N$2:$N$998) - MIN($N$2:$N$998))</f>
        <v>4.2025062645449363E-3</v>
      </c>
      <c r="AC138">
        <f t="shared" si="26"/>
        <v>1.2127173076038917E-3</v>
      </c>
      <c r="AD138">
        <f t="shared" si="27"/>
        <v>0.24623803009575926</v>
      </c>
      <c r="AE138">
        <f t="shared" si="28"/>
        <v>0.13588110403397025</v>
      </c>
      <c r="AF138">
        <f t="shared" si="29"/>
        <v>3.8276711093978471E-4</v>
      </c>
    </row>
    <row r="139" spans="1:32" x14ac:dyDescent="0.25">
      <c r="A139" t="s">
        <v>576</v>
      </c>
      <c r="B139">
        <v>14566</v>
      </c>
      <c r="C139" s="2" t="str">
        <f t="shared" si="20"/>
        <v>0-20.000</v>
      </c>
      <c r="D139">
        <v>14.26</v>
      </c>
      <c r="E139">
        <f t="shared" si="21"/>
        <v>14</v>
      </c>
      <c r="F139" t="str">
        <f t="shared" si="22"/>
        <v>14-16 anos</v>
      </c>
      <c r="G139">
        <v>0</v>
      </c>
      <c r="H139" t="str">
        <f t="shared" si="23"/>
        <v>0</v>
      </c>
      <c r="I139">
        <v>1023</v>
      </c>
      <c r="J139">
        <v>1763</v>
      </c>
      <c r="K139">
        <v>15715</v>
      </c>
      <c r="L139">
        <v>150553</v>
      </c>
      <c r="M139">
        <v>210091</v>
      </c>
      <c r="N139">
        <v>152890</v>
      </c>
      <c r="O139" t="str">
        <f t="shared" si="24"/>
        <v>100.001-1.000.000</v>
      </c>
      <c r="P139">
        <v>34635</v>
      </c>
      <c r="Q139" t="str">
        <f t="shared" si="25"/>
        <v>10.001-100.000</v>
      </c>
      <c r="R139">
        <v>22566</v>
      </c>
      <c r="S139">
        <v>16.489999999999998</v>
      </c>
      <c r="T139">
        <v>6.4</v>
      </c>
      <c r="U139">
        <v>1.56</v>
      </c>
      <c r="V139">
        <v>177.4</v>
      </c>
      <c r="W139">
        <v>14.3</v>
      </c>
      <c r="X139" t="s">
        <v>577</v>
      </c>
      <c r="Y139" t="s">
        <v>578</v>
      </c>
      <c r="Z139" t="s">
        <v>579</v>
      </c>
      <c r="AB139">
        <f>(N139 - MIN($N$2:$N$998)) / (MAX($N$2:$N$998) - MIN($N$2:$N$998))</f>
        <v>1.4224196559435819E-2</v>
      </c>
      <c r="AC139">
        <f t="shared" si="26"/>
        <v>2.7790435324110616E-3</v>
      </c>
      <c r="AD139">
        <f t="shared" si="27"/>
        <v>0.29183766529867761</v>
      </c>
      <c r="AE139">
        <f t="shared" si="28"/>
        <v>0.11889596602972401</v>
      </c>
      <c r="AF139">
        <f t="shared" si="29"/>
        <v>3.2135771642554573E-3</v>
      </c>
    </row>
    <row r="140" spans="1:32" x14ac:dyDescent="0.25">
      <c r="A140" t="s">
        <v>580</v>
      </c>
      <c r="B140">
        <v>14533</v>
      </c>
      <c r="C140" s="2" t="str">
        <f t="shared" si="20"/>
        <v>0-20.000</v>
      </c>
      <c r="D140">
        <v>11.67</v>
      </c>
      <c r="E140">
        <f t="shared" si="21"/>
        <v>10</v>
      </c>
      <c r="F140" t="str">
        <f t="shared" si="22"/>
        <v>10-12 anos</v>
      </c>
      <c r="G140">
        <v>0</v>
      </c>
      <c r="H140" t="str">
        <f t="shared" si="23"/>
        <v>0</v>
      </c>
      <c r="I140">
        <v>2</v>
      </c>
      <c r="J140">
        <v>3</v>
      </c>
      <c r="K140">
        <v>39</v>
      </c>
      <c r="L140">
        <v>360</v>
      </c>
      <c r="M140">
        <v>526</v>
      </c>
      <c r="N140">
        <v>397</v>
      </c>
      <c r="O140" t="str">
        <f t="shared" si="24"/>
        <v>101-1.000</v>
      </c>
      <c r="P140">
        <v>22</v>
      </c>
      <c r="Q140" t="str">
        <f t="shared" si="25"/>
        <v>Até 100</v>
      </c>
      <c r="R140">
        <v>107</v>
      </c>
      <c r="S140">
        <v>4.18</v>
      </c>
      <c r="T140">
        <v>11</v>
      </c>
      <c r="U140">
        <v>2.33</v>
      </c>
      <c r="V140">
        <v>178.67</v>
      </c>
      <c r="W140">
        <v>25</v>
      </c>
      <c r="X140" t="s">
        <v>581</v>
      </c>
      <c r="Y140" t="s">
        <v>582</v>
      </c>
      <c r="Z140" t="s">
        <v>583</v>
      </c>
      <c r="AB140">
        <f>(N140 - MIN($N$2:$N$998)) / (MAX($N$2:$N$998) - MIN($N$2:$N$998))</f>
        <v>3.6935090811014583E-5</v>
      </c>
      <c r="AC140">
        <f t="shared" si="26"/>
        <v>1.7652362556097402E-6</v>
      </c>
      <c r="AD140">
        <f t="shared" si="27"/>
        <v>0.50159598723210219</v>
      </c>
      <c r="AE140">
        <f t="shared" si="28"/>
        <v>0.28237791932059447</v>
      </c>
      <c r="AF140">
        <f t="shared" si="29"/>
        <v>3.2365830436162485E-3</v>
      </c>
    </row>
    <row r="141" spans="1:32" x14ac:dyDescent="0.25">
      <c r="A141" t="s">
        <v>584</v>
      </c>
      <c r="B141">
        <v>14517</v>
      </c>
      <c r="C141" s="2" t="str">
        <f t="shared" si="20"/>
        <v>0-20.000</v>
      </c>
      <c r="D141">
        <v>5.7</v>
      </c>
      <c r="E141">
        <f t="shared" si="21"/>
        <v>4</v>
      </c>
      <c r="F141" t="str">
        <f t="shared" si="22"/>
        <v>04-06 anos</v>
      </c>
      <c r="G141">
        <v>91</v>
      </c>
      <c r="H141" t="str">
        <f t="shared" si="23"/>
        <v>1 - 250</v>
      </c>
      <c r="I141">
        <v>730</v>
      </c>
      <c r="J141">
        <v>974</v>
      </c>
      <c r="K141">
        <v>6245</v>
      </c>
      <c r="L141">
        <v>107469</v>
      </c>
      <c r="M141">
        <v>188064</v>
      </c>
      <c r="N141">
        <v>141692</v>
      </c>
      <c r="O141" t="str">
        <f t="shared" si="24"/>
        <v>100.001-1.000.000</v>
      </c>
      <c r="P141">
        <v>15441</v>
      </c>
      <c r="Q141" t="str">
        <f t="shared" si="25"/>
        <v>10.001-100.000</v>
      </c>
      <c r="R141">
        <v>30931</v>
      </c>
      <c r="S141">
        <v>8.2100000000000009</v>
      </c>
      <c r="T141">
        <v>11.04</v>
      </c>
      <c r="U141">
        <v>1.6</v>
      </c>
      <c r="V141">
        <v>71.14</v>
      </c>
      <c r="W141">
        <v>17.309999999999999</v>
      </c>
      <c r="X141" t="s">
        <v>585</v>
      </c>
      <c r="Y141" t="s">
        <v>586</v>
      </c>
      <c r="Z141" t="s">
        <v>587</v>
      </c>
      <c r="AB141">
        <f>(N141 - MIN($N$2:$N$998)) / (MAX($N$2:$N$998) - MIN($N$2:$N$998))</f>
        <v>1.3182385106282817E-2</v>
      </c>
      <c r="AC141">
        <f t="shared" si="26"/>
        <v>1.2389551374031818E-3</v>
      </c>
      <c r="AD141">
        <f t="shared" si="27"/>
        <v>0.50341997264021887</v>
      </c>
      <c r="AE141">
        <f t="shared" si="28"/>
        <v>0.12738853503184716</v>
      </c>
      <c r="AF141">
        <f t="shared" si="29"/>
        <v>1.2886915415170983E-3</v>
      </c>
    </row>
    <row r="142" spans="1:32" x14ac:dyDescent="0.25">
      <c r="A142" t="s">
        <v>588</v>
      </c>
      <c r="B142">
        <v>14968</v>
      </c>
      <c r="C142" s="2" t="str">
        <f t="shared" si="20"/>
        <v>0-20.000</v>
      </c>
      <c r="D142">
        <v>7.2</v>
      </c>
      <c r="E142">
        <f t="shared" si="21"/>
        <v>6</v>
      </c>
      <c r="F142" t="str">
        <f t="shared" si="22"/>
        <v>06-08 anos</v>
      </c>
      <c r="G142">
        <v>415</v>
      </c>
      <c r="H142" t="str">
        <f t="shared" si="23"/>
        <v>251 - 500</v>
      </c>
      <c r="I142">
        <v>20023</v>
      </c>
      <c r="J142">
        <v>31198</v>
      </c>
      <c r="K142">
        <v>107639</v>
      </c>
      <c r="L142">
        <v>900670</v>
      </c>
      <c r="M142">
        <v>1580205</v>
      </c>
      <c r="N142">
        <v>1174960</v>
      </c>
      <c r="O142" t="str">
        <f t="shared" si="24"/>
        <v>&gt;1.000.000</v>
      </c>
      <c r="P142">
        <v>149701</v>
      </c>
      <c r="Q142" t="str">
        <f t="shared" si="25"/>
        <v>&gt;100.000</v>
      </c>
      <c r="R142">
        <v>255544</v>
      </c>
      <c r="S142">
        <v>9.4700000000000006</v>
      </c>
      <c r="T142">
        <v>5.13</v>
      </c>
      <c r="U142">
        <v>1.22</v>
      </c>
      <c r="V142">
        <v>55.45</v>
      </c>
      <c r="W142">
        <v>5.56</v>
      </c>
      <c r="X142" t="s">
        <v>589</v>
      </c>
      <c r="Y142" t="s">
        <v>590</v>
      </c>
      <c r="Z142" t="s">
        <v>591</v>
      </c>
      <c r="AB142">
        <f>(N142 - MIN($N$2:$N$998)) / (MAX($N$2:$N$998) - MIN($N$2:$N$998))</f>
        <v>0.10931298312168689</v>
      </c>
      <c r="AC142">
        <f t="shared" si="26"/>
        <v>1.2011710577319715E-2</v>
      </c>
      <c r="AD142">
        <f t="shared" si="27"/>
        <v>0.23392612859097128</v>
      </c>
      <c r="AE142">
        <f t="shared" si="28"/>
        <v>4.6709129511677279E-2</v>
      </c>
      <c r="AF142">
        <f t="shared" si="29"/>
        <v>1.0044692996503107E-3</v>
      </c>
    </row>
    <row r="143" spans="1:32" x14ac:dyDescent="0.25">
      <c r="A143" t="s">
        <v>592</v>
      </c>
      <c r="B143">
        <v>14514</v>
      </c>
      <c r="C143" s="2" t="str">
        <f t="shared" si="20"/>
        <v>0-20.000</v>
      </c>
      <c r="D143">
        <v>8.41</v>
      </c>
      <c r="E143">
        <f t="shared" si="21"/>
        <v>8</v>
      </c>
      <c r="F143" t="str">
        <f t="shared" si="22"/>
        <v>08-10 anos</v>
      </c>
      <c r="G143">
        <v>35</v>
      </c>
      <c r="H143" t="str">
        <f t="shared" si="23"/>
        <v>1 - 250</v>
      </c>
      <c r="I143">
        <v>376</v>
      </c>
      <c r="J143">
        <v>1066</v>
      </c>
      <c r="K143">
        <v>5415</v>
      </c>
      <c r="L143">
        <v>58309</v>
      </c>
      <c r="M143">
        <v>76685</v>
      </c>
      <c r="N143">
        <v>56871</v>
      </c>
      <c r="O143" t="str">
        <f t="shared" si="24"/>
        <v>10.001-100.000</v>
      </c>
      <c r="P143">
        <v>10302</v>
      </c>
      <c r="Q143" t="str">
        <f t="shared" si="25"/>
        <v>10.001-100.000</v>
      </c>
      <c r="R143">
        <v>9512</v>
      </c>
      <c r="S143">
        <v>13.43</v>
      </c>
      <c r="T143">
        <v>5.47</v>
      </c>
      <c r="U143">
        <v>1.63</v>
      </c>
      <c r="V143">
        <v>35.340000000000003</v>
      </c>
      <c r="W143">
        <v>10.6</v>
      </c>
      <c r="X143" t="s">
        <v>593</v>
      </c>
      <c r="Y143" t="s">
        <v>594</v>
      </c>
      <c r="Z143" t="s">
        <v>595</v>
      </c>
      <c r="AB143">
        <f>(N143 - MIN($N$2:$N$998)) / (MAX($N$2:$N$998) - MIN($N$2:$N$998))</f>
        <v>5.2910215352977592E-3</v>
      </c>
      <c r="AC143">
        <f t="shared" si="26"/>
        <v>8.2661199569507022E-4</v>
      </c>
      <c r="AD143">
        <f t="shared" si="27"/>
        <v>0.2494300045599635</v>
      </c>
      <c r="AE143">
        <f t="shared" si="28"/>
        <v>0.13375796178343946</v>
      </c>
      <c r="AF143">
        <f t="shared" si="29"/>
        <v>6.4017935166171293E-4</v>
      </c>
    </row>
    <row r="144" spans="1:32" x14ac:dyDescent="0.25">
      <c r="A144" t="s">
        <v>596</v>
      </c>
      <c r="B144">
        <v>14491</v>
      </c>
      <c r="C144" s="2" t="str">
        <f t="shared" si="20"/>
        <v>0-20.000</v>
      </c>
      <c r="D144">
        <v>8.76</v>
      </c>
      <c r="E144">
        <f t="shared" si="21"/>
        <v>8</v>
      </c>
      <c r="F144" t="str">
        <f t="shared" si="22"/>
        <v>08-10 anos</v>
      </c>
      <c r="G144">
        <v>16</v>
      </c>
      <c r="H144" t="str">
        <f t="shared" si="23"/>
        <v>1 - 250</v>
      </c>
      <c r="I144">
        <v>81</v>
      </c>
      <c r="J144">
        <v>98</v>
      </c>
      <c r="K144">
        <v>373</v>
      </c>
      <c r="L144">
        <v>3165</v>
      </c>
      <c r="M144">
        <v>6226</v>
      </c>
      <c r="N144">
        <v>3884</v>
      </c>
      <c r="O144" t="str">
        <f t="shared" si="24"/>
        <v>1.001-10.000</v>
      </c>
      <c r="P144">
        <v>1468</v>
      </c>
      <c r="Q144" t="str">
        <f t="shared" si="25"/>
        <v>1.001-10.000</v>
      </c>
      <c r="R144">
        <v>874</v>
      </c>
      <c r="S144">
        <v>23.58</v>
      </c>
      <c r="T144">
        <v>3.7</v>
      </c>
      <c r="U144">
        <v>1.41</v>
      </c>
      <c r="V144">
        <v>17.45</v>
      </c>
      <c r="W144">
        <v>7.66</v>
      </c>
      <c r="X144" t="s">
        <v>597</v>
      </c>
      <c r="Y144" t="s">
        <v>598</v>
      </c>
      <c r="Z144" t="s">
        <v>599</v>
      </c>
      <c r="AB144">
        <f>(N144 - MIN($N$2:$N$998)) / (MAX($N$2:$N$998) - MIN($N$2:$N$998))</f>
        <v>3.6134985569264647E-4</v>
      </c>
      <c r="AC144">
        <f t="shared" si="26"/>
        <v>1.1778940105614085E-4</v>
      </c>
      <c r="AD144">
        <f t="shared" si="27"/>
        <v>0.16871865025079799</v>
      </c>
      <c r="AE144">
        <f t="shared" si="28"/>
        <v>8.7048832271762189E-2</v>
      </c>
      <c r="AF144">
        <f t="shared" si="29"/>
        <v>3.1610440539040435E-4</v>
      </c>
    </row>
    <row r="145" spans="1:32" x14ac:dyDescent="0.25">
      <c r="A145" t="s">
        <v>600</v>
      </c>
      <c r="B145">
        <v>14426</v>
      </c>
      <c r="C145" s="2" t="str">
        <f t="shared" si="20"/>
        <v>0-20.000</v>
      </c>
      <c r="D145">
        <v>15.01</v>
      </c>
      <c r="E145">
        <f t="shared" si="21"/>
        <v>14</v>
      </c>
      <c r="F145" t="str">
        <f t="shared" si="22"/>
        <v>14-16 anos</v>
      </c>
      <c r="G145">
        <v>37</v>
      </c>
      <c r="H145" t="str">
        <f t="shared" si="23"/>
        <v>1 - 250</v>
      </c>
      <c r="I145">
        <v>276</v>
      </c>
      <c r="J145">
        <v>450</v>
      </c>
      <c r="K145">
        <v>2365</v>
      </c>
      <c r="L145">
        <v>25793</v>
      </c>
      <c r="M145">
        <v>44087</v>
      </c>
      <c r="N145">
        <v>26959</v>
      </c>
      <c r="O145" t="str">
        <f t="shared" si="24"/>
        <v>10.001-100.000</v>
      </c>
      <c r="P145">
        <v>10395</v>
      </c>
      <c r="Q145" t="str">
        <f t="shared" si="25"/>
        <v>10.001-100.000</v>
      </c>
      <c r="R145">
        <v>6733</v>
      </c>
      <c r="S145">
        <v>23.58</v>
      </c>
      <c r="T145">
        <v>4.13</v>
      </c>
      <c r="U145">
        <v>1.77</v>
      </c>
      <c r="V145">
        <v>32.72</v>
      </c>
      <c r="W145">
        <v>12.22</v>
      </c>
      <c r="X145" t="s">
        <v>601</v>
      </c>
      <c r="Y145" t="s">
        <v>602</v>
      </c>
      <c r="Z145" t="s">
        <v>603</v>
      </c>
      <c r="AB145">
        <f>(N145 - MIN($N$2:$N$998)) / (MAX($N$2:$N$998) - MIN($N$2:$N$998))</f>
        <v>2.5081438618996025E-3</v>
      </c>
      <c r="AC145">
        <f t="shared" si="26"/>
        <v>8.3407413077560223E-4</v>
      </c>
      <c r="AD145">
        <f t="shared" si="27"/>
        <v>0.18832649338805291</v>
      </c>
      <c r="AE145">
        <f t="shared" si="28"/>
        <v>0.16348195329087048</v>
      </c>
      <c r="AF145">
        <f t="shared" si="29"/>
        <v>5.9271840368905614E-4</v>
      </c>
    </row>
    <row r="146" spans="1:32" x14ac:dyDescent="0.25">
      <c r="A146" t="s">
        <v>604</v>
      </c>
      <c r="B146">
        <v>14259</v>
      </c>
      <c r="C146" s="2" t="str">
        <f t="shared" si="20"/>
        <v>0-20.000</v>
      </c>
      <c r="D146">
        <v>6.87</v>
      </c>
      <c r="E146">
        <f t="shared" si="21"/>
        <v>6</v>
      </c>
      <c r="F146" t="str">
        <f t="shared" si="22"/>
        <v>06-08 anos</v>
      </c>
      <c r="G146">
        <v>430</v>
      </c>
      <c r="H146" t="str">
        <f t="shared" si="23"/>
        <v>251 - 500</v>
      </c>
      <c r="I146">
        <v>3457</v>
      </c>
      <c r="J146">
        <v>8210</v>
      </c>
      <c r="K146">
        <v>28279</v>
      </c>
      <c r="L146">
        <v>329841</v>
      </c>
      <c r="M146">
        <v>408054</v>
      </c>
      <c r="N146">
        <v>327181</v>
      </c>
      <c r="O146" t="str">
        <f t="shared" si="24"/>
        <v>100.001-1.000.000</v>
      </c>
      <c r="P146">
        <v>13483</v>
      </c>
      <c r="Q146" t="str">
        <f t="shared" si="25"/>
        <v>10.001-100.000</v>
      </c>
      <c r="R146">
        <v>67390</v>
      </c>
      <c r="S146">
        <v>3.3</v>
      </c>
      <c r="T146">
        <v>5.83</v>
      </c>
      <c r="U146">
        <v>1.4</v>
      </c>
      <c r="V146">
        <v>26.03</v>
      </c>
      <c r="W146">
        <v>6.72</v>
      </c>
      <c r="X146" t="s">
        <v>605</v>
      </c>
      <c r="Y146" t="s">
        <v>606</v>
      </c>
      <c r="Z146" t="s">
        <v>607</v>
      </c>
      <c r="AB146">
        <f>(N146 - MIN($N$2:$N$998)) / (MAX($N$2:$N$998) - MIN($N$2:$N$998))</f>
        <v>3.0439445709417035E-2</v>
      </c>
      <c r="AC146">
        <f t="shared" si="26"/>
        <v>1.081849110653915E-3</v>
      </c>
      <c r="AD146">
        <f t="shared" si="27"/>
        <v>0.26584587323301412</v>
      </c>
      <c r="AE146">
        <f t="shared" si="28"/>
        <v>8.4925690021231404E-2</v>
      </c>
      <c r="AF146">
        <f t="shared" si="29"/>
        <v>4.7152995256803583E-4</v>
      </c>
    </row>
    <row r="147" spans="1:32" x14ac:dyDescent="0.25">
      <c r="A147" t="s">
        <v>608</v>
      </c>
      <c r="B147">
        <v>14273</v>
      </c>
      <c r="C147" s="2" t="str">
        <f t="shared" si="20"/>
        <v>0-20.000</v>
      </c>
      <c r="D147">
        <v>8.11</v>
      </c>
      <c r="E147">
        <f t="shared" si="21"/>
        <v>8</v>
      </c>
      <c r="F147" t="str">
        <f t="shared" si="22"/>
        <v>08-10 anos</v>
      </c>
      <c r="G147">
        <v>74</v>
      </c>
      <c r="H147" t="str">
        <f t="shared" si="23"/>
        <v>1 - 250</v>
      </c>
      <c r="I147">
        <v>5986</v>
      </c>
      <c r="J147">
        <v>8332</v>
      </c>
      <c r="K147">
        <v>58926</v>
      </c>
      <c r="L147">
        <v>603999</v>
      </c>
      <c r="M147">
        <v>1055701</v>
      </c>
      <c r="N147">
        <v>758896</v>
      </c>
      <c r="O147" t="str">
        <f t="shared" si="24"/>
        <v>100.001-1.000.000</v>
      </c>
      <c r="P147">
        <v>174850</v>
      </c>
      <c r="Q147" t="str">
        <f t="shared" si="25"/>
        <v>&gt;100.000</v>
      </c>
      <c r="R147">
        <v>121955</v>
      </c>
      <c r="S147">
        <v>16.559999999999999</v>
      </c>
      <c r="T147">
        <v>8.4600000000000009</v>
      </c>
      <c r="U147">
        <v>1.72</v>
      </c>
      <c r="V147">
        <v>118.78</v>
      </c>
      <c r="W147">
        <v>15.95</v>
      </c>
      <c r="X147" t="s">
        <v>609</v>
      </c>
      <c r="Y147" t="s">
        <v>610</v>
      </c>
      <c r="Z147" t="s">
        <v>611</v>
      </c>
      <c r="AB147">
        <f>(N147 - MIN($N$2:$N$998)) / (MAX($N$2:$N$998) - MIN($N$2:$N$998))</f>
        <v>7.060426366779779E-2</v>
      </c>
      <c r="AC147">
        <f t="shared" si="26"/>
        <v>1.4029616331516503E-2</v>
      </c>
      <c r="AD147">
        <f t="shared" si="27"/>
        <v>0.38577291381668949</v>
      </c>
      <c r="AE147">
        <f t="shared" si="28"/>
        <v>0.15286624203821655</v>
      </c>
      <c r="AF147">
        <f t="shared" si="29"/>
        <v>2.1516837405313599E-3</v>
      </c>
    </row>
    <row r="148" spans="1:32" x14ac:dyDescent="0.25">
      <c r="A148" t="s">
        <v>612</v>
      </c>
      <c r="B148">
        <v>14104</v>
      </c>
      <c r="C148" s="2" t="str">
        <f t="shared" si="20"/>
        <v>0-20.000</v>
      </c>
      <c r="D148">
        <v>10.3</v>
      </c>
      <c r="E148">
        <f t="shared" si="21"/>
        <v>10</v>
      </c>
      <c r="F148" t="str">
        <f t="shared" si="22"/>
        <v>10-12 anos</v>
      </c>
      <c r="G148">
        <v>16</v>
      </c>
      <c r="H148" t="str">
        <f t="shared" si="23"/>
        <v>1 - 250</v>
      </c>
      <c r="I148">
        <v>1402</v>
      </c>
      <c r="J148">
        <v>2523</v>
      </c>
      <c r="K148">
        <v>19882</v>
      </c>
      <c r="L148">
        <v>183106</v>
      </c>
      <c r="M148">
        <v>330560</v>
      </c>
      <c r="N148">
        <v>210894</v>
      </c>
      <c r="O148" t="str">
        <f t="shared" si="24"/>
        <v>100.001-1.000.000</v>
      </c>
      <c r="P148">
        <v>81975</v>
      </c>
      <c r="Q148" t="str">
        <f t="shared" si="25"/>
        <v>10.001-100.000</v>
      </c>
      <c r="R148">
        <v>37691</v>
      </c>
      <c r="S148">
        <v>24.8</v>
      </c>
      <c r="T148">
        <v>4.63</v>
      </c>
      <c r="U148">
        <v>1.87</v>
      </c>
      <c r="V148">
        <v>69.650000000000006</v>
      </c>
      <c r="W148">
        <v>14.87</v>
      </c>
      <c r="X148" t="s">
        <v>613</v>
      </c>
      <c r="Y148" t="s">
        <v>614</v>
      </c>
      <c r="Z148" t="s">
        <v>615</v>
      </c>
      <c r="AB148">
        <f>(N148 - MIN($N$2:$N$998)) / (MAX($N$2:$N$998) - MIN($N$2:$N$998))</f>
        <v>1.9620627308559471E-2</v>
      </c>
      <c r="AC148">
        <f t="shared" si="26"/>
        <v>6.5775110024367481E-3</v>
      </c>
      <c r="AD148">
        <f t="shared" si="27"/>
        <v>0.21112631098951209</v>
      </c>
      <c r="AE148">
        <f t="shared" si="28"/>
        <v>0.18471337579617836</v>
      </c>
      <c r="AF148">
        <f t="shared" si="29"/>
        <v>1.2617003917158548E-3</v>
      </c>
    </row>
    <row r="149" spans="1:32" x14ac:dyDescent="0.25">
      <c r="A149" t="s">
        <v>616</v>
      </c>
      <c r="B149">
        <v>14021</v>
      </c>
      <c r="C149" s="2" t="str">
        <f t="shared" si="20"/>
        <v>0-20.000</v>
      </c>
      <c r="D149">
        <v>7.65</v>
      </c>
      <c r="E149">
        <f t="shared" si="21"/>
        <v>6</v>
      </c>
      <c r="F149" t="str">
        <f t="shared" si="22"/>
        <v>06-08 anos</v>
      </c>
      <c r="G149">
        <v>168</v>
      </c>
      <c r="H149" t="str">
        <f t="shared" si="23"/>
        <v>1 - 250</v>
      </c>
      <c r="I149">
        <v>600</v>
      </c>
      <c r="J149">
        <v>703</v>
      </c>
      <c r="K149">
        <v>4249</v>
      </c>
      <c r="L149">
        <v>35256</v>
      </c>
      <c r="M149">
        <v>85936</v>
      </c>
      <c r="N149">
        <v>56420</v>
      </c>
      <c r="O149" t="str">
        <f t="shared" si="24"/>
        <v>10.001-100.000</v>
      </c>
      <c r="P149">
        <v>18969</v>
      </c>
      <c r="Q149" t="str">
        <f t="shared" si="25"/>
        <v>10.001-100.000</v>
      </c>
      <c r="R149">
        <v>10547</v>
      </c>
      <c r="S149">
        <v>22.07</v>
      </c>
      <c r="T149">
        <v>6.88</v>
      </c>
      <c r="U149">
        <v>1.22</v>
      </c>
      <c r="V149">
        <v>17.100000000000001</v>
      </c>
      <c r="W149">
        <v>8.81</v>
      </c>
      <c r="X149" t="s">
        <v>617</v>
      </c>
      <c r="Y149" t="s">
        <v>618</v>
      </c>
      <c r="Z149" t="s">
        <v>619</v>
      </c>
      <c r="AB149">
        <f>(N149 - MIN($N$2:$N$998)) / (MAX($N$2:$N$998) - MIN($N$2:$N$998))</f>
        <v>5.2490625278525009E-3</v>
      </c>
      <c r="AC149">
        <f t="shared" si="26"/>
        <v>1.5220348423936893E-3</v>
      </c>
      <c r="AD149">
        <f t="shared" si="27"/>
        <v>0.31372549019607843</v>
      </c>
      <c r="AE149">
        <f t="shared" si="28"/>
        <v>4.6709129511677279E-2</v>
      </c>
      <c r="AF149">
        <f t="shared" si="29"/>
        <v>3.0976420241695784E-4</v>
      </c>
    </row>
    <row r="150" spans="1:32" x14ac:dyDescent="0.25">
      <c r="A150" t="s">
        <v>620</v>
      </c>
      <c r="B150">
        <v>13891</v>
      </c>
      <c r="C150" s="2" t="str">
        <f t="shared" si="20"/>
        <v>0-20.000</v>
      </c>
      <c r="D150">
        <v>12.52</v>
      </c>
      <c r="E150">
        <f t="shared" si="21"/>
        <v>12</v>
      </c>
      <c r="F150" t="str">
        <f t="shared" si="22"/>
        <v>12-14 anos</v>
      </c>
      <c r="G150">
        <v>28</v>
      </c>
      <c r="H150" t="str">
        <f t="shared" si="23"/>
        <v>1 - 250</v>
      </c>
      <c r="I150">
        <v>366</v>
      </c>
      <c r="J150">
        <v>501</v>
      </c>
      <c r="K150">
        <v>2603</v>
      </c>
      <c r="L150">
        <v>21592</v>
      </c>
      <c r="M150">
        <v>42965</v>
      </c>
      <c r="N150">
        <v>28079</v>
      </c>
      <c r="O150" t="str">
        <f t="shared" si="24"/>
        <v>10.001-100.000</v>
      </c>
      <c r="P150">
        <v>9156</v>
      </c>
      <c r="Q150" t="str">
        <f t="shared" si="25"/>
        <v>1.001-10.000</v>
      </c>
      <c r="R150">
        <v>5730</v>
      </c>
      <c r="S150">
        <v>21.31</v>
      </c>
      <c r="T150">
        <v>6.51</v>
      </c>
      <c r="U150">
        <v>1.61</v>
      </c>
      <c r="V150">
        <v>24.89</v>
      </c>
      <c r="W150">
        <v>8.2799999999999994</v>
      </c>
      <c r="X150" t="s">
        <v>621</v>
      </c>
      <c r="Y150" t="s">
        <v>622</v>
      </c>
      <c r="Z150" t="s">
        <v>623</v>
      </c>
      <c r="AB150">
        <f>(N150 - MIN($N$2:$N$998)) / (MAX($N$2:$N$998) - MIN($N$2:$N$998))</f>
        <v>2.612343614313548E-3</v>
      </c>
      <c r="AC150">
        <f t="shared" si="26"/>
        <v>7.3465923438012645E-4</v>
      </c>
      <c r="AD150">
        <f t="shared" si="27"/>
        <v>0.29685362517099861</v>
      </c>
      <c r="AE150">
        <f t="shared" si="28"/>
        <v>0.12951167728237795</v>
      </c>
      <c r="AF150">
        <f t="shared" si="29"/>
        <v>4.5087900574023864E-4</v>
      </c>
    </row>
    <row r="151" spans="1:32" x14ac:dyDescent="0.25">
      <c r="A151" t="s">
        <v>624</v>
      </c>
      <c r="B151">
        <v>13887</v>
      </c>
      <c r="C151" s="2" t="str">
        <f t="shared" si="20"/>
        <v>0-20.000</v>
      </c>
      <c r="D151">
        <v>10.5</v>
      </c>
      <c r="E151">
        <f t="shared" si="21"/>
        <v>10</v>
      </c>
      <c r="F151" t="str">
        <f t="shared" si="22"/>
        <v>10-12 anos</v>
      </c>
      <c r="G151">
        <v>16</v>
      </c>
      <c r="H151" t="str">
        <f t="shared" si="23"/>
        <v>1 - 250</v>
      </c>
      <c r="I151">
        <v>14</v>
      </c>
      <c r="J151">
        <v>18</v>
      </c>
      <c r="K151">
        <v>104</v>
      </c>
      <c r="L151">
        <v>827</v>
      </c>
      <c r="M151">
        <v>1315</v>
      </c>
      <c r="N151">
        <v>814</v>
      </c>
      <c r="O151" t="str">
        <f t="shared" si="24"/>
        <v>101-1.000</v>
      </c>
      <c r="P151">
        <v>271</v>
      </c>
      <c r="Q151" t="str">
        <f t="shared" si="25"/>
        <v>101-1.000</v>
      </c>
      <c r="R151">
        <v>230</v>
      </c>
      <c r="S151">
        <v>20.61</v>
      </c>
      <c r="T151">
        <v>5.83</v>
      </c>
      <c r="U151">
        <v>1.17</v>
      </c>
      <c r="V151">
        <v>14.94</v>
      </c>
      <c r="W151">
        <v>10.06</v>
      </c>
      <c r="X151" t="s">
        <v>625</v>
      </c>
      <c r="Y151" t="s">
        <v>626</v>
      </c>
      <c r="Z151" t="s">
        <v>627</v>
      </c>
      <c r="AB151">
        <f>(N151 - MIN($N$2:$N$998)) / (MAX($N$2:$N$998) - MIN($N$2:$N$998))</f>
        <v>7.5730891486563913E-5</v>
      </c>
      <c r="AC151">
        <f t="shared" si="26"/>
        <v>2.1744501148647256E-5</v>
      </c>
      <c r="AD151">
        <f t="shared" si="27"/>
        <v>0.26584587323301412</v>
      </c>
      <c r="AE151">
        <f t="shared" si="28"/>
        <v>3.609341825902334E-2</v>
      </c>
      <c r="AF151">
        <f t="shared" si="29"/>
        <v>2.7063609263797367E-4</v>
      </c>
    </row>
    <row r="152" spans="1:32" x14ac:dyDescent="0.25">
      <c r="A152" t="s">
        <v>628</v>
      </c>
      <c r="B152">
        <v>13831</v>
      </c>
      <c r="C152" s="2" t="str">
        <f t="shared" si="20"/>
        <v>0-20.000</v>
      </c>
      <c r="D152">
        <v>6.55</v>
      </c>
      <c r="E152">
        <f t="shared" si="21"/>
        <v>6</v>
      </c>
      <c r="F152" t="str">
        <f t="shared" si="22"/>
        <v>06-08 anos</v>
      </c>
      <c r="G152">
        <v>53</v>
      </c>
      <c r="H152" t="str">
        <f t="shared" si="23"/>
        <v>1 - 250</v>
      </c>
      <c r="I152">
        <v>2537</v>
      </c>
      <c r="J152">
        <v>2767</v>
      </c>
      <c r="K152">
        <v>11481</v>
      </c>
      <c r="L152">
        <v>97397</v>
      </c>
      <c r="M152">
        <v>251634</v>
      </c>
      <c r="N152">
        <v>150330</v>
      </c>
      <c r="O152" t="str">
        <f t="shared" si="24"/>
        <v>100.001-1.000.000</v>
      </c>
      <c r="P152">
        <v>63802</v>
      </c>
      <c r="Q152" t="str">
        <f t="shared" si="25"/>
        <v>10.001-100.000</v>
      </c>
      <c r="R152">
        <v>37502</v>
      </c>
      <c r="S152">
        <v>25.36</v>
      </c>
      <c r="T152">
        <v>6.53</v>
      </c>
      <c r="U152">
        <v>1.38</v>
      </c>
      <c r="V152">
        <v>11.46</v>
      </c>
      <c r="W152">
        <v>6.51</v>
      </c>
      <c r="X152" t="s">
        <v>629</v>
      </c>
      <c r="Y152" t="s">
        <v>630</v>
      </c>
      <c r="Z152" t="s">
        <v>631</v>
      </c>
      <c r="AB152">
        <f>(N152 - MIN($N$2:$N$998)) / (MAX($N$2:$N$998) - MIN($N$2:$N$998))</f>
        <v>1.3986025696775371E-2</v>
      </c>
      <c r="AC152">
        <f t="shared" si="26"/>
        <v>5.1193456172914844E-3</v>
      </c>
      <c r="AD152">
        <f t="shared" si="27"/>
        <v>0.29776561787505701</v>
      </c>
      <c r="AE152">
        <f t="shared" si="28"/>
        <v>8.0679405520169833E-2</v>
      </c>
      <c r="AF152">
        <f t="shared" si="29"/>
        <v>2.0759636021627702E-4</v>
      </c>
    </row>
    <row r="153" spans="1:32" x14ac:dyDescent="0.25">
      <c r="A153" t="s">
        <v>632</v>
      </c>
      <c r="B153">
        <v>14099</v>
      </c>
      <c r="C153" s="2" t="str">
        <f t="shared" si="20"/>
        <v>0-20.000</v>
      </c>
      <c r="D153">
        <v>11.81</v>
      </c>
      <c r="E153">
        <f t="shared" si="21"/>
        <v>10</v>
      </c>
      <c r="F153" t="str">
        <f t="shared" si="22"/>
        <v>10-12 anos</v>
      </c>
      <c r="G153">
        <v>0</v>
      </c>
      <c r="H153" t="str">
        <f t="shared" si="23"/>
        <v>0</v>
      </c>
      <c r="I153">
        <v>4244</v>
      </c>
      <c r="J153">
        <v>5627</v>
      </c>
      <c r="K153">
        <v>98122</v>
      </c>
      <c r="L153">
        <v>554023</v>
      </c>
      <c r="M153">
        <v>1068363</v>
      </c>
      <c r="N153">
        <v>703285</v>
      </c>
      <c r="O153" t="str">
        <f t="shared" si="24"/>
        <v>100.001-1.000.000</v>
      </c>
      <c r="P153">
        <v>203643</v>
      </c>
      <c r="Q153" t="str">
        <f t="shared" si="25"/>
        <v>&gt;100.000</v>
      </c>
      <c r="R153">
        <v>161435</v>
      </c>
      <c r="S153">
        <v>19.059999999999999</v>
      </c>
      <c r="T153">
        <v>8.5399999999999991</v>
      </c>
      <c r="U153">
        <v>2.23</v>
      </c>
      <c r="V153">
        <v>55203.28</v>
      </c>
      <c r="W153">
        <v>25.77</v>
      </c>
      <c r="X153" t="s">
        <v>633</v>
      </c>
      <c r="Y153" t="s">
        <v>634</v>
      </c>
      <c r="Z153" t="s">
        <v>635</v>
      </c>
      <c r="AB153">
        <f>(N153 - MIN($N$2:$N$998)) / (MAX($N$2:$N$998) - MIN($N$2:$N$998))</f>
        <v>6.5430466853965724E-2</v>
      </c>
      <c r="AC153">
        <f t="shared" si="26"/>
        <v>1.6339909400051561E-2</v>
      </c>
      <c r="AD153">
        <f t="shared" si="27"/>
        <v>0.3894208846329229</v>
      </c>
      <c r="AE153">
        <f t="shared" si="28"/>
        <v>0.26114649681528662</v>
      </c>
      <c r="AF153">
        <f t="shared" si="29"/>
        <v>1</v>
      </c>
    </row>
    <row r="154" spans="1:32" x14ac:dyDescent="0.25">
      <c r="A154" t="s">
        <v>636</v>
      </c>
      <c r="B154">
        <v>13726</v>
      </c>
      <c r="C154" s="2" t="str">
        <f t="shared" si="20"/>
        <v>0-20.000</v>
      </c>
      <c r="D154">
        <v>9.02</v>
      </c>
      <c r="E154">
        <f t="shared" si="21"/>
        <v>8</v>
      </c>
      <c r="F154" t="str">
        <f t="shared" si="22"/>
        <v>08-10 anos</v>
      </c>
      <c r="G154">
        <v>0</v>
      </c>
      <c r="H154" t="str">
        <f t="shared" si="23"/>
        <v>0</v>
      </c>
      <c r="I154">
        <v>32</v>
      </c>
      <c r="J154">
        <v>33</v>
      </c>
      <c r="K154">
        <v>79</v>
      </c>
      <c r="L154">
        <v>378</v>
      </c>
      <c r="M154">
        <v>856</v>
      </c>
      <c r="N154">
        <v>550</v>
      </c>
      <c r="O154" t="str">
        <f t="shared" si="24"/>
        <v>101-1.000</v>
      </c>
      <c r="P154">
        <v>130</v>
      </c>
      <c r="Q154" t="str">
        <f t="shared" si="25"/>
        <v>101-1.000</v>
      </c>
      <c r="R154">
        <v>176</v>
      </c>
      <c r="S154">
        <v>15.19</v>
      </c>
      <c r="T154">
        <v>2.42</v>
      </c>
      <c r="U154">
        <v>1.24</v>
      </c>
      <c r="V154">
        <v>1.79</v>
      </c>
      <c r="W154">
        <v>2.67</v>
      </c>
      <c r="X154" t="s">
        <v>637</v>
      </c>
      <c r="Y154" t="s">
        <v>638</v>
      </c>
      <c r="Z154" t="s">
        <v>639</v>
      </c>
      <c r="AB154">
        <f>(N154 - MIN($N$2:$N$998)) / (MAX($N$2:$N$998) - MIN($N$2:$N$998))</f>
        <v>5.1169521274705344E-5</v>
      </c>
      <c r="AC154">
        <f t="shared" si="26"/>
        <v>1.0430941510421193E-5</v>
      </c>
      <c r="AD154">
        <f t="shared" si="27"/>
        <v>0.11035111719106247</v>
      </c>
      <c r="AE154">
        <f t="shared" si="28"/>
        <v>5.0955414012738849E-2</v>
      </c>
      <c r="AF154">
        <f t="shared" si="29"/>
        <v>3.2425609492769272E-5</v>
      </c>
    </row>
    <row r="155" spans="1:32" x14ac:dyDescent="0.25">
      <c r="A155" t="s">
        <v>640</v>
      </c>
      <c r="B155">
        <v>13826</v>
      </c>
      <c r="C155" s="2" t="str">
        <f t="shared" si="20"/>
        <v>0-20.000</v>
      </c>
      <c r="D155">
        <v>12.91</v>
      </c>
      <c r="E155">
        <f t="shared" si="21"/>
        <v>12</v>
      </c>
      <c r="F155" t="str">
        <f t="shared" si="22"/>
        <v>12-14 anos</v>
      </c>
      <c r="G155">
        <v>68</v>
      </c>
      <c r="H155" t="str">
        <f t="shared" si="23"/>
        <v>1 - 250</v>
      </c>
      <c r="I155">
        <v>8895</v>
      </c>
      <c r="J155">
        <v>14887</v>
      </c>
      <c r="K155">
        <v>83217</v>
      </c>
      <c r="L155">
        <v>764163</v>
      </c>
      <c r="M155">
        <v>1748596</v>
      </c>
      <c r="N155">
        <v>1297465</v>
      </c>
      <c r="O155" t="str">
        <f t="shared" si="24"/>
        <v>&gt;1.000.000</v>
      </c>
      <c r="P155">
        <v>260873</v>
      </c>
      <c r="Q155" t="str">
        <f t="shared" si="25"/>
        <v>&gt;100.000</v>
      </c>
      <c r="R155">
        <v>190258</v>
      </c>
      <c r="S155">
        <v>14.92</v>
      </c>
      <c r="T155">
        <v>7.85</v>
      </c>
      <c r="U155">
        <v>1.37</v>
      </c>
      <c r="V155">
        <v>62.11</v>
      </c>
      <c r="W155">
        <v>9.16</v>
      </c>
      <c r="X155" t="s">
        <v>641</v>
      </c>
      <c r="Y155" t="s">
        <v>642</v>
      </c>
      <c r="Z155" t="s">
        <v>643</v>
      </c>
      <c r="AB155">
        <f>(N155 - MIN($N$2:$N$998)) / (MAX($N$2:$N$998) - MIN($N$2:$N$998))</f>
        <v>0.1207102962194283</v>
      </c>
      <c r="AC155">
        <f t="shared" si="26"/>
        <v>2.0931930804985444E-2</v>
      </c>
      <c r="AD155">
        <f t="shared" si="27"/>
        <v>0.35795713634290927</v>
      </c>
      <c r="AE155">
        <f t="shared" si="28"/>
        <v>7.855626326963909E-2</v>
      </c>
      <c r="AF155">
        <f t="shared" si="29"/>
        <v>1.1251143048021785E-3</v>
      </c>
    </row>
    <row r="156" spans="1:32" x14ac:dyDescent="0.25">
      <c r="A156" t="s">
        <v>644</v>
      </c>
      <c r="B156">
        <v>13707</v>
      </c>
      <c r="C156" s="2" t="str">
        <f t="shared" si="20"/>
        <v>0-20.000</v>
      </c>
      <c r="D156">
        <v>9.82</v>
      </c>
      <c r="E156">
        <f t="shared" si="21"/>
        <v>8</v>
      </c>
      <c r="F156" t="str">
        <f t="shared" si="22"/>
        <v>08-10 anos</v>
      </c>
      <c r="G156">
        <v>0</v>
      </c>
      <c r="H156" t="str">
        <f t="shared" si="23"/>
        <v>0</v>
      </c>
      <c r="I156">
        <v>596</v>
      </c>
      <c r="J156">
        <v>621</v>
      </c>
      <c r="K156">
        <v>1039</v>
      </c>
      <c r="L156">
        <v>10966</v>
      </c>
      <c r="M156">
        <v>27928</v>
      </c>
      <c r="N156">
        <v>14630</v>
      </c>
      <c r="O156" t="str">
        <f t="shared" si="24"/>
        <v>10.001-100.000</v>
      </c>
      <c r="P156">
        <v>9439</v>
      </c>
      <c r="Q156" t="str">
        <f t="shared" si="25"/>
        <v>1.001-10.000</v>
      </c>
      <c r="R156">
        <v>3859</v>
      </c>
      <c r="S156">
        <v>33.799999999999997</v>
      </c>
      <c r="T156">
        <v>0.76</v>
      </c>
      <c r="U156">
        <v>1.17</v>
      </c>
      <c r="V156">
        <v>1.1000000000000001</v>
      </c>
      <c r="W156">
        <v>3.05</v>
      </c>
      <c r="X156" t="s">
        <v>645</v>
      </c>
      <c r="Y156" t="s">
        <v>646</v>
      </c>
      <c r="Z156" t="s">
        <v>647</v>
      </c>
      <c r="AB156">
        <f>(N156 - MIN($N$2:$N$998)) / (MAX($N$2:$N$998) - MIN($N$2:$N$998))</f>
        <v>1.3611092659071621E-3</v>
      </c>
      <c r="AC156">
        <f t="shared" si="26"/>
        <v>7.5736659166819717E-4</v>
      </c>
      <c r="AD156">
        <f t="shared" si="27"/>
        <v>3.4655722754217966E-2</v>
      </c>
      <c r="AE156">
        <f t="shared" si="28"/>
        <v>3.609341825902334E-2</v>
      </c>
      <c r="AF156">
        <f t="shared" si="29"/>
        <v>1.9926352202260448E-5</v>
      </c>
    </row>
    <row r="157" spans="1:32" x14ac:dyDescent="0.25">
      <c r="A157" t="s">
        <v>648</v>
      </c>
      <c r="B157">
        <v>13698</v>
      </c>
      <c r="C157" s="2" t="str">
        <f t="shared" si="20"/>
        <v>0-20.000</v>
      </c>
      <c r="D157">
        <v>10.48</v>
      </c>
      <c r="E157">
        <f t="shared" si="21"/>
        <v>10</v>
      </c>
      <c r="F157" t="str">
        <f t="shared" si="22"/>
        <v>10-12 anos</v>
      </c>
      <c r="G157">
        <v>2</v>
      </c>
      <c r="H157" t="str">
        <f t="shared" si="23"/>
        <v>1 - 250</v>
      </c>
      <c r="I157">
        <v>97</v>
      </c>
      <c r="J157">
        <v>99</v>
      </c>
      <c r="K157">
        <v>304</v>
      </c>
      <c r="L157">
        <v>1881</v>
      </c>
      <c r="M157">
        <v>4483</v>
      </c>
      <c r="N157">
        <v>3291</v>
      </c>
      <c r="O157" t="str">
        <f t="shared" si="24"/>
        <v>1.001-10.000</v>
      </c>
      <c r="P157">
        <v>178</v>
      </c>
      <c r="Q157" t="str">
        <f t="shared" si="25"/>
        <v>101-1.000</v>
      </c>
      <c r="R157">
        <v>1014</v>
      </c>
      <c r="S157">
        <v>3.97</v>
      </c>
      <c r="T157">
        <v>6.04</v>
      </c>
      <c r="U157">
        <v>1.06</v>
      </c>
      <c r="V157">
        <v>3.83</v>
      </c>
      <c r="W157">
        <v>3.42</v>
      </c>
      <c r="X157" t="s">
        <v>649</v>
      </c>
      <c r="Y157" t="s">
        <v>650</v>
      </c>
      <c r="Z157" t="s">
        <v>651</v>
      </c>
      <c r="AB157">
        <f>(N157 - MIN($N$2:$N$998)) / (MAX($N$2:$N$998) - MIN($N$2:$N$998))</f>
        <v>3.0617980820919142E-4</v>
      </c>
      <c r="AC157">
        <f t="shared" si="26"/>
        <v>1.4282366068115172E-5</v>
      </c>
      <c r="AD157">
        <f t="shared" si="27"/>
        <v>0.27542179662562699</v>
      </c>
      <c r="AE157">
        <f t="shared" si="28"/>
        <v>1.2738853503184724E-2</v>
      </c>
      <c r="AF157">
        <f t="shared" si="29"/>
        <v>6.9379935395143193E-5</v>
      </c>
    </row>
    <row r="158" spans="1:32" x14ac:dyDescent="0.25">
      <c r="A158" t="s">
        <v>652</v>
      </c>
      <c r="B158">
        <v>13694</v>
      </c>
      <c r="C158" s="2" t="str">
        <f t="shared" si="20"/>
        <v>0-20.000</v>
      </c>
      <c r="D158">
        <v>7.09</v>
      </c>
      <c r="E158">
        <f t="shared" si="21"/>
        <v>6</v>
      </c>
      <c r="F158" t="str">
        <f t="shared" si="22"/>
        <v>06-08 anos</v>
      </c>
      <c r="G158">
        <v>14</v>
      </c>
      <c r="H158" t="str">
        <f t="shared" si="23"/>
        <v>1 - 250</v>
      </c>
      <c r="I158">
        <v>45</v>
      </c>
      <c r="J158">
        <v>49</v>
      </c>
      <c r="K158">
        <v>258</v>
      </c>
      <c r="L158">
        <v>1720</v>
      </c>
      <c r="M158">
        <v>4586</v>
      </c>
      <c r="N158">
        <v>2071</v>
      </c>
      <c r="O158" t="str">
        <f t="shared" si="24"/>
        <v>1.001-10.000</v>
      </c>
      <c r="P158">
        <v>2058</v>
      </c>
      <c r="Q158" t="str">
        <f t="shared" si="25"/>
        <v>1.001-10.000</v>
      </c>
      <c r="R158">
        <v>457</v>
      </c>
      <c r="S158">
        <v>44.88</v>
      </c>
      <c r="T158">
        <v>5.41</v>
      </c>
      <c r="U158">
        <v>1.41</v>
      </c>
      <c r="V158">
        <v>31.29</v>
      </c>
      <c r="W158">
        <v>8.84</v>
      </c>
      <c r="X158" t="s">
        <v>653</v>
      </c>
      <c r="Y158" t="s">
        <v>654</v>
      </c>
      <c r="Z158" t="s">
        <v>655</v>
      </c>
      <c r="AB158">
        <f>(N158 - MIN($N$2:$N$998)) / (MAX($N$2:$N$998) - MIN($N$2:$N$998))</f>
        <v>1.9267650647257229E-4</v>
      </c>
      <c r="AC158">
        <f t="shared" si="26"/>
        <v>1.6512982791112935E-4</v>
      </c>
      <c r="AD158">
        <f t="shared" si="27"/>
        <v>0.24669402644778843</v>
      </c>
      <c r="AE158">
        <f t="shared" si="28"/>
        <v>8.7048832271762189E-2</v>
      </c>
      <c r="AF158">
        <f t="shared" si="29"/>
        <v>5.6681414582611758E-4</v>
      </c>
    </row>
    <row r="159" spans="1:32" x14ac:dyDescent="0.25">
      <c r="A159" t="s">
        <v>656</v>
      </c>
      <c r="B159">
        <v>13676</v>
      </c>
      <c r="C159" s="2" t="str">
        <f t="shared" si="20"/>
        <v>0-20.000</v>
      </c>
      <c r="D159">
        <v>9.15</v>
      </c>
      <c r="E159">
        <f t="shared" si="21"/>
        <v>8</v>
      </c>
      <c r="F159" t="str">
        <f t="shared" si="22"/>
        <v>08-10 anos</v>
      </c>
      <c r="G159">
        <v>6</v>
      </c>
      <c r="H159" t="str">
        <f t="shared" si="23"/>
        <v>1 - 250</v>
      </c>
      <c r="I159">
        <v>16</v>
      </c>
      <c r="J159">
        <v>29</v>
      </c>
      <c r="K159">
        <v>109</v>
      </c>
      <c r="L159">
        <v>1088</v>
      </c>
      <c r="M159">
        <v>1475</v>
      </c>
      <c r="N159">
        <v>1017</v>
      </c>
      <c r="O159" t="str">
        <f t="shared" si="24"/>
        <v>1.001-10.000</v>
      </c>
      <c r="P159">
        <v>231</v>
      </c>
      <c r="Q159" t="str">
        <f t="shared" si="25"/>
        <v>101-1.000</v>
      </c>
      <c r="R159">
        <v>227</v>
      </c>
      <c r="S159">
        <v>15.66</v>
      </c>
      <c r="T159">
        <v>2.97</v>
      </c>
      <c r="U159">
        <v>1.17</v>
      </c>
      <c r="V159">
        <v>10.86</v>
      </c>
      <c r="W159">
        <v>7.79</v>
      </c>
      <c r="X159" t="s">
        <v>657</v>
      </c>
      <c r="Y159" t="s">
        <v>658</v>
      </c>
      <c r="Z159" t="s">
        <v>659</v>
      </c>
      <c r="AB159">
        <f>(N159 - MIN($N$2:$N$998)) / (MAX($N$2:$N$998) - MIN($N$2:$N$998))</f>
        <v>9.4617096611591522E-5</v>
      </c>
      <c r="AC159">
        <f t="shared" si="26"/>
        <v>1.8534980683902272E-5</v>
      </c>
      <c r="AD159">
        <f t="shared" si="27"/>
        <v>0.13543091655266759</v>
      </c>
      <c r="AE159">
        <f t="shared" si="28"/>
        <v>3.609341825902334E-2</v>
      </c>
      <c r="AF159">
        <f t="shared" si="29"/>
        <v>1.9672744083322586E-4</v>
      </c>
    </row>
    <row r="160" spans="1:32" x14ac:dyDescent="0.25">
      <c r="A160" t="s">
        <v>660</v>
      </c>
      <c r="B160">
        <v>13657</v>
      </c>
      <c r="C160" s="2" t="str">
        <f t="shared" si="20"/>
        <v>0-20.000</v>
      </c>
      <c r="D160">
        <v>10.53</v>
      </c>
      <c r="E160">
        <f t="shared" si="21"/>
        <v>10</v>
      </c>
      <c r="F160" t="str">
        <f t="shared" si="22"/>
        <v>10-12 anos</v>
      </c>
      <c r="G160">
        <v>0</v>
      </c>
      <c r="H160" t="str">
        <f t="shared" si="23"/>
        <v>0</v>
      </c>
      <c r="I160">
        <v>15</v>
      </c>
      <c r="J160">
        <v>45</v>
      </c>
      <c r="K160">
        <v>122</v>
      </c>
      <c r="L160">
        <v>1010</v>
      </c>
      <c r="M160">
        <v>1241</v>
      </c>
      <c r="N160">
        <v>992</v>
      </c>
      <c r="O160" t="str">
        <f t="shared" si="24"/>
        <v>101-1.000</v>
      </c>
      <c r="P160">
        <v>54</v>
      </c>
      <c r="Q160" t="str">
        <f t="shared" si="25"/>
        <v>Até 100</v>
      </c>
      <c r="R160">
        <v>195</v>
      </c>
      <c r="S160">
        <v>4.3499999999999996</v>
      </c>
      <c r="T160">
        <v>4.4000000000000004</v>
      </c>
      <c r="U160">
        <v>1.47</v>
      </c>
      <c r="V160">
        <v>4.76</v>
      </c>
      <c r="W160">
        <v>3.11</v>
      </c>
      <c r="X160" t="s">
        <v>661</v>
      </c>
      <c r="Y160" t="s">
        <v>662</v>
      </c>
      <c r="Z160" t="s">
        <v>663</v>
      </c>
      <c r="AB160">
        <f>(N160 - MIN($N$2:$N$998)) / (MAX($N$2:$N$998) - MIN($N$2:$N$998))</f>
        <v>9.2291209280923091E-5</v>
      </c>
      <c r="AC160">
        <f t="shared" si="26"/>
        <v>4.3328526274057261E-6</v>
      </c>
      <c r="AD160">
        <f t="shared" si="27"/>
        <v>0.20063839489284088</v>
      </c>
      <c r="AE160">
        <f t="shared" si="28"/>
        <v>9.9787685774946913E-2</v>
      </c>
      <c r="AF160">
        <f t="shared" si="29"/>
        <v>8.6226760438872473E-5</v>
      </c>
    </row>
    <row r="161" spans="1:32" x14ac:dyDescent="0.25">
      <c r="A161" t="s">
        <v>664</v>
      </c>
      <c r="B161">
        <v>13634</v>
      </c>
      <c r="C161" s="2" t="str">
        <f t="shared" si="20"/>
        <v>0-20.000</v>
      </c>
      <c r="D161">
        <v>11.63</v>
      </c>
      <c r="E161">
        <f t="shared" si="21"/>
        <v>10</v>
      </c>
      <c r="F161" t="str">
        <f t="shared" si="22"/>
        <v>10-12 anos</v>
      </c>
      <c r="G161">
        <v>193</v>
      </c>
      <c r="H161" t="str">
        <f t="shared" si="23"/>
        <v>1 - 250</v>
      </c>
      <c r="I161">
        <v>387</v>
      </c>
      <c r="J161">
        <v>443</v>
      </c>
      <c r="K161">
        <v>2364</v>
      </c>
      <c r="L161">
        <v>17289</v>
      </c>
      <c r="M161">
        <v>29681</v>
      </c>
      <c r="N161">
        <v>23377</v>
      </c>
      <c r="O161" t="str">
        <f t="shared" si="24"/>
        <v>10.001-100.000</v>
      </c>
      <c r="P161">
        <v>1451</v>
      </c>
      <c r="Q161" t="str">
        <f t="shared" si="25"/>
        <v>1.001-10.000</v>
      </c>
      <c r="R161">
        <v>4853</v>
      </c>
      <c r="S161">
        <v>4.8899999999999997</v>
      </c>
      <c r="T161">
        <v>8.32</v>
      </c>
      <c r="U161">
        <v>1.43</v>
      </c>
      <c r="V161">
        <v>18.510000000000002</v>
      </c>
      <c r="W161">
        <v>7.48</v>
      </c>
      <c r="X161" t="s">
        <v>665</v>
      </c>
      <c r="Y161" t="s">
        <v>666</v>
      </c>
      <c r="Z161" t="s">
        <v>667</v>
      </c>
      <c r="AB161">
        <f>(N161 - MIN($N$2:$N$998)) / (MAX($N$2:$N$998) - MIN($N$2:$N$998))</f>
        <v>2.1748907251614305E-3</v>
      </c>
      <c r="AC161">
        <f t="shared" si="26"/>
        <v>1.1642535485862424E-4</v>
      </c>
      <c r="AD161">
        <f t="shared" si="27"/>
        <v>0.37938896488828089</v>
      </c>
      <c r="AE161">
        <f t="shared" si="28"/>
        <v>9.1295116772823773E-2</v>
      </c>
      <c r="AF161">
        <f t="shared" si="29"/>
        <v>3.3530616296712808E-4</v>
      </c>
    </row>
    <row r="162" spans="1:32" x14ac:dyDescent="0.25">
      <c r="A162" t="s">
        <v>668</v>
      </c>
      <c r="B162">
        <v>13591</v>
      </c>
      <c r="C162" s="2" t="str">
        <f t="shared" si="20"/>
        <v>0-20.000</v>
      </c>
      <c r="D162">
        <v>8.4499999999999993</v>
      </c>
      <c r="E162">
        <f t="shared" si="21"/>
        <v>8</v>
      </c>
      <c r="F162" t="str">
        <f t="shared" si="22"/>
        <v>08-10 anos</v>
      </c>
      <c r="G162">
        <v>3</v>
      </c>
      <c r="H162" t="str">
        <f t="shared" si="23"/>
        <v>1 - 250</v>
      </c>
      <c r="I162">
        <v>1</v>
      </c>
      <c r="J162">
        <v>1</v>
      </c>
      <c r="K162">
        <v>0</v>
      </c>
      <c r="L162">
        <v>2</v>
      </c>
      <c r="M162">
        <v>3</v>
      </c>
      <c r="N162">
        <v>2</v>
      </c>
      <c r="O162" t="str">
        <f t="shared" si="24"/>
        <v>Até 100</v>
      </c>
      <c r="P162">
        <v>0</v>
      </c>
      <c r="Q162" t="str">
        <f t="shared" si="25"/>
        <v>Até 100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 t="s">
        <v>669</v>
      </c>
      <c r="Y162" t="s">
        <v>670</v>
      </c>
      <c r="Z162" t="s">
        <v>671</v>
      </c>
      <c r="AB162">
        <f>(N162 - MIN($N$2:$N$998)) / (MAX($N$2:$N$998) - MIN($N$2:$N$998))</f>
        <v>1.8607098645347397E-7</v>
      </c>
      <c r="AC162">
        <f t="shared" si="26"/>
        <v>0</v>
      </c>
      <c r="AD162">
        <f t="shared" si="27"/>
        <v>0</v>
      </c>
      <c r="AE162">
        <f t="shared" si="28"/>
        <v>0</v>
      </c>
      <c r="AF162">
        <f t="shared" si="29"/>
        <v>0</v>
      </c>
    </row>
    <row r="163" spans="1:32" x14ac:dyDescent="0.25">
      <c r="A163" t="s">
        <v>672</v>
      </c>
      <c r="B163">
        <v>13713</v>
      </c>
      <c r="C163" s="2" t="str">
        <f t="shared" si="20"/>
        <v>0-20.000</v>
      </c>
      <c r="D163">
        <v>10.92</v>
      </c>
      <c r="E163">
        <f t="shared" si="21"/>
        <v>10</v>
      </c>
      <c r="F163" t="str">
        <f t="shared" si="22"/>
        <v>10-12 anos</v>
      </c>
      <c r="G163">
        <v>61</v>
      </c>
      <c r="H163" t="str">
        <f t="shared" si="23"/>
        <v>1 - 250</v>
      </c>
      <c r="I163">
        <v>7239</v>
      </c>
      <c r="J163">
        <v>9024</v>
      </c>
      <c r="K163">
        <v>36113</v>
      </c>
      <c r="L163">
        <v>284173</v>
      </c>
      <c r="M163">
        <v>548453</v>
      </c>
      <c r="N163">
        <v>340414</v>
      </c>
      <c r="O163" t="str">
        <f t="shared" si="24"/>
        <v>100.001-1.000.000</v>
      </c>
      <c r="P163">
        <v>117949</v>
      </c>
      <c r="Q163" t="str">
        <f t="shared" si="25"/>
        <v>&gt;100.000</v>
      </c>
      <c r="R163">
        <v>90090</v>
      </c>
      <c r="S163">
        <v>21.51</v>
      </c>
      <c r="T163">
        <v>5.19</v>
      </c>
      <c r="U163">
        <v>1.1399999999999999</v>
      </c>
      <c r="V163">
        <v>11.43</v>
      </c>
      <c r="W163">
        <v>6.11</v>
      </c>
      <c r="X163" t="s">
        <v>673</v>
      </c>
      <c r="Y163" t="s">
        <v>674</v>
      </c>
      <c r="Z163" t="s">
        <v>675</v>
      </c>
      <c r="AB163">
        <f>(N163 - MIN($N$2:$N$998)) / (MAX($N$2:$N$998) - MIN($N$2:$N$998))</f>
        <v>3.1670584391286442E-2</v>
      </c>
      <c r="AC163">
        <f t="shared" si="26"/>
        <v>9.4639932324051476E-3</v>
      </c>
      <c r="AD163">
        <f t="shared" si="27"/>
        <v>0.23666210670314639</v>
      </c>
      <c r="AE163">
        <f t="shared" si="28"/>
        <v>2.9723991507430977E-2</v>
      </c>
      <c r="AF163">
        <f t="shared" si="29"/>
        <v>2.0705291424712445E-4</v>
      </c>
    </row>
    <row r="164" spans="1:32" x14ac:dyDescent="0.25">
      <c r="A164" t="s">
        <v>676</v>
      </c>
      <c r="B164">
        <v>13575</v>
      </c>
      <c r="C164" s="2" t="str">
        <f t="shared" si="20"/>
        <v>0-20.000</v>
      </c>
      <c r="D164">
        <v>12.12</v>
      </c>
      <c r="E164">
        <f t="shared" si="21"/>
        <v>12</v>
      </c>
      <c r="F164" t="str">
        <f t="shared" si="22"/>
        <v>12-14 anos</v>
      </c>
      <c r="G164">
        <v>0</v>
      </c>
      <c r="H164" t="str">
        <f t="shared" si="23"/>
        <v>0</v>
      </c>
      <c r="I164">
        <v>2032</v>
      </c>
      <c r="J164">
        <v>2607</v>
      </c>
      <c r="K164">
        <v>15971</v>
      </c>
      <c r="L164">
        <v>213198</v>
      </c>
      <c r="M164">
        <v>311904</v>
      </c>
      <c r="N164">
        <v>213458</v>
      </c>
      <c r="O164" t="str">
        <f t="shared" si="24"/>
        <v>100.001-1.000.000</v>
      </c>
      <c r="P164">
        <v>66276</v>
      </c>
      <c r="Q164" t="str">
        <f t="shared" si="25"/>
        <v>10.001-100.000</v>
      </c>
      <c r="R164">
        <v>32170</v>
      </c>
      <c r="S164">
        <v>21.25</v>
      </c>
      <c r="T164">
        <v>5.34</v>
      </c>
      <c r="U164">
        <v>1.59</v>
      </c>
      <c r="V164">
        <v>55.21</v>
      </c>
      <c r="W164">
        <v>16.309999999999999</v>
      </c>
      <c r="X164" t="s">
        <v>677</v>
      </c>
      <c r="Y164" t="s">
        <v>678</v>
      </c>
      <c r="Z164" t="s">
        <v>679</v>
      </c>
      <c r="AB164">
        <f>(N164 - MIN($N$2:$N$998)) / (MAX($N$2:$N$998) - MIN($N$2:$N$998))</f>
        <v>1.9859170313192825E-2</v>
      </c>
      <c r="AC164">
        <f t="shared" si="26"/>
        <v>5.3178544580359611E-3</v>
      </c>
      <c r="AD164">
        <f t="shared" si="27"/>
        <v>0.24350205198358413</v>
      </c>
      <c r="AE164">
        <f t="shared" si="28"/>
        <v>0.12526539278131638</v>
      </c>
      <c r="AF164">
        <f t="shared" si="29"/>
        <v>1.0001217318970901E-3</v>
      </c>
    </row>
    <row r="165" spans="1:32" x14ac:dyDescent="0.25">
      <c r="A165" t="s">
        <v>680</v>
      </c>
      <c r="B165">
        <v>13554</v>
      </c>
      <c r="C165" s="2" t="str">
        <f t="shared" si="20"/>
        <v>0-20.000</v>
      </c>
      <c r="D165">
        <v>11.29</v>
      </c>
      <c r="E165">
        <f t="shared" si="21"/>
        <v>10</v>
      </c>
      <c r="F165" t="str">
        <f t="shared" si="22"/>
        <v>10-12 anos</v>
      </c>
      <c r="G165">
        <v>21</v>
      </c>
      <c r="H165" t="str">
        <f t="shared" si="23"/>
        <v>1 - 250</v>
      </c>
      <c r="I165">
        <v>962</v>
      </c>
      <c r="J165">
        <v>1465</v>
      </c>
      <c r="K165">
        <v>9021</v>
      </c>
      <c r="L165">
        <v>82161</v>
      </c>
      <c r="M165">
        <v>195869</v>
      </c>
      <c r="N165">
        <v>145020</v>
      </c>
      <c r="O165" t="str">
        <f t="shared" si="24"/>
        <v>100.001-1.000.000</v>
      </c>
      <c r="P165">
        <v>31353</v>
      </c>
      <c r="Q165" t="str">
        <f t="shared" si="25"/>
        <v>10.001-100.000</v>
      </c>
      <c r="R165">
        <v>19496</v>
      </c>
      <c r="S165">
        <v>16.010000000000002</v>
      </c>
      <c r="T165">
        <v>7.44</v>
      </c>
      <c r="U165">
        <v>1.29</v>
      </c>
      <c r="V165">
        <v>30.08</v>
      </c>
      <c r="W165">
        <v>9.42</v>
      </c>
      <c r="X165" t="s">
        <v>681</v>
      </c>
      <c r="Y165" t="s">
        <v>682</v>
      </c>
      <c r="Z165" t="s">
        <v>683</v>
      </c>
      <c r="AB165">
        <f>(N165 - MIN($N$2:$N$998)) / (MAX($N$2:$N$998) - MIN($N$2:$N$998))</f>
        <v>1.3492007227741397E-2</v>
      </c>
      <c r="AC165">
        <f t="shared" si="26"/>
        <v>2.5157023782787359E-3</v>
      </c>
      <c r="AD165">
        <f t="shared" si="27"/>
        <v>0.33926128590971272</v>
      </c>
      <c r="AE165">
        <f t="shared" si="28"/>
        <v>6.1571125265392788E-2</v>
      </c>
      <c r="AF165">
        <f t="shared" si="29"/>
        <v>5.4489515840363103E-4</v>
      </c>
    </row>
    <row r="166" spans="1:32" x14ac:dyDescent="0.25">
      <c r="A166" t="s">
        <v>684</v>
      </c>
      <c r="B166">
        <v>13542</v>
      </c>
      <c r="C166" s="2" t="str">
        <f t="shared" si="20"/>
        <v>0-20.000</v>
      </c>
      <c r="D166">
        <v>8.6999999999999993</v>
      </c>
      <c r="E166">
        <f t="shared" si="21"/>
        <v>8</v>
      </c>
      <c r="F166" t="str">
        <f t="shared" si="22"/>
        <v>08-10 anos</v>
      </c>
      <c r="G166">
        <v>116</v>
      </c>
      <c r="H166" t="str">
        <f t="shared" si="23"/>
        <v>1 - 250</v>
      </c>
      <c r="I166">
        <v>338</v>
      </c>
      <c r="J166">
        <v>737</v>
      </c>
      <c r="K166">
        <v>3948</v>
      </c>
      <c r="L166">
        <v>39103</v>
      </c>
      <c r="M166">
        <v>54595</v>
      </c>
      <c r="N166">
        <v>37051</v>
      </c>
      <c r="O166" t="str">
        <f t="shared" si="24"/>
        <v>10.001-100.000</v>
      </c>
      <c r="P166">
        <v>10930</v>
      </c>
      <c r="Q166" t="str">
        <f t="shared" si="25"/>
        <v>10.001-100.000</v>
      </c>
      <c r="R166">
        <v>6614</v>
      </c>
      <c r="S166">
        <v>20.02</v>
      </c>
      <c r="T166">
        <v>5.16</v>
      </c>
      <c r="U166">
        <v>1.24</v>
      </c>
      <c r="V166">
        <v>49.45</v>
      </c>
      <c r="W166">
        <v>11.44</v>
      </c>
      <c r="X166" t="s">
        <v>685</v>
      </c>
      <c r="Y166" t="s">
        <v>686</v>
      </c>
      <c r="Z166" t="s">
        <v>687</v>
      </c>
      <c r="AB166">
        <f>(N166 - MIN($N$2:$N$998)) / (MAX($N$2:$N$998) - MIN($N$2:$N$998))</f>
        <v>3.4470580595438319E-3</v>
      </c>
      <c r="AC166">
        <f t="shared" si="26"/>
        <v>8.7700146699156638E-4</v>
      </c>
      <c r="AD166">
        <f t="shared" si="27"/>
        <v>0.23529411764705882</v>
      </c>
      <c r="AE166">
        <f t="shared" si="28"/>
        <v>5.0955414012738849E-2</v>
      </c>
      <c r="AF166">
        <f t="shared" si="29"/>
        <v>8.957801058197992E-4</v>
      </c>
    </row>
    <row r="167" spans="1:32" x14ac:dyDescent="0.25">
      <c r="A167" t="s">
        <v>688</v>
      </c>
      <c r="B167">
        <v>13479</v>
      </c>
      <c r="C167" s="2" t="str">
        <f t="shared" si="20"/>
        <v>0-20.000</v>
      </c>
      <c r="D167">
        <v>10.73</v>
      </c>
      <c r="E167">
        <f t="shared" si="21"/>
        <v>10</v>
      </c>
      <c r="F167" t="str">
        <f t="shared" si="22"/>
        <v>10-12 anos</v>
      </c>
      <c r="G167">
        <v>0</v>
      </c>
      <c r="H167" t="str">
        <f t="shared" si="23"/>
        <v>0</v>
      </c>
      <c r="I167">
        <v>40</v>
      </c>
      <c r="J167">
        <v>91</v>
      </c>
      <c r="K167">
        <v>393</v>
      </c>
      <c r="L167">
        <v>4421</v>
      </c>
      <c r="M167">
        <v>6144</v>
      </c>
      <c r="N167">
        <v>4287</v>
      </c>
      <c r="O167" t="str">
        <f t="shared" si="24"/>
        <v>1.001-10.000</v>
      </c>
      <c r="P167">
        <v>978</v>
      </c>
      <c r="Q167" t="str">
        <f t="shared" si="25"/>
        <v>101-1.000</v>
      </c>
      <c r="R167">
        <v>879</v>
      </c>
      <c r="S167">
        <v>15.92</v>
      </c>
      <c r="T167">
        <v>3.73</v>
      </c>
      <c r="U167">
        <v>1.1499999999999999</v>
      </c>
      <c r="V167">
        <v>15.49</v>
      </c>
      <c r="W167">
        <v>9.9600000000000009</v>
      </c>
      <c r="X167" t="s">
        <v>689</v>
      </c>
      <c r="Y167" t="s">
        <v>690</v>
      </c>
      <c r="Z167" t="s">
        <v>691</v>
      </c>
      <c r="AB167">
        <f>(N167 - MIN($N$2:$N$998)) / (MAX($N$2:$N$998) - MIN($N$2:$N$998))</f>
        <v>3.9884315946302147E-4</v>
      </c>
      <c r="AC167">
        <f t="shared" si="26"/>
        <v>7.8472775363014818E-5</v>
      </c>
      <c r="AD167">
        <f t="shared" si="27"/>
        <v>0.17008663930688556</v>
      </c>
      <c r="AE167">
        <f t="shared" si="28"/>
        <v>3.1847133757961762E-2</v>
      </c>
      <c r="AF167">
        <f t="shared" si="29"/>
        <v>2.8059926873910392E-4</v>
      </c>
    </row>
    <row r="168" spans="1:32" x14ac:dyDescent="0.25">
      <c r="A168" t="s">
        <v>692</v>
      </c>
      <c r="B168">
        <v>13274</v>
      </c>
      <c r="C168" s="2" t="str">
        <f t="shared" si="20"/>
        <v>0-20.000</v>
      </c>
      <c r="D168">
        <v>16.28</v>
      </c>
      <c r="E168">
        <f t="shared" si="21"/>
        <v>16</v>
      </c>
      <c r="F168" t="str">
        <f t="shared" si="22"/>
        <v>16-18 anos</v>
      </c>
      <c r="G168">
        <v>0</v>
      </c>
      <c r="H168" t="str">
        <f t="shared" si="23"/>
        <v>0</v>
      </c>
      <c r="I168">
        <v>1873</v>
      </c>
      <c r="J168">
        <v>0</v>
      </c>
      <c r="K168">
        <v>0</v>
      </c>
      <c r="L168">
        <v>0</v>
      </c>
      <c r="M168">
        <v>128409</v>
      </c>
      <c r="N168">
        <v>98894</v>
      </c>
      <c r="O168" t="str">
        <f t="shared" si="24"/>
        <v>10.001-100.000</v>
      </c>
      <c r="P168">
        <v>18591</v>
      </c>
      <c r="Q168" t="str">
        <f t="shared" si="25"/>
        <v>10.001-100.000</v>
      </c>
      <c r="R168">
        <v>10924</v>
      </c>
      <c r="S168">
        <v>14.48</v>
      </c>
      <c r="X168" t="s">
        <v>693</v>
      </c>
      <c r="Y168" t="s">
        <v>694</v>
      </c>
      <c r="Z168" t="s">
        <v>695</v>
      </c>
      <c r="AA168" t="s">
        <v>70</v>
      </c>
      <c r="AB168">
        <f>(N168 - MIN($N$2:$N$998)) / (MAX($N$2:$N$998) - MIN($N$2:$N$998))</f>
        <v>9.2006520671649283E-3</v>
      </c>
      <c r="AC168">
        <f t="shared" si="26"/>
        <v>1.4917048740018491E-3</v>
      </c>
      <c r="AD168">
        <f t="shared" si="27"/>
        <v>0</v>
      </c>
      <c r="AE168">
        <f t="shared" si="28"/>
        <v>-0.21231422505307856</v>
      </c>
      <c r="AF168">
        <f t="shared" si="29"/>
        <v>0</v>
      </c>
    </row>
    <row r="169" spans="1:32" x14ac:dyDescent="0.25">
      <c r="A169" t="s">
        <v>696</v>
      </c>
      <c r="B169">
        <v>13319</v>
      </c>
      <c r="C169" s="2" t="str">
        <f t="shared" si="20"/>
        <v>0-20.000</v>
      </c>
      <c r="D169">
        <v>7.77</v>
      </c>
      <c r="E169">
        <f t="shared" si="21"/>
        <v>6</v>
      </c>
      <c r="F169" t="str">
        <f t="shared" si="22"/>
        <v>06-08 anos</v>
      </c>
      <c r="G169">
        <v>16</v>
      </c>
      <c r="H169" t="str">
        <f t="shared" si="23"/>
        <v>1 - 250</v>
      </c>
      <c r="I169">
        <v>77</v>
      </c>
      <c r="J169">
        <v>82</v>
      </c>
      <c r="K169">
        <v>629</v>
      </c>
      <c r="L169">
        <v>9418</v>
      </c>
      <c r="M169">
        <v>12603</v>
      </c>
      <c r="N169">
        <v>10221</v>
      </c>
      <c r="O169" t="str">
        <f t="shared" si="24"/>
        <v>10.001-100.000</v>
      </c>
      <c r="P169">
        <v>1295</v>
      </c>
      <c r="Q169" t="str">
        <f t="shared" si="25"/>
        <v>1.001-10.000</v>
      </c>
      <c r="R169">
        <v>1087</v>
      </c>
      <c r="S169">
        <v>10.28</v>
      </c>
      <c r="T169">
        <v>6.94</v>
      </c>
      <c r="U169">
        <v>1.05</v>
      </c>
      <c r="V169">
        <v>167.28</v>
      </c>
      <c r="W169">
        <v>17.66</v>
      </c>
      <c r="X169" t="s">
        <v>697</v>
      </c>
      <c r="Y169" t="s">
        <v>698</v>
      </c>
      <c r="Z169" t="s">
        <v>699</v>
      </c>
      <c r="AB169">
        <f>(N169 - MIN($N$2:$N$998)) / (MAX($N$2:$N$998) - MIN($N$2:$N$998))</f>
        <v>9.5091577627047876E-4</v>
      </c>
      <c r="AC169">
        <f t="shared" si="26"/>
        <v>1.0390822504611881E-4</v>
      </c>
      <c r="AD169">
        <f t="shared" si="27"/>
        <v>0.31646146830825356</v>
      </c>
      <c r="AE169">
        <f t="shared" si="28"/>
        <v>1.0615711252653938E-2</v>
      </c>
      <c r="AF169">
        <f t="shared" si="29"/>
        <v>3.0302547239946611E-3</v>
      </c>
    </row>
    <row r="170" spans="1:32" x14ac:dyDescent="0.25">
      <c r="A170" t="s">
        <v>700</v>
      </c>
      <c r="B170">
        <v>13254</v>
      </c>
      <c r="C170" s="2" t="str">
        <f t="shared" si="20"/>
        <v>0-20.000</v>
      </c>
      <c r="D170">
        <v>6.44</v>
      </c>
      <c r="E170">
        <f t="shared" si="21"/>
        <v>6</v>
      </c>
      <c r="F170" t="str">
        <f t="shared" si="22"/>
        <v>06-08 anos</v>
      </c>
      <c r="G170">
        <v>0</v>
      </c>
      <c r="H170" t="str">
        <f t="shared" si="23"/>
        <v>0</v>
      </c>
      <c r="I170">
        <v>623</v>
      </c>
      <c r="J170">
        <v>245</v>
      </c>
      <c r="K170">
        <v>2183</v>
      </c>
      <c r="L170">
        <v>14269</v>
      </c>
      <c r="M170">
        <v>52993</v>
      </c>
      <c r="N170">
        <v>37455</v>
      </c>
      <c r="O170" t="str">
        <f t="shared" si="24"/>
        <v>10.001-100.000</v>
      </c>
      <c r="P170">
        <v>6476</v>
      </c>
      <c r="Q170" t="str">
        <f t="shared" si="25"/>
        <v>1.001-10.000</v>
      </c>
      <c r="R170">
        <v>9062</v>
      </c>
      <c r="S170">
        <v>12.22</v>
      </c>
      <c r="T170">
        <v>4.8499999999999996</v>
      </c>
      <c r="U170">
        <v>1.1100000000000001</v>
      </c>
      <c r="V170">
        <v>233.02</v>
      </c>
      <c r="W170">
        <v>9.69</v>
      </c>
      <c r="X170" t="s">
        <v>701</v>
      </c>
      <c r="Y170" t="s">
        <v>702</v>
      </c>
      <c r="Z170" t="s">
        <v>703</v>
      </c>
      <c r="AB170">
        <f>(N170 - MIN($N$2:$N$998)) / (MAX($N$2:$N$998) - MIN($N$2:$N$998))</f>
        <v>3.484644398807434E-3</v>
      </c>
      <c r="AC170">
        <f t="shared" si="26"/>
        <v>5.1962136324221263E-4</v>
      </c>
      <c r="AD170">
        <f t="shared" si="27"/>
        <v>0.22115823073415411</v>
      </c>
      <c r="AE170">
        <f t="shared" si="28"/>
        <v>2.3354564755838664E-2</v>
      </c>
      <c r="AF170">
        <f t="shared" si="29"/>
        <v>4.2211259910642993E-3</v>
      </c>
    </row>
    <row r="171" spans="1:32" x14ac:dyDescent="0.25">
      <c r="A171" t="s">
        <v>704</v>
      </c>
      <c r="B171">
        <v>13148</v>
      </c>
      <c r="C171" s="2" t="str">
        <f t="shared" si="20"/>
        <v>0-20.000</v>
      </c>
      <c r="D171">
        <v>1.9</v>
      </c>
      <c r="E171">
        <f t="shared" si="21"/>
        <v>0</v>
      </c>
      <c r="F171" t="str">
        <f t="shared" si="22"/>
        <v>&lt;1 ano</v>
      </c>
      <c r="G171">
        <v>0</v>
      </c>
      <c r="H171" t="str">
        <f t="shared" si="23"/>
        <v>0</v>
      </c>
      <c r="I171">
        <v>8</v>
      </c>
      <c r="J171">
        <v>11</v>
      </c>
      <c r="K171">
        <v>28</v>
      </c>
      <c r="L171">
        <v>360</v>
      </c>
      <c r="M171">
        <v>536</v>
      </c>
      <c r="N171">
        <v>371</v>
      </c>
      <c r="O171" t="str">
        <f t="shared" si="24"/>
        <v>101-1.000</v>
      </c>
      <c r="P171">
        <v>69</v>
      </c>
      <c r="Q171" t="str">
        <f t="shared" si="25"/>
        <v>Até 100</v>
      </c>
      <c r="R171">
        <v>96</v>
      </c>
      <c r="S171">
        <v>12.87</v>
      </c>
      <c r="T171">
        <v>1.18</v>
      </c>
      <c r="U171">
        <v>1</v>
      </c>
      <c r="V171">
        <v>4.7300000000000004</v>
      </c>
      <c r="W171">
        <v>8</v>
      </c>
      <c r="X171" t="s">
        <v>705</v>
      </c>
      <c r="Y171" t="s">
        <v>706</v>
      </c>
      <c r="Z171" t="s">
        <v>707</v>
      </c>
      <c r="AB171">
        <f>(N171 - MIN($N$2:$N$998)) / (MAX($N$2:$N$998) - MIN($N$2:$N$998))</f>
        <v>3.451616798711942E-5</v>
      </c>
      <c r="AC171">
        <f t="shared" si="26"/>
        <v>5.5364228016850947E-6</v>
      </c>
      <c r="AD171">
        <f t="shared" si="27"/>
        <v>5.3807569539443684E-2</v>
      </c>
      <c r="AE171">
        <f t="shared" si="28"/>
        <v>0</v>
      </c>
      <c r="AF171">
        <f t="shared" si="29"/>
        <v>8.568331446971993E-5</v>
      </c>
    </row>
    <row r="172" spans="1:32" x14ac:dyDescent="0.25">
      <c r="A172" t="s">
        <v>708</v>
      </c>
      <c r="B172">
        <v>13033</v>
      </c>
      <c r="C172" s="2" t="str">
        <f t="shared" si="20"/>
        <v>0-20.000</v>
      </c>
      <c r="D172">
        <v>9.41</v>
      </c>
      <c r="E172">
        <f t="shared" si="21"/>
        <v>8</v>
      </c>
      <c r="F172" t="str">
        <f t="shared" si="22"/>
        <v>08-10 anos</v>
      </c>
      <c r="G172">
        <v>0</v>
      </c>
      <c r="H172" t="str">
        <f t="shared" si="23"/>
        <v>0</v>
      </c>
      <c r="I172">
        <v>56</v>
      </c>
      <c r="J172">
        <v>73</v>
      </c>
      <c r="K172">
        <v>327</v>
      </c>
      <c r="L172">
        <v>2724</v>
      </c>
      <c r="M172">
        <v>4441</v>
      </c>
      <c r="N172">
        <v>3186</v>
      </c>
      <c r="O172" t="str">
        <f t="shared" si="24"/>
        <v>1.001-10.000</v>
      </c>
      <c r="P172">
        <v>564</v>
      </c>
      <c r="Q172" t="str">
        <f t="shared" si="25"/>
        <v>101-1.000</v>
      </c>
      <c r="R172">
        <v>691</v>
      </c>
      <c r="S172">
        <v>12.7</v>
      </c>
      <c r="T172">
        <v>6.08</v>
      </c>
      <c r="U172">
        <v>1.84</v>
      </c>
      <c r="V172">
        <v>47.68</v>
      </c>
      <c r="W172">
        <v>7.74</v>
      </c>
      <c r="X172" t="s">
        <v>709</v>
      </c>
      <c r="Y172" t="s">
        <v>710</v>
      </c>
      <c r="Z172" t="s">
        <v>711</v>
      </c>
      <c r="AB172">
        <f>(N172 - MIN($N$2:$N$998)) / (MAX($N$2:$N$998) - MIN($N$2:$N$998))</f>
        <v>2.9641108142038406E-4</v>
      </c>
      <c r="AC172">
        <f t="shared" si="26"/>
        <v>4.5254238552904248E-5</v>
      </c>
      <c r="AD172">
        <f t="shared" si="27"/>
        <v>0.27724578203374373</v>
      </c>
      <c r="AE172">
        <f t="shared" si="28"/>
        <v>0.178343949044586</v>
      </c>
      <c r="AF172">
        <f t="shared" si="29"/>
        <v>8.6371679363979824E-4</v>
      </c>
    </row>
    <row r="173" spans="1:32" x14ac:dyDescent="0.25">
      <c r="A173" t="s">
        <v>712</v>
      </c>
      <c r="B173">
        <v>12906</v>
      </c>
      <c r="C173" s="2" t="str">
        <f t="shared" si="20"/>
        <v>0-20.000</v>
      </c>
      <c r="D173">
        <v>10.51</v>
      </c>
      <c r="E173">
        <f t="shared" si="21"/>
        <v>10</v>
      </c>
      <c r="F173" t="str">
        <f t="shared" si="22"/>
        <v>10-12 anos</v>
      </c>
      <c r="G173">
        <v>8</v>
      </c>
      <c r="H173" t="str">
        <f t="shared" si="23"/>
        <v>1 - 250</v>
      </c>
      <c r="I173">
        <v>318</v>
      </c>
      <c r="J173">
        <v>571</v>
      </c>
      <c r="K173">
        <v>2483</v>
      </c>
      <c r="L173">
        <v>41715</v>
      </c>
      <c r="M173">
        <v>47865</v>
      </c>
      <c r="N173">
        <v>36698</v>
      </c>
      <c r="O173" t="str">
        <f t="shared" si="24"/>
        <v>10.001-100.000</v>
      </c>
      <c r="P173">
        <v>6301</v>
      </c>
      <c r="Q173" t="str">
        <f t="shared" si="25"/>
        <v>1.001-10.000</v>
      </c>
      <c r="R173">
        <v>4866</v>
      </c>
      <c r="S173">
        <v>13.16</v>
      </c>
      <c r="T173">
        <v>5.43</v>
      </c>
      <c r="U173">
        <v>1.57</v>
      </c>
      <c r="V173">
        <v>21.13</v>
      </c>
      <c r="W173">
        <v>15.78</v>
      </c>
      <c r="X173" t="s">
        <v>713</v>
      </c>
      <c r="Y173" t="s">
        <v>714</v>
      </c>
      <c r="Z173" t="s">
        <v>715</v>
      </c>
      <c r="AB173">
        <f>(N173 - MIN($N$2:$N$998)) / (MAX($N$2:$N$998) - MIN($N$2:$N$998))</f>
        <v>3.414216530434794E-3</v>
      </c>
      <c r="AC173">
        <f t="shared" si="26"/>
        <v>5.0557971120895331E-4</v>
      </c>
      <c r="AD173">
        <f t="shared" si="27"/>
        <v>0.24760601915184677</v>
      </c>
      <c r="AE173">
        <f t="shared" si="28"/>
        <v>0.12101910828025479</v>
      </c>
      <c r="AF173">
        <f t="shared" si="29"/>
        <v>3.8276711093978471E-4</v>
      </c>
    </row>
    <row r="174" spans="1:32" x14ac:dyDescent="0.25">
      <c r="A174" t="s">
        <v>716</v>
      </c>
      <c r="B174">
        <v>12708</v>
      </c>
      <c r="C174" s="2" t="str">
        <f t="shared" si="20"/>
        <v>0-20.000</v>
      </c>
      <c r="D174">
        <v>10.66</v>
      </c>
      <c r="E174">
        <f t="shared" si="21"/>
        <v>10</v>
      </c>
      <c r="F174" t="str">
        <f t="shared" si="22"/>
        <v>10-12 anos</v>
      </c>
      <c r="G174">
        <v>13</v>
      </c>
      <c r="H174" t="str">
        <f t="shared" si="23"/>
        <v>1 - 250</v>
      </c>
      <c r="I174">
        <v>258</v>
      </c>
      <c r="J174">
        <v>588</v>
      </c>
      <c r="K174">
        <v>1868</v>
      </c>
      <c r="L174">
        <v>19241</v>
      </c>
      <c r="M174">
        <v>26423</v>
      </c>
      <c r="N174">
        <v>18456</v>
      </c>
      <c r="O174" t="str">
        <f t="shared" si="24"/>
        <v>10.001-100.000</v>
      </c>
      <c r="P174">
        <v>3889</v>
      </c>
      <c r="Q174" t="str">
        <f t="shared" si="25"/>
        <v>1.001-10.000</v>
      </c>
      <c r="R174">
        <v>4078</v>
      </c>
      <c r="S174">
        <v>14.72</v>
      </c>
      <c r="T174">
        <v>4.38</v>
      </c>
      <c r="U174">
        <v>1.42</v>
      </c>
      <c r="V174">
        <v>7.5</v>
      </c>
      <c r="W174">
        <v>5.62</v>
      </c>
      <c r="X174" t="s">
        <v>717</v>
      </c>
      <c r="Y174" t="s">
        <v>718</v>
      </c>
      <c r="Z174" t="s">
        <v>719</v>
      </c>
      <c r="AB174">
        <f>(N174 - MIN($N$2:$N$998)) / (MAX($N$2:$N$998) - MIN($N$2:$N$998))</f>
        <v>1.7170630629926578E-3</v>
      </c>
      <c r="AC174">
        <f t="shared" si="26"/>
        <v>3.1204562718483092E-4</v>
      </c>
      <c r="AD174">
        <f t="shared" si="27"/>
        <v>0.19972640218878249</v>
      </c>
      <c r="AE174">
        <f t="shared" si="28"/>
        <v>8.9171974522292974E-2</v>
      </c>
      <c r="AF174">
        <f t="shared" si="29"/>
        <v>1.358614922881394E-4</v>
      </c>
    </row>
    <row r="175" spans="1:32" x14ac:dyDescent="0.25">
      <c r="A175" t="s">
        <v>720</v>
      </c>
      <c r="B175">
        <v>12777</v>
      </c>
      <c r="C175" s="2" t="str">
        <f t="shared" si="20"/>
        <v>0-20.000</v>
      </c>
      <c r="D175">
        <v>8.7799999999999994</v>
      </c>
      <c r="E175">
        <f t="shared" si="21"/>
        <v>8</v>
      </c>
      <c r="F175" t="str">
        <f t="shared" si="22"/>
        <v>08-10 anos</v>
      </c>
      <c r="G175">
        <v>319</v>
      </c>
      <c r="H175" t="str">
        <f t="shared" si="23"/>
        <v>251 - 500</v>
      </c>
      <c r="I175">
        <v>516</v>
      </c>
      <c r="J175">
        <v>664</v>
      </c>
      <c r="K175">
        <v>5838</v>
      </c>
      <c r="L175">
        <v>47052</v>
      </c>
      <c r="M175">
        <v>90958</v>
      </c>
      <c r="N175">
        <v>64446</v>
      </c>
      <c r="O175" t="str">
        <f t="shared" si="24"/>
        <v>10.001-100.000</v>
      </c>
      <c r="P175">
        <v>13547</v>
      </c>
      <c r="Q175" t="str">
        <f t="shared" si="25"/>
        <v>10.001-100.000</v>
      </c>
      <c r="R175">
        <v>12965</v>
      </c>
      <c r="S175">
        <v>14.89</v>
      </c>
      <c r="T175">
        <v>7.46</v>
      </c>
      <c r="U175">
        <v>1.25</v>
      </c>
      <c r="V175">
        <v>78.67</v>
      </c>
      <c r="W175">
        <v>13.09</v>
      </c>
      <c r="X175" t="s">
        <v>721</v>
      </c>
      <c r="Y175" t="s">
        <v>722</v>
      </c>
      <c r="Z175" t="s">
        <v>723</v>
      </c>
      <c r="AB175">
        <f>(N175 - MIN($N$2:$N$998)) / (MAX($N$2:$N$998) - MIN($N$2:$N$998))</f>
        <v>5.9957653964902921E-3</v>
      </c>
      <c r="AC175">
        <f t="shared" si="26"/>
        <v>1.0869843433975069E-3</v>
      </c>
      <c r="AD175">
        <f t="shared" si="27"/>
        <v>0.34017327861377111</v>
      </c>
      <c r="AE175">
        <f t="shared" si="28"/>
        <v>5.3078556263269641E-2</v>
      </c>
      <c r="AF175">
        <f t="shared" si="29"/>
        <v>1.4250964797743902E-3</v>
      </c>
    </row>
    <row r="176" spans="1:32" x14ac:dyDescent="0.25">
      <c r="A176" t="s">
        <v>724</v>
      </c>
      <c r="B176">
        <v>12688</v>
      </c>
      <c r="C176" s="2" t="str">
        <f t="shared" si="20"/>
        <v>0-20.000</v>
      </c>
      <c r="D176">
        <v>11.15</v>
      </c>
      <c r="E176">
        <f t="shared" si="21"/>
        <v>10</v>
      </c>
      <c r="F176" t="str">
        <f t="shared" si="22"/>
        <v>10-12 anos</v>
      </c>
      <c r="G176">
        <v>138</v>
      </c>
      <c r="H176" t="str">
        <f t="shared" si="23"/>
        <v>1 - 250</v>
      </c>
      <c r="I176">
        <v>361</v>
      </c>
      <c r="J176">
        <v>464</v>
      </c>
      <c r="K176">
        <v>1797</v>
      </c>
      <c r="L176">
        <v>13740</v>
      </c>
      <c r="M176">
        <v>34435</v>
      </c>
      <c r="N176">
        <v>21333</v>
      </c>
      <c r="O176" t="str">
        <f t="shared" si="24"/>
        <v>10.001-100.000</v>
      </c>
      <c r="P176">
        <v>7065</v>
      </c>
      <c r="Q176" t="str">
        <f t="shared" si="25"/>
        <v>1.001-10.000</v>
      </c>
      <c r="R176">
        <v>6037</v>
      </c>
      <c r="S176">
        <v>20.52</v>
      </c>
      <c r="T176">
        <v>7.76</v>
      </c>
      <c r="U176">
        <v>1.26</v>
      </c>
      <c r="V176">
        <v>7.21</v>
      </c>
      <c r="W176">
        <v>4.8099999999999996</v>
      </c>
      <c r="X176" t="s">
        <v>725</v>
      </c>
      <c r="Y176" t="s">
        <v>726</v>
      </c>
      <c r="Z176" t="s">
        <v>727</v>
      </c>
      <c r="AB176">
        <f>(N176 - MIN($N$2:$N$998)) / (MAX($N$2:$N$998) - MIN($N$2:$N$998))</f>
        <v>1.9847261770059802E-3</v>
      </c>
      <c r="AC176">
        <f t="shared" si="26"/>
        <v>5.6688155208558253E-4</v>
      </c>
      <c r="AD176">
        <f t="shared" si="27"/>
        <v>0.3538531691746466</v>
      </c>
      <c r="AE176">
        <f t="shared" si="28"/>
        <v>5.5201698513800426E-2</v>
      </c>
      <c r="AF176">
        <f t="shared" si="29"/>
        <v>1.3060818125299801E-4</v>
      </c>
    </row>
    <row r="177" spans="1:32" x14ac:dyDescent="0.25">
      <c r="A177" t="s">
        <v>728</v>
      </c>
      <c r="B177">
        <v>12677</v>
      </c>
      <c r="C177" s="2" t="str">
        <f t="shared" si="20"/>
        <v>0-20.000</v>
      </c>
      <c r="D177">
        <v>11.31</v>
      </c>
      <c r="E177">
        <f t="shared" si="21"/>
        <v>10</v>
      </c>
      <c r="F177" t="str">
        <f t="shared" si="22"/>
        <v>10-12 anos</v>
      </c>
      <c r="G177">
        <v>19</v>
      </c>
      <c r="H177" t="str">
        <f t="shared" si="23"/>
        <v>1 - 250</v>
      </c>
      <c r="I177">
        <v>631</v>
      </c>
      <c r="J177">
        <v>3880</v>
      </c>
      <c r="K177">
        <v>8418</v>
      </c>
      <c r="L177">
        <v>84679</v>
      </c>
      <c r="M177">
        <v>114561</v>
      </c>
      <c r="N177">
        <v>78588</v>
      </c>
      <c r="O177" t="str">
        <f t="shared" si="24"/>
        <v>10.001-100.000</v>
      </c>
      <c r="P177">
        <v>21471</v>
      </c>
      <c r="Q177" t="str">
        <f t="shared" si="25"/>
        <v>10.001-100.000</v>
      </c>
      <c r="R177">
        <v>14502</v>
      </c>
      <c r="S177">
        <v>18.739999999999998</v>
      </c>
      <c r="T177">
        <v>3.81</v>
      </c>
      <c r="U177">
        <v>1.3</v>
      </c>
      <c r="V177">
        <v>8.4499999999999993</v>
      </c>
      <c r="W177">
        <v>3.08</v>
      </c>
      <c r="X177" t="s">
        <v>729</v>
      </c>
      <c r="Y177" t="s">
        <v>730</v>
      </c>
      <c r="Z177" t="s">
        <v>731</v>
      </c>
      <c r="AB177">
        <f>(N177 - MIN($N$2:$N$998)) / (MAX($N$2:$N$998) - MIN($N$2:$N$998))</f>
        <v>7.3114733417028064E-3</v>
      </c>
      <c r="AC177">
        <f t="shared" si="26"/>
        <v>1.722790347463488E-3</v>
      </c>
      <c r="AD177">
        <f t="shared" si="27"/>
        <v>0.17373461012311903</v>
      </c>
      <c r="AE177">
        <f t="shared" si="28"/>
        <v>6.369426751592358E-2</v>
      </c>
      <c r="AF177">
        <f t="shared" si="29"/>
        <v>1.5307061464463705E-4</v>
      </c>
    </row>
    <row r="178" spans="1:32" x14ac:dyDescent="0.25">
      <c r="A178" t="s">
        <v>732</v>
      </c>
      <c r="B178">
        <v>12655</v>
      </c>
      <c r="C178" s="2" t="str">
        <f t="shared" si="20"/>
        <v>0-20.000</v>
      </c>
      <c r="D178">
        <v>7.61</v>
      </c>
      <c r="E178">
        <f t="shared" si="21"/>
        <v>6</v>
      </c>
      <c r="F178" t="str">
        <f t="shared" si="22"/>
        <v>06-08 anos</v>
      </c>
      <c r="G178">
        <v>11</v>
      </c>
      <c r="H178" t="str">
        <f t="shared" si="23"/>
        <v>1 - 250</v>
      </c>
      <c r="I178">
        <v>546</v>
      </c>
      <c r="J178">
        <v>559</v>
      </c>
      <c r="K178">
        <v>1560</v>
      </c>
      <c r="L178">
        <v>9619</v>
      </c>
      <c r="M178">
        <v>20766</v>
      </c>
      <c r="N178">
        <v>14030</v>
      </c>
      <c r="O178" t="str">
        <f t="shared" si="24"/>
        <v>10.001-100.000</v>
      </c>
      <c r="P178">
        <v>2980</v>
      </c>
      <c r="Q178" t="str">
        <f t="shared" si="25"/>
        <v>1.001-10.000</v>
      </c>
      <c r="R178">
        <v>3756</v>
      </c>
      <c r="S178">
        <v>14.35</v>
      </c>
      <c r="T178">
        <v>4.33</v>
      </c>
      <c r="U178">
        <v>1.35</v>
      </c>
      <c r="V178">
        <v>4.97</v>
      </c>
      <c r="W178">
        <v>3.6</v>
      </c>
      <c r="X178" t="s">
        <v>733</v>
      </c>
      <c r="Y178" t="s">
        <v>734</v>
      </c>
      <c r="Z178" t="s">
        <v>735</v>
      </c>
      <c r="AB178">
        <f>(N178 - MIN($N$2:$N$998)) / (MAX($N$2:$N$998) - MIN($N$2:$N$998))</f>
        <v>1.3052879699711199E-3</v>
      </c>
      <c r="AC178">
        <f t="shared" si="26"/>
        <v>2.3910927462350118E-4</v>
      </c>
      <c r="AD178">
        <f t="shared" si="27"/>
        <v>0.19744642042863658</v>
      </c>
      <c r="AE178">
        <f t="shared" si="28"/>
        <v>7.430997876857752E-2</v>
      </c>
      <c r="AF178">
        <f t="shared" si="29"/>
        <v>9.0030882222940376E-5</v>
      </c>
    </row>
    <row r="179" spans="1:32" x14ac:dyDescent="0.25">
      <c r="A179" t="s">
        <v>736</v>
      </c>
      <c r="B179">
        <v>12625</v>
      </c>
      <c r="C179" s="2" t="str">
        <f t="shared" si="20"/>
        <v>0-20.000</v>
      </c>
      <c r="D179">
        <v>13.91</v>
      </c>
      <c r="E179">
        <f t="shared" si="21"/>
        <v>12</v>
      </c>
      <c r="F179" t="str">
        <f t="shared" si="22"/>
        <v>12-14 anos</v>
      </c>
      <c r="G179">
        <v>8</v>
      </c>
      <c r="H179" t="str">
        <f t="shared" si="23"/>
        <v>1 - 250</v>
      </c>
      <c r="I179">
        <v>241</v>
      </c>
      <c r="J179">
        <v>364</v>
      </c>
      <c r="K179">
        <v>2511</v>
      </c>
      <c r="L179">
        <v>18545</v>
      </c>
      <c r="M179">
        <v>27870</v>
      </c>
      <c r="N179">
        <v>18915</v>
      </c>
      <c r="O179" t="str">
        <f t="shared" si="24"/>
        <v>10.001-100.000</v>
      </c>
      <c r="P179">
        <v>4604</v>
      </c>
      <c r="Q179" t="str">
        <f t="shared" si="25"/>
        <v>1.001-10.000</v>
      </c>
      <c r="R179">
        <v>4351</v>
      </c>
      <c r="S179">
        <v>16.52</v>
      </c>
      <c r="T179">
        <v>5.0199999999999996</v>
      </c>
      <c r="U179">
        <v>2.1</v>
      </c>
      <c r="V179">
        <v>47.45</v>
      </c>
      <c r="W179">
        <v>10.82</v>
      </c>
      <c r="X179" t="s">
        <v>738</v>
      </c>
      <c r="Y179" t="s">
        <v>739</v>
      </c>
      <c r="Z179" t="s">
        <v>740</v>
      </c>
      <c r="AB179">
        <f>(N179 - MIN($N$2:$N$998)) / (MAX($N$2:$N$998) - MIN($N$2:$N$998))</f>
        <v>1.7597663543837301E-3</v>
      </c>
      <c r="AC179">
        <f t="shared" si="26"/>
        <v>3.6941580549214748E-4</v>
      </c>
      <c r="AD179">
        <f t="shared" si="27"/>
        <v>0.22891016871865025</v>
      </c>
      <c r="AE179">
        <f t="shared" si="28"/>
        <v>0.23354564755838644</v>
      </c>
      <c r="AF179">
        <f t="shared" si="29"/>
        <v>8.5955037454296202E-4</v>
      </c>
    </row>
    <row r="180" spans="1:32" x14ac:dyDescent="0.25">
      <c r="A180" t="s">
        <v>741</v>
      </c>
      <c r="B180">
        <v>12623</v>
      </c>
      <c r="C180" s="2" t="str">
        <f t="shared" si="20"/>
        <v>0-20.000</v>
      </c>
      <c r="D180">
        <v>13.15</v>
      </c>
      <c r="E180">
        <f t="shared" si="21"/>
        <v>12</v>
      </c>
      <c r="F180" t="str">
        <f t="shared" si="22"/>
        <v>12-14 anos</v>
      </c>
      <c r="G180">
        <v>151</v>
      </c>
      <c r="H180" t="str">
        <f t="shared" si="23"/>
        <v>1 - 250</v>
      </c>
      <c r="I180">
        <v>408</v>
      </c>
      <c r="J180">
        <v>742</v>
      </c>
      <c r="K180">
        <v>3547</v>
      </c>
      <c r="L180">
        <v>32879</v>
      </c>
      <c r="M180">
        <v>53818</v>
      </c>
      <c r="N180">
        <v>35805</v>
      </c>
      <c r="O180" t="str">
        <f t="shared" si="24"/>
        <v>10.001-100.000</v>
      </c>
      <c r="P180">
        <v>10540</v>
      </c>
      <c r="Q180" t="str">
        <f t="shared" si="25"/>
        <v>10.001-100.000</v>
      </c>
      <c r="R180">
        <v>7473</v>
      </c>
      <c r="S180">
        <v>19.579999999999998</v>
      </c>
      <c r="T180">
        <v>5.92</v>
      </c>
      <c r="U180">
        <v>1.27</v>
      </c>
      <c r="V180">
        <v>18.57</v>
      </c>
      <c r="W180">
        <v>8.42</v>
      </c>
      <c r="X180" t="s">
        <v>742</v>
      </c>
      <c r="Y180" t="s">
        <v>743</v>
      </c>
      <c r="Z180" t="s">
        <v>744</v>
      </c>
      <c r="AB180">
        <f>(N180 - MIN($N$2:$N$998)) / (MAX($N$2:$N$998) - MIN($N$2:$N$998))</f>
        <v>3.331135834983318E-3</v>
      </c>
      <c r="AC180">
        <f t="shared" si="26"/>
        <v>8.4570864246030287E-4</v>
      </c>
      <c r="AD180">
        <f t="shared" si="27"/>
        <v>0.26994984040127679</v>
      </c>
      <c r="AE180">
        <f t="shared" si="28"/>
        <v>5.7324840764331211E-2</v>
      </c>
      <c r="AF180">
        <f t="shared" si="29"/>
        <v>3.3639305490543316E-4</v>
      </c>
    </row>
    <row r="181" spans="1:32" x14ac:dyDescent="0.25">
      <c r="A181" t="s">
        <v>745</v>
      </c>
      <c r="B181">
        <v>12608</v>
      </c>
      <c r="C181" s="2" t="str">
        <f t="shared" si="20"/>
        <v>0-20.000</v>
      </c>
      <c r="D181">
        <v>5.81</v>
      </c>
      <c r="E181">
        <f t="shared" si="21"/>
        <v>4</v>
      </c>
      <c r="F181" t="str">
        <f t="shared" si="22"/>
        <v>04-06 anos</v>
      </c>
      <c r="G181">
        <v>3</v>
      </c>
      <c r="H181" t="str">
        <f t="shared" si="23"/>
        <v>1 - 250</v>
      </c>
      <c r="I181">
        <v>533</v>
      </c>
      <c r="J181">
        <v>763</v>
      </c>
      <c r="K181">
        <v>14486</v>
      </c>
      <c r="L181">
        <v>101601</v>
      </c>
      <c r="M181">
        <v>87889</v>
      </c>
      <c r="N181">
        <v>66247</v>
      </c>
      <c r="O181" t="str">
        <f t="shared" si="24"/>
        <v>10.001-100.000</v>
      </c>
      <c r="P181">
        <v>4352</v>
      </c>
      <c r="Q181" t="str">
        <f t="shared" si="25"/>
        <v>1.001-10.000</v>
      </c>
      <c r="R181">
        <v>17290</v>
      </c>
      <c r="S181">
        <v>4.95</v>
      </c>
      <c r="T181">
        <v>3.79</v>
      </c>
      <c r="U181">
        <v>1.23</v>
      </c>
      <c r="V181">
        <v>1107.68</v>
      </c>
      <c r="W181">
        <v>20.34</v>
      </c>
      <c r="X181" t="s">
        <v>746</v>
      </c>
      <c r="Y181" t="s">
        <v>747</v>
      </c>
      <c r="Z181" t="s">
        <v>748</v>
      </c>
      <c r="AB181">
        <f>(N181 - MIN($N$2:$N$998)) / (MAX($N$2:$N$998) - MIN($N$2:$N$998))</f>
        <v>6.1633223197916451E-3</v>
      </c>
      <c r="AC181">
        <f t="shared" si="26"/>
        <v>3.4919582656425406E-4</v>
      </c>
      <c r="AD181">
        <f t="shared" si="27"/>
        <v>0.17282261741906066</v>
      </c>
      <c r="AE181">
        <f t="shared" si="28"/>
        <v>4.8832271762208064E-2</v>
      </c>
      <c r="AF181">
        <f t="shared" si="29"/>
        <v>2.00654743703635E-2</v>
      </c>
    </row>
    <row r="182" spans="1:32" x14ac:dyDescent="0.25">
      <c r="A182" t="s">
        <v>749</v>
      </c>
      <c r="B182">
        <v>12565</v>
      </c>
      <c r="C182" s="2" t="str">
        <f t="shared" si="20"/>
        <v>0-20.000</v>
      </c>
      <c r="D182">
        <v>8.43</v>
      </c>
      <c r="E182">
        <f t="shared" si="21"/>
        <v>8</v>
      </c>
      <c r="F182" t="str">
        <f t="shared" si="22"/>
        <v>08-10 anos</v>
      </c>
      <c r="G182">
        <v>15</v>
      </c>
      <c r="H182" t="str">
        <f t="shared" si="23"/>
        <v>1 - 250</v>
      </c>
      <c r="I182">
        <v>48</v>
      </c>
      <c r="J182">
        <v>76</v>
      </c>
      <c r="K182">
        <v>386</v>
      </c>
      <c r="L182">
        <v>3418</v>
      </c>
      <c r="M182">
        <v>6078</v>
      </c>
      <c r="N182">
        <v>4163</v>
      </c>
      <c r="O182" t="str">
        <f t="shared" si="24"/>
        <v>1.001-10.000</v>
      </c>
      <c r="P182">
        <v>1130</v>
      </c>
      <c r="Q182" t="str">
        <f t="shared" si="25"/>
        <v>1.001-10.000</v>
      </c>
      <c r="R182">
        <v>785</v>
      </c>
      <c r="S182">
        <v>18.59</v>
      </c>
      <c r="T182">
        <v>6.66</v>
      </c>
      <c r="U182">
        <v>1.39</v>
      </c>
      <c r="V182">
        <v>8.08</v>
      </c>
      <c r="W182">
        <v>9.91</v>
      </c>
      <c r="X182" t="s">
        <v>750</v>
      </c>
      <c r="Y182" t="s">
        <v>751</v>
      </c>
      <c r="Z182" t="s">
        <v>752</v>
      </c>
      <c r="AB182">
        <f>(N182 - MIN($N$2:$N$998)) / (MAX($N$2:$N$998) - MIN($N$2:$N$998))</f>
        <v>3.8730675830290606E-4</v>
      </c>
      <c r="AC182">
        <f t="shared" si="26"/>
        <v>9.0668953129045748E-5</v>
      </c>
      <c r="AD182">
        <f t="shared" si="27"/>
        <v>0.30369357045143641</v>
      </c>
      <c r="AE182">
        <f t="shared" si="28"/>
        <v>8.2802547770700619E-2</v>
      </c>
      <c r="AF182">
        <f t="shared" si="29"/>
        <v>1.4636811435842219E-4</v>
      </c>
    </row>
    <row r="183" spans="1:32" x14ac:dyDescent="0.25">
      <c r="A183" t="s">
        <v>753</v>
      </c>
      <c r="B183">
        <v>12471</v>
      </c>
      <c r="C183" s="2" t="str">
        <f t="shared" si="20"/>
        <v>0-20.000</v>
      </c>
      <c r="D183">
        <v>11.24</v>
      </c>
      <c r="E183">
        <f t="shared" si="21"/>
        <v>10</v>
      </c>
      <c r="F183" t="str">
        <f t="shared" si="22"/>
        <v>10-12 anos</v>
      </c>
      <c r="G183">
        <v>9</v>
      </c>
      <c r="H183" t="str">
        <f t="shared" si="23"/>
        <v>1 - 250</v>
      </c>
      <c r="I183">
        <v>69</v>
      </c>
      <c r="J183">
        <v>82</v>
      </c>
      <c r="K183">
        <v>138</v>
      </c>
      <c r="L183">
        <v>965</v>
      </c>
      <c r="M183">
        <v>3377</v>
      </c>
      <c r="N183">
        <v>1521</v>
      </c>
      <c r="O183" t="str">
        <f t="shared" si="24"/>
        <v>1.001-10.000</v>
      </c>
      <c r="P183">
        <v>1464</v>
      </c>
      <c r="Q183" t="str">
        <f t="shared" si="25"/>
        <v>1.001-10.000</v>
      </c>
      <c r="R183">
        <v>392</v>
      </c>
      <c r="S183">
        <v>43.35</v>
      </c>
      <c r="T183">
        <v>3.38</v>
      </c>
      <c r="U183">
        <v>1.8</v>
      </c>
      <c r="V183">
        <v>2.29</v>
      </c>
      <c r="W183">
        <v>1.85</v>
      </c>
      <c r="X183" t="s">
        <v>754</v>
      </c>
      <c r="Y183" t="s">
        <v>755</v>
      </c>
      <c r="Z183" t="s">
        <v>756</v>
      </c>
      <c r="AB183">
        <f>(N183 - MIN($N$2:$N$998)) / (MAX($N$2:$N$998) - MIN($N$2:$N$998))</f>
        <v>1.4150698519786696E-4</v>
      </c>
      <c r="AC183">
        <f t="shared" si="26"/>
        <v>1.1746844900966636E-4</v>
      </c>
      <c r="AD183">
        <f t="shared" si="27"/>
        <v>0.15412676698586411</v>
      </c>
      <c r="AE183">
        <f t="shared" si="28"/>
        <v>0.16985138004246286</v>
      </c>
      <c r="AF183">
        <f t="shared" si="29"/>
        <v>4.1483042311978563E-5</v>
      </c>
    </row>
    <row r="184" spans="1:32" x14ac:dyDescent="0.25">
      <c r="A184" t="s">
        <v>757</v>
      </c>
      <c r="B184">
        <v>12598</v>
      </c>
      <c r="C184" s="2" t="str">
        <f t="shared" si="20"/>
        <v>0-20.000</v>
      </c>
      <c r="D184">
        <v>16.48</v>
      </c>
      <c r="E184">
        <f t="shared" si="21"/>
        <v>16</v>
      </c>
      <c r="F184" t="str">
        <f t="shared" si="22"/>
        <v>16-18 anos</v>
      </c>
      <c r="G184">
        <v>0</v>
      </c>
      <c r="H184" t="str">
        <f t="shared" si="23"/>
        <v>0</v>
      </c>
      <c r="I184">
        <v>958</v>
      </c>
      <c r="J184">
        <v>1753</v>
      </c>
      <c r="K184">
        <v>10135</v>
      </c>
      <c r="L184">
        <v>122448</v>
      </c>
      <c r="M184">
        <v>191704</v>
      </c>
      <c r="N184">
        <v>125311</v>
      </c>
      <c r="O184" t="str">
        <f t="shared" si="24"/>
        <v>100.001-1.000.000</v>
      </c>
      <c r="P184">
        <v>42161</v>
      </c>
      <c r="Q184" t="str">
        <f t="shared" si="25"/>
        <v>10.001-100.000</v>
      </c>
      <c r="R184">
        <v>24232</v>
      </c>
      <c r="S184">
        <v>21.99</v>
      </c>
      <c r="T184">
        <v>5.8</v>
      </c>
      <c r="U184">
        <v>1.98</v>
      </c>
      <c r="V184">
        <v>36.86</v>
      </c>
      <c r="W184">
        <v>11.97</v>
      </c>
      <c r="X184" t="s">
        <v>758</v>
      </c>
      <c r="Y184" t="s">
        <v>759</v>
      </c>
      <c r="Z184" t="s">
        <v>760</v>
      </c>
      <c r="AB184">
        <f>(N184 - MIN($N$2:$N$998)) / (MAX($N$2:$N$998) - MIN($N$2:$N$998))</f>
        <v>1.1658370691735639E-2</v>
      </c>
      <c r="AC184">
        <f t="shared" si="26"/>
        <v>3.3829148078528301E-3</v>
      </c>
      <c r="AD184">
        <f t="shared" si="27"/>
        <v>0.26447788417692658</v>
      </c>
      <c r="AE184">
        <f t="shared" si="28"/>
        <v>0.20806794055201699</v>
      </c>
      <c r="AF184">
        <f t="shared" si="29"/>
        <v>6.6771394743210912E-4</v>
      </c>
    </row>
    <row r="185" spans="1:32" x14ac:dyDescent="0.25">
      <c r="A185" t="s">
        <v>761</v>
      </c>
      <c r="B185">
        <v>12407</v>
      </c>
      <c r="C185" s="2" t="str">
        <f t="shared" si="20"/>
        <v>0-20.000</v>
      </c>
      <c r="D185">
        <v>11.07</v>
      </c>
      <c r="E185">
        <f t="shared" si="21"/>
        <v>10</v>
      </c>
      <c r="F185" t="str">
        <f t="shared" si="22"/>
        <v>10-12 anos</v>
      </c>
      <c r="G185">
        <v>18</v>
      </c>
      <c r="H185" t="str">
        <f t="shared" si="23"/>
        <v>1 - 250</v>
      </c>
      <c r="I185">
        <v>22</v>
      </c>
      <c r="J185">
        <v>74</v>
      </c>
      <c r="K185">
        <v>318</v>
      </c>
      <c r="L185">
        <v>2770</v>
      </c>
      <c r="M185">
        <v>3384</v>
      </c>
      <c r="N185">
        <v>2667</v>
      </c>
      <c r="O185" t="str">
        <f t="shared" si="24"/>
        <v>1.001-10.000</v>
      </c>
      <c r="P185">
        <v>209</v>
      </c>
      <c r="Q185" t="str">
        <f t="shared" si="25"/>
        <v>101-1.000</v>
      </c>
      <c r="R185">
        <v>508</v>
      </c>
      <c r="S185">
        <v>6.18</v>
      </c>
      <c r="T185">
        <v>3.72</v>
      </c>
      <c r="U185">
        <v>1.32</v>
      </c>
      <c r="V185">
        <v>58.91</v>
      </c>
      <c r="W185">
        <v>9.76</v>
      </c>
      <c r="X185" t="s">
        <v>762</v>
      </c>
      <c r="Y185" t="s">
        <v>763</v>
      </c>
      <c r="Z185" t="s">
        <v>764</v>
      </c>
      <c r="AB185">
        <f>(N185 - MIN($N$2:$N$998)) / (MAX($N$2:$N$998) - MIN($N$2:$N$998))</f>
        <v>2.4812566043570756E-4</v>
      </c>
      <c r="AC185">
        <f t="shared" si="26"/>
        <v>1.6769744428292533E-5</v>
      </c>
      <c r="AD185">
        <f t="shared" si="27"/>
        <v>0.16963064295485636</v>
      </c>
      <c r="AE185">
        <f t="shared" si="28"/>
        <v>6.7940552016985151E-2</v>
      </c>
      <c r="AF185">
        <f t="shared" si="29"/>
        <v>1.0671467347592388E-3</v>
      </c>
    </row>
    <row r="186" spans="1:32" x14ac:dyDescent="0.25">
      <c r="A186" t="s">
        <v>765</v>
      </c>
      <c r="B186">
        <v>12338</v>
      </c>
      <c r="C186" s="2" t="str">
        <f t="shared" si="20"/>
        <v>0-20.000</v>
      </c>
      <c r="D186">
        <v>11.28</v>
      </c>
      <c r="E186">
        <f t="shared" si="21"/>
        <v>10</v>
      </c>
      <c r="F186" t="str">
        <f t="shared" si="22"/>
        <v>10-12 anos</v>
      </c>
      <c r="G186">
        <v>15</v>
      </c>
      <c r="H186" t="str">
        <f t="shared" si="23"/>
        <v>1 - 250</v>
      </c>
      <c r="I186">
        <v>161</v>
      </c>
      <c r="J186">
        <v>181</v>
      </c>
      <c r="K186">
        <v>734</v>
      </c>
      <c r="L186">
        <v>7390</v>
      </c>
      <c r="M186">
        <v>16188</v>
      </c>
      <c r="N186">
        <v>8590</v>
      </c>
      <c r="O186" t="str">
        <f t="shared" si="24"/>
        <v>1.001-10.000</v>
      </c>
      <c r="P186">
        <v>5907</v>
      </c>
      <c r="Q186" t="str">
        <f t="shared" si="25"/>
        <v>1.001-10.000</v>
      </c>
      <c r="R186">
        <v>1691</v>
      </c>
      <c r="S186">
        <v>36.49</v>
      </c>
      <c r="T186">
        <v>5.81</v>
      </c>
      <c r="U186">
        <v>1.44</v>
      </c>
      <c r="V186">
        <v>29.64</v>
      </c>
      <c r="W186">
        <v>6.97</v>
      </c>
      <c r="X186" t="s">
        <v>766</v>
      </c>
      <c r="Y186" t="s">
        <v>767</v>
      </c>
      <c r="Z186" t="s">
        <v>768</v>
      </c>
      <c r="AB186">
        <f>(N186 - MIN($N$2:$N$998)) / (MAX($N$2:$N$998) - MIN($N$2:$N$998))</f>
        <v>7.9917488681767066E-4</v>
      </c>
      <c r="AC186">
        <f t="shared" si="26"/>
        <v>4.7396593463121527E-4</v>
      </c>
      <c r="AD186">
        <f t="shared" si="27"/>
        <v>0.26493388052895578</v>
      </c>
      <c r="AE186">
        <f t="shared" si="28"/>
        <v>9.3418259023354558E-2</v>
      </c>
      <c r="AF186">
        <f t="shared" si="29"/>
        <v>5.3692461752272689E-4</v>
      </c>
    </row>
    <row r="187" spans="1:32" x14ac:dyDescent="0.25">
      <c r="A187" t="s">
        <v>769</v>
      </c>
      <c r="B187">
        <v>12154</v>
      </c>
      <c r="C187" s="2" t="str">
        <f t="shared" si="20"/>
        <v>0-20.000</v>
      </c>
      <c r="D187">
        <v>15.28</v>
      </c>
      <c r="E187">
        <f t="shared" si="21"/>
        <v>14</v>
      </c>
      <c r="F187" t="str">
        <f t="shared" si="22"/>
        <v>14-16 anos</v>
      </c>
      <c r="G187">
        <v>114</v>
      </c>
      <c r="H187" t="str">
        <f t="shared" si="23"/>
        <v>1 - 250</v>
      </c>
      <c r="I187">
        <v>844</v>
      </c>
      <c r="J187">
        <v>1221</v>
      </c>
      <c r="K187">
        <v>15142</v>
      </c>
      <c r="L187">
        <v>109769</v>
      </c>
      <c r="M187">
        <v>187506</v>
      </c>
      <c r="N187">
        <v>127779</v>
      </c>
      <c r="O187" t="str">
        <f t="shared" si="24"/>
        <v>100.001-1.000.000</v>
      </c>
      <c r="P187">
        <v>21940</v>
      </c>
      <c r="Q187" t="str">
        <f t="shared" si="25"/>
        <v>10.001-100.000</v>
      </c>
      <c r="R187">
        <v>37787</v>
      </c>
      <c r="S187">
        <v>11.7</v>
      </c>
      <c r="T187">
        <v>5.57</v>
      </c>
      <c r="U187">
        <v>1.42</v>
      </c>
      <c r="V187">
        <v>530.37</v>
      </c>
      <c r="W187">
        <v>15.3</v>
      </c>
      <c r="X187" t="s">
        <v>770</v>
      </c>
      <c r="Y187" t="s">
        <v>771</v>
      </c>
      <c r="Z187" t="s">
        <v>772</v>
      </c>
      <c r="AB187">
        <f>(N187 - MIN($N$2:$N$998)) / (MAX($N$2:$N$998) - MIN($N$2:$N$998))</f>
        <v>1.1887982289019225E-2</v>
      </c>
      <c r="AC187">
        <f t="shared" si="26"/>
        <v>1.7604219749126227E-3</v>
      </c>
      <c r="AD187">
        <f t="shared" si="27"/>
        <v>0.25398996808025537</v>
      </c>
      <c r="AE187">
        <f t="shared" si="28"/>
        <v>8.9171974522292974E-2</v>
      </c>
      <c r="AF187">
        <f t="shared" si="29"/>
        <v>9.607581288648066E-3</v>
      </c>
    </row>
    <row r="188" spans="1:32" x14ac:dyDescent="0.25">
      <c r="A188" t="s">
        <v>773</v>
      </c>
      <c r="B188">
        <v>12078</v>
      </c>
      <c r="C188" s="2" t="str">
        <f t="shared" si="20"/>
        <v>0-20.000</v>
      </c>
      <c r="D188">
        <v>8.19</v>
      </c>
      <c r="E188">
        <f t="shared" si="21"/>
        <v>8</v>
      </c>
      <c r="F188" t="str">
        <f t="shared" si="22"/>
        <v>08-10 anos</v>
      </c>
      <c r="G188">
        <v>0</v>
      </c>
      <c r="H188" t="str">
        <f t="shared" si="23"/>
        <v>0</v>
      </c>
      <c r="I188">
        <v>1</v>
      </c>
      <c r="J188">
        <v>1</v>
      </c>
      <c r="K188">
        <v>1</v>
      </c>
      <c r="L188">
        <v>5</v>
      </c>
      <c r="M188">
        <v>6</v>
      </c>
      <c r="N188">
        <v>5</v>
      </c>
      <c r="O188" t="str">
        <f t="shared" si="24"/>
        <v>Até 100</v>
      </c>
      <c r="P188">
        <v>0</v>
      </c>
      <c r="Q188" t="str">
        <f t="shared" si="25"/>
        <v>Até 100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 t="s">
        <v>774</v>
      </c>
      <c r="Y188" t="s">
        <v>775</v>
      </c>
      <c r="Z188" t="s">
        <v>776</v>
      </c>
      <c r="AB188">
        <f>(N188 - MIN($N$2:$N$998)) / (MAX($N$2:$N$998) - MIN($N$2:$N$998))</f>
        <v>4.6517746613368494E-7</v>
      </c>
      <c r="AC188">
        <f t="shared" si="26"/>
        <v>0</v>
      </c>
      <c r="AD188">
        <f t="shared" si="27"/>
        <v>0</v>
      </c>
      <c r="AE188">
        <f t="shared" si="28"/>
        <v>0</v>
      </c>
      <c r="AF188">
        <f t="shared" si="29"/>
        <v>0</v>
      </c>
    </row>
    <row r="189" spans="1:32" x14ac:dyDescent="0.25">
      <c r="A189" t="s">
        <v>777</v>
      </c>
      <c r="B189">
        <v>12469</v>
      </c>
      <c r="C189" s="2" t="str">
        <f t="shared" si="20"/>
        <v>0-20.000</v>
      </c>
      <c r="D189">
        <v>5.62</v>
      </c>
      <c r="E189">
        <f t="shared" si="21"/>
        <v>4</v>
      </c>
      <c r="F189" t="str">
        <f t="shared" si="22"/>
        <v>04-06 anos</v>
      </c>
      <c r="G189">
        <v>212</v>
      </c>
      <c r="H189" t="str">
        <f t="shared" si="23"/>
        <v>1 - 250</v>
      </c>
      <c r="I189">
        <v>2706</v>
      </c>
      <c r="J189">
        <v>3704</v>
      </c>
      <c r="K189">
        <v>34803</v>
      </c>
      <c r="L189">
        <v>322032</v>
      </c>
      <c r="M189">
        <v>372898</v>
      </c>
      <c r="N189">
        <v>287504</v>
      </c>
      <c r="O189" t="str">
        <f t="shared" si="24"/>
        <v>100.001-1.000.000</v>
      </c>
      <c r="P189">
        <v>26977</v>
      </c>
      <c r="Q189" t="str">
        <f t="shared" si="25"/>
        <v>10.001-100.000</v>
      </c>
      <c r="R189">
        <v>58417</v>
      </c>
      <c r="S189">
        <v>7.23</v>
      </c>
      <c r="T189">
        <v>6.69</v>
      </c>
      <c r="U189">
        <v>1.3</v>
      </c>
      <c r="V189">
        <v>445.99</v>
      </c>
      <c r="W189">
        <v>12.69</v>
      </c>
      <c r="X189" t="s">
        <v>778</v>
      </c>
      <c r="Y189" t="s">
        <v>779</v>
      </c>
      <c r="Z189" t="s">
        <v>780</v>
      </c>
      <c r="AB189">
        <f>(N189 - MIN($N$2:$N$998)) / (MAX($N$2:$N$998) - MIN($N$2:$N$998))</f>
        <v>2.6748076444659791E-2</v>
      </c>
      <c r="AC189">
        <f t="shared" si="26"/>
        <v>2.1645808394356349E-3</v>
      </c>
      <c r="AD189">
        <f t="shared" si="27"/>
        <v>0.30506155950752395</v>
      </c>
      <c r="AE189">
        <f t="shared" si="28"/>
        <v>6.369426751592358E-2</v>
      </c>
      <c r="AF189">
        <f t="shared" si="29"/>
        <v>8.0790489260783062E-3</v>
      </c>
    </row>
    <row r="190" spans="1:32" x14ac:dyDescent="0.25">
      <c r="A190" t="s">
        <v>781</v>
      </c>
      <c r="B190">
        <v>12042</v>
      </c>
      <c r="C190" s="2" t="str">
        <f t="shared" si="20"/>
        <v>0-20.000</v>
      </c>
      <c r="D190">
        <v>9.6999999999999993</v>
      </c>
      <c r="E190">
        <f t="shared" si="21"/>
        <v>8</v>
      </c>
      <c r="F190" t="str">
        <f t="shared" si="22"/>
        <v>08-10 anos</v>
      </c>
      <c r="G190">
        <v>20</v>
      </c>
      <c r="H190" t="str">
        <f t="shared" si="23"/>
        <v>1 - 250</v>
      </c>
      <c r="I190">
        <v>35</v>
      </c>
      <c r="J190">
        <v>77</v>
      </c>
      <c r="K190">
        <v>485</v>
      </c>
      <c r="L190">
        <v>4707</v>
      </c>
      <c r="M190">
        <v>7003</v>
      </c>
      <c r="N190">
        <v>4849</v>
      </c>
      <c r="O190" t="str">
        <f t="shared" si="24"/>
        <v>1.001-10.000</v>
      </c>
      <c r="P190">
        <v>992</v>
      </c>
      <c r="Q190" t="str">
        <f t="shared" si="25"/>
        <v>101-1.000</v>
      </c>
      <c r="R190">
        <v>1162</v>
      </c>
      <c r="S190">
        <v>14.17</v>
      </c>
      <c r="T190">
        <v>6.34</v>
      </c>
      <c r="U190">
        <v>1.36</v>
      </c>
      <c r="V190">
        <v>28.91</v>
      </c>
      <c r="W190">
        <v>12.7</v>
      </c>
      <c r="X190" t="s">
        <v>782</v>
      </c>
      <c r="Y190" t="s">
        <v>783</v>
      </c>
      <c r="Z190" t="s">
        <v>784</v>
      </c>
      <c r="AB190">
        <f>(N190 - MIN($N$2:$N$998)) / (MAX($N$2:$N$998) - MIN($N$2:$N$998))</f>
        <v>4.5112910665644765E-4</v>
      </c>
      <c r="AC190">
        <f t="shared" si="26"/>
        <v>7.9596107525675567E-5</v>
      </c>
      <c r="AD190">
        <f t="shared" si="27"/>
        <v>0.28910168718650253</v>
      </c>
      <c r="AE190">
        <f t="shared" si="28"/>
        <v>7.6433121019108305E-2</v>
      </c>
      <c r="AF190">
        <f t="shared" si="29"/>
        <v>5.2370076560668134E-4</v>
      </c>
    </row>
    <row r="191" spans="1:32" x14ac:dyDescent="0.25">
      <c r="A191" t="s">
        <v>785</v>
      </c>
      <c r="B191">
        <v>12076</v>
      </c>
      <c r="C191" s="2" t="str">
        <f t="shared" si="20"/>
        <v>0-20.000</v>
      </c>
      <c r="D191">
        <v>14.88</v>
      </c>
      <c r="E191">
        <f t="shared" si="21"/>
        <v>14</v>
      </c>
      <c r="F191" t="str">
        <f t="shared" si="22"/>
        <v>14-16 anos</v>
      </c>
      <c r="G191">
        <v>60</v>
      </c>
      <c r="H191" t="str">
        <f t="shared" si="23"/>
        <v>1 - 250</v>
      </c>
      <c r="I191">
        <v>3439</v>
      </c>
      <c r="J191">
        <v>3936</v>
      </c>
      <c r="K191">
        <v>22213</v>
      </c>
      <c r="L191">
        <v>186968</v>
      </c>
      <c r="M191">
        <v>452986</v>
      </c>
      <c r="N191">
        <v>234003</v>
      </c>
      <c r="O191" t="str">
        <f t="shared" si="24"/>
        <v>100.001-1.000.000</v>
      </c>
      <c r="P191">
        <v>160057</v>
      </c>
      <c r="Q191" t="str">
        <f t="shared" si="25"/>
        <v>&gt;100.000</v>
      </c>
      <c r="R191">
        <v>58926</v>
      </c>
      <c r="S191">
        <v>35.33</v>
      </c>
      <c r="T191">
        <v>7.11</v>
      </c>
      <c r="U191">
        <v>1.54</v>
      </c>
      <c r="V191">
        <v>36.5</v>
      </c>
      <c r="W191">
        <v>12.05</v>
      </c>
      <c r="X191" t="s">
        <v>786</v>
      </c>
      <c r="Y191" t="s">
        <v>787</v>
      </c>
      <c r="Z191" t="s">
        <v>788</v>
      </c>
      <c r="AB191">
        <f>(N191 - MIN($N$2:$N$998)) / (MAX($N$2:$N$998) - MIN($N$2:$N$998))</f>
        <v>2.1770584521536136E-2</v>
      </c>
      <c r="AC191">
        <f t="shared" si="26"/>
        <v>1.2842655425642191E-2</v>
      </c>
      <c r="AD191">
        <f t="shared" si="27"/>
        <v>0.3242134062927497</v>
      </c>
      <c r="AE191">
        <f t="shared" si="28"/>
        <v>0.11464968152866242</v>
      </c>
      <c r="AF191">
        <f t="shared" si="29"/>
        <v>6.611925958022784E-4</v>
      </c>
    </row>
    <row r="192" spans="1:32" x14ac:dyDescent="0.25">
      <c r="A192" t="s">
        <v>789</v>
      </c>
      <c r="B192">
        <v>11902</v>
      </c>
      <c r="C192" s="2" t="str">
        <f t="shared" si="20"/>
        <v>0-20.000</v>
      </c>
      <c r="D192">
        <v>6.77</v>
      </c>
      <c r="E192">
        <f t="shared" si="21"/>
        <v>6</v>
      </c>
      <c r="F192" t="str">
        <f t="shared" si="22"/>
        <v>06-08 anos</v>
      </c>
      <c r="G192">
        <v>16</v>
      </c>
      <c r="H192" t="str">
        <f t="shared" si="23"/>
        <v>1 - 250</v>
      </c>
      <c r="I192">
        <v>493</v>
      </c>
      <c r="J192">
        <v>1393</v>
      </c>
      <c r="K192">
        <v>5572</v>
      </c>
      <c r="L192">
        <v>79032</v>
      </c>
      <c r="M192">
        <v>89453</v>
      </c>
      <c r="N192">
        <v>66587</v>
      </c>
      <c r="O192" t="str">
        <f t="shared" si="24"/>
        <v>10.001-100.000</v>
      </c>
      <c r="P192">
        <v>10692</v>
      </c>
      <c r="Q192" t="str">
        <f t="shared" si="25"/>
        <v>10.001-100.000</v>
      </c>
      <c r="R192">
        <v>12174</v>
      </c>
      <c r="S192">
        <v>11.95</v>
      </c>
      <c r="T192">
        <v>5.82</v>
      </c>
      <c r="U192">
        <v>1.35</v>
      </c>
      <c r="V192">
        <v>12.89</v>
      </c>
      <c r="W192">
        <v>9.44</v>
      </c>
      <c r="X192" t="s">
        <v>790</v>
      </c>
      <c r="Y192" t="s">
        <v>791</v>
      </c>
      <c r="Z192" t="s">
        <v>792</v>
      </c>
      <c r="AB192">
        <f>(N192 - MIN($N$2:$N$998)) / (MAX($N$2:$N$998) - MIN($N$2:$N$998))</f>
        <v>6.1949543874887355E-3</v>
      </c>
      <c r="AC192">
        <f t="shared" si="26"/>
        <v>8.5790482022633373E-4</v>
      </c>
      <c r="AD192">
        <f t="shared" si="27"/>
        <v>0.26538987688098498</v>
      </c>
      <c r="AE192">
        <f t="shared" si="28"/>
        <v>7.430997876857752E-2</v>
      </c>
      <c r="AF192">
        <f t="shared" si="29"/>
        <v>2.3350061807921559E-4</v>
      </c>
    </row>
    <row r="193" spans="1:32" x14ac:dyDescent="0.25">
      <c r="A193" t="s">
        <v>793</v>
      </c>
      <c r="B193">
        <v>11871</v>
      </c>
      <c r="C193" s="2" t="str">
        <f t="shared" si="20"/>
        <v>0-20.000</v>
      </c>
      <c r="D193">
        <v>8.1300000000000008</v>
      </c>
      <c r="E193">
        <f t="shared" si="21"/>
        <v>8</v>
      </c>
      <c r="F193" t="str">
        <f t="shared" si="22"/>
        <v>08-10 anos</v>
      </c>
      <c r="G193">
        <v>10</v>
      </c>
      <c r="H193" t="str">
        <f t="shared" si="23"/>
        <v>1 - 250</v>
      </c>
      <c r="I193">
        <v>47</v>
      </c>
      <c r="J193">
        <v>111</v>
      </c>
      <c r="K193">
        <v>565</v>
      </c>
      <c r="L193">
        <v>7421</v>
      </c>
      <c r="M193">
        <v>11784</v>
      </c>
      <c r="N193">
        <v>7048</v>
      </c>
      <c r="O193" t="str">
        <f t="shared" si="24"/>
        <v>1.001-10.000</v>
      </c>
      <c r="P193">
        <v>3078</v>
      </c>
      <c r="Q193" t="str">
        <f t="shared" si="25"/>
        <v>1.001-10.000</v>
      </c>
      <c r="R193">
        <v>1658</v>
      </c>
      <c r="S193">
        <v>26.12</v>
      </c>
      <c r="T193">
        <v>4.2</v>
      </c>
      <c r="U193">
        <v>1.28</v>
      </c>
      <c r="V193">
        <v>21.61</v>
      </c>
      <c r="W193">
        <v>13.68</v>
      </c>
      <c r="X193" t="s">
        <v>794</v>
      </c>
      <c r="Y193" t="s">
        <v>795</v>
      </c>
      <c r="Z193" t="s">
        <v>796</v>
      </c>
      <c r="AB193">
        <f>(N193 - MIN($N$2:$N$998)) / (MAX($N$2:$N$998) - MIN($N$2:$N$998))</f>
        <v>6.5571415626204232E-4</v>
      </c>
      <c r="AC193">
        <f t="shared" si="26"/>
        <v>2.4697259976212639E-4</v>
      </c>
      <c r="AD193">
        <f t="shared" si="27"/>
        <v>0.19151846785225718</v>
      </c>
      <c r="AE193">
        <f t="shared" si="28"/>
        <v>5.9447983014862003E-2</v>
      </c>
      <c r="AF193">
        <f t="shared" si="29"/>
        <v>3.9146224644622565E-4</v>
      </c>
    </row>
    <row r="194" spans="1:32" x14ac:dyDescent="0.25">
      <c r="A194" t="s">
        <v>797</v>
      </c>
      <c r="B194">
        <v>11857</v>
      </c>
      <c r="C194" s="2" t="str">
        <f t="shared" si="20"/>
        <v>0-20.000</v>
      </c>
      <c r="D194">
        <v>4.6100000000000003</v>
      </c>
      <c r="E194">
        <f t="shared" si="21"/>
        <v>4</v>
      </c>
      <c r="F194" t="str">
        <f t="shared" si="22"/>
        <v>04-06 anos</v>
      </c>
      <c r="G194">
        <v>51</v>
      </c>
      <c r="H194" t="str">
        <f t="shared" si="23"/>
        <v>1 - 250</v>
      </c>
      <c r="I194">
        <v>8</v>
      </c>
      <c r="J194">
        <v>524</v>
      </c>
      <c r="K194">
        <v>696</v>
      </c>
      <c r="L194">
        <v>21822</v>
      </c>
      <c r="M194">
        <v>11649</v>
      </c>
      <c r="N194">
        <v>11024</v>
      </c>
      <c r="O194" t="str">
        <f t="shared" si="24"/>
        <v>10.001-100.000</v>
      </c>
      <c r="P194">
        <v>1</v>
      </c>
      <c r="Q194" t="str">
        <f t="shared" si="25"/>
        <v>Até 100</v>
      </c>
      <c r="R194">
        <v>624</v>
      </c>
      <c r="S194">
        <v>0.01</v>
      </c>
      <c r="T194">
        <v>2.02</v>
      </c>
      <c r="U194">
        <v>1.02</v>
      </c>
      <c r="V194">
        <v>4.7300000000000004</v>
      </c>
      <c r="W194">
        <v>2.34</v>
      </c>
      <c r="X194" t="s">
        <v>798</v>
      </c>
      <c r="Y194" t="s">
        <v>799</v>
      </c>
      <c r="Z194" t="s">
        <v>800</v>
      </c>
      <c r="AB194">
        <f>(N194 - MIN($N$2:$N$998)) / (MAX($N$2:$N$998) - MIN($N$2:$N$998))</f>
        <v>1.0256232773315486E-3</v>
      </c>
      <c r="AC194">
        <f t="shared" si="26"/>
        <v>8.0238011618624564E-8</v>
      </c>
      <c r="AD194">
        <f t="shared" si="27"/>
        <v>9.211126310989512E-2</v>
      </c>
      <c r="AE194">
        <f t="shared" si="28"/>
        <v>4.2462845010615745E-3</v>
      </c>
      <c r="AF194">
        <f t="shared" si="29"/>
        <v>8.568331446971993E-5</v>
      </c>
    </row>
    <row r="195" spans="1:32" x14ac:dyDescent="0.25">
      <c r="A195" t="s">
        <v>801</v>
      </c>
      <c r="B195">
        <v>11841</v>
      </c>
      <c r="C195" s="2" t="str">
        <f t="shared" ref="C195:C258" si="30">IF(B195&lt;=20000,"0-20.000",
IF(B195&lt;=40000,"20.001-40.000",
IF(B195&lt;=60000,"40.001-60.000",
IF(B195&lt;=80000,"60.001-80.000",
IF(B195&lt;=100000,"80.001-100.000",
IF(B195&lt;=120000,"100.001-120.000",
IF(B195&lt;=140000,"120.001-140.000",
"140.001-160.000")))))))</f>
        <v>0-20.000</v>
      </c>
      <c r="D195">
        <v>9.66</v>
      </c>
      <c r="E195">
        <f t="shared" ref="E195:E258" si="31">FLOOR(D195,2)</f>
        <v>8</v>
      </c>
      <c r="F195" t="str">
        <f t="shared" ref="F195:F258" si="32">IF(E195=0,"&lt;1 ano",TEXT(E195,"00")&amp;"-"&amp;TEXT(E195+2,"00")&amp;" anos")</f>
        <v>08-10 anos</v>
      </c>
      <c r="G195">
        <v>0</v>
      </c>
      <c r="H195" t="str">
        <f t="shared" ref="H195:H258" si="33">IF(G195=0,"0",INT((G195-1)/250)*250+1 &amp; " - " &amp; INT((G195-1)/250+1)*250)</f>
        <v>0</v>
      </c>
      <c r="I195">
        <v>2591</v>
      </c>
      <c r="J195">
        <v>3377</v>
      </c>
      <c r="K195">
        <v>22692</v>
      </c>
      <c r="L195">
        <v>210095</v>
      </c>
      <c r="M195">
        <v>391921</v>
      </c>
      <c r="N195">
        <v>271553</v>
      </c>
      <c r="O195" t="str">
        <f t="shared" ref="O195:O258" si="34">IF(N195&lt;=100,"Até 100",
IF(N195&lt;=1000,"101-1.000",
IF(N195&lt;=10000,"1.001-10.000",
IF(N195&lt;=100000,"10.001-100.000",
IF(N195&lt;=1000000,"100.001-1.000.000",
"&gt;1.000.000")))))</f>
        <v>100.001-1.000.000</v>
      </c>
      <c r="P195">
        <v>63386</v>
      </c>
      <c r="Q195" t="str">
        <f t="shared" ref="Q195:Q258" si="35">IF(P195&lt;=100,"Até 100",
IF(P195&lt;=1000,"101-1.000",
IF(P195&lt;=10000,"1.001-10.000",
IF(P195&lt;=100000,"10.001-100.000",
"&gt;100.000"))))</f>
        <v>10.001-100.000</v>
      </c>
      <c r="R195">
        <v>56982</v>
      </c>
      <c r="S195">
        <v>16.170000000000002</v>
      </c>
      <c r="T195">
        <v>6.75</v>
      </c>
      <c r="U195">
        <v>1.58</v>
      </c>
      <c r="V195">
        <v>55.7</v>
      </c>
      <c r="W195">
        <v>11.38</v>
      </c>
      <c r="X195" t="s">
        <v>802</v>
      </c>
      <c r="Y195" t="s">
        <v>803</v>
      </c>
      <c r="Z195" t="s">
        <v>804</v>
      </c>
      <c r="AB195">
        <f>(N195 - MIN($N$2:$N$998)) / (MAX($N$2:$N$998) - MIN($N$2:$N$998))</f>
        <v>2.5264067292200109E-2</v>
      </c>
      <c r="AC195">
        <f t="shared" ref="AC195:AC258" si="36">(P195 - MIN($P$2:$P$998)) / (MAX($P$2:$P$998) - MIN($P$2:$P$998))</f>
        <v>5.0859666044581362E-3</v>
      </c>
      <c r="AD195">
        <f t="shared" ref="AD195:AD258" si="37">(T195 - MIN($T$2:$T$998)) / (MAX($T$2:$T$998) - MIN($T$2:$T$998))</f>
        <v>0.30779753761969902</v>
      </c>
      <c r="AE195">
        <f t="shared" ref="AE195:AE258" si="38">(U195 - MIN($U$2:$U$998)) / (MAX($U$2:$U$998) - MIN($U$2:$U$998))</f>
        <v>0.12314225053078558</v>
      </c>
      <c r="AF195">
        <f t="shared" ref="AF195:AF258" si="39">(V195 - MIN($V$2:$V$998)) / (MAX($V$2:$V$998) - MIN($V$2:$V$998))</f>
        <v>1.0089980160599154E-3</v>
      </c>
    </row>
    <row r="196" spans="1:32" x14ac:dyDescent="0.25">
      <c r="A196" t="s">
        <v>805</v>
      </c>
      <c r="B196">
        <v>11841</v>
      </c>
      <c r="C196" s="2" t="str">
        <f t="shared" si="30"/>
        <v>0-20.000</v>
      </c>
      <c r="D196">
        <v>10.78</v>
      </c>
      <c r="E196">
        <f t="shared" si="31"/>
        <v>10</v>
      </c>
      <c r="F196" t="str">
        <f t="shared" si="32"/>
        <v>10-12 anos</v>
      </c>
      <c r="G196">
        <v>180</v>
      </c>
      <c r="H196" t="str">
        <f t="shared" si="33"/>
        <v>1 - 250</v>
      </c>
      <c r="I196">
        <v>1562</v>
      </c>
      <c r="J196">
        <v>5494</v>
      </c>
      <c r="K196">
        <v>23223</v>
      </c>
      <c r="L196">
        <v>257821</v>
      </c>
      <c r="M196">
        <v>388206</v>
      </c>
      <c r="N196">
        <v>281210</v>
      </c>
      <c r="O196" t="str">
        <f t="shared" si="34"/>
        <v>100.001-1.000.000</v>
      </c>
      <c r="P196">
        <v>63760</v>
      </c>
      <c r="Q196" t="str">
        <f t="shared" si="35"/>
        <v>10.001-100.000</v>
      </c>
      <c r="R196">
        <v>43236</v>
      </c>
      <c r="S196">
        <v>16.420000000000002</v>
      </c>
      <c r="T196">
        <v>5.7</v>
      </c>
      <c r="U196">
        <v>1.41</v>
      </c>
      <c r="V196">
        <v>13.48</v>
      </c>
      <c r="W196">
        <v>6.57</v>
      </c>
      <c r="X196" t="s">
        <v>806</v>
      </c>
      <c r="Y196" t="s">
        <v>807</v>
      </c>
      <c r="Z196" t="s">
        <v>808</v>
      </c>
      <c r="AB196">
        <f>(N196 - MIN($N$2:$N$998)) / (MAX($N$2:$N$998) - MIN($N$2:$N$998))</f>
        <v>2.6162511050290709E-2</v>
      </c>
      <c r="AC196">
        <f t="shared" si="36"/>
        <v>5.1159756208035015E-3</v>
      </c>
      <c r="AD196">
        <f t="shared" si="37"/>
        <v>0.25991792065663477</v>
      </c>
      <c r="AE196">
        <f t="shared" si="38"/>
        <v>8.7048832271762189E-2</v>
      </c>
      <c r="AF196">
        <f t="shared" si="39"/>
        <v>2.4418838880588256E-4</v>
      </c>
    </row>
    <row r="197" spans="1:32" x14ac:dyDescent="0.25">
      <c r="A197" t="s">
        <v>809</v>
      </c>
      <c r="B197">
        <v>11682</v>
      </c>
      <c r="C197" s="2" t="str">
        <f t="shared" si="30"/>
        <v>0-20.000</v>
      </c>
      <c r="D197">
        <v>7.43</v>
      </c>
      <c r="E197">
        <f t="shared" si="31"/>
        <v>6</v>
      </c>
      <c r="F197" t="str">
        <f t="shared" si="32"/>
        <v>06-08 anos</v>
      </c>
      <c r="G197">
        <v>0</v>
      </c>
      <c r="H197" t="str">
        <f t="shared" si="33"/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f t="shared" si="34"/>
        <v>Até 100</v>
      </c>
      <c r="P197">
        <v>0</v>
      </c>
      <c r="Q197" t="str">
        <f t="shared" si="35"/>
        <v>Até 100</v>
      </c>
      <c r="R197">
        <v>0</v>
      </c>
      <c r="X197" t="s">
        <v>810</v>
      </c>
      <c r="Y197" t="s">
        <v>811</v>
      </c>
      <c r="Z197" t="s">
        <v>812</v>
      </c>
      <c r="AA197" t="s">
        <v>25</v>
      </c>
      <c r="AB197">
        <f>(N197 - MIN($N$2:$N$998)) / (MAX($N$2:$N$998) - MIN($N$2:$N$998))</f>
        <v>0</v>
      </c>
      <c r="AC197">
        <f t="shared" si="36"/>
        <v>0</v>
      </c>
      <c r="AD197">
        <f t="shared" si="37"/>
        <v>0</v>
      </c>
      <c r="AE197">
        <f t="shared" si="38"/>
        <v>-0.21231422505307856</v>
      </c>
      <c r="AF197">
        <f t="shared" si="39"/>
        <v>0</v>
      </c>
    </row>
    <row r="198" spans="1:32" x14ac:dyDescent="0.25">
      <c r="A198" t="s">
        <v>813</v>
      </c>
      <c r="B198">
        <v>11876</v>
      </c>
      <c r="C198" s="2" t="str">
        <f t="shared" si="30"/>
        <v>0-20.000</v>
      </c>
      <c r="D198">
        <v>6.66</v>
      </c>
      <c r="E198">
        <f t="shared" si="31"/>
        <v>6</v>
      </c>
      <c r="F198" t="str">
        <f t="shared" si="32"/>
        <v>06-08 anos</v>
      </c>
      <c r="G198">
        <v>0</v>
      </c>
      <c r="H198" t="str">
        <f t="shared" si="33"/>
        <v>0</v>
      </c>
      <c r="I198">
        <v>10665</v>
      </c>
      <c r="J198">
        <v>0</v>
      </c>
      <c r="K198">
        <v>0</v>
      </c>
      <c r="L198">
        <v>0</v>
      </c>
      <c r="M198">
        <v>1875245</v>
      </c>
      <c r="N198">
        <v>1458024</v>
      </c>
      <c r="O198" t="str">
        <f t="shared" si="34"/>
        <v>&gt;1.000.000</v>
      </c>
      <c r="P198">
        <v>193756</v>
      </c>
      <c r="Q198" t="str">
        <f t="shared" si="35"/>
        <v>&gt;100.000</v>
      </c>
      <c r="R198">
        <v>223465</v>
      </c>
      <c r="S198">
        <v>10.33</v>
      </c>
      <c r="X198" t="s">
        <v>814</v>
      </c>
      <c r="Y198" t="s">
        <v>815</v>
      </c>
      <c r="Z198" t="s">
        <v>816</v>
      </c>
      <c r="AA198" t="s">
        <v>70</v>
      </c>
      <c r="AB198">
        <f>(N198 - MIN($N$2:$N$998)) / (MAX($N$2:$N$998) - MIN($N$2:$N$998))</f>
        <v>0.13564798197641997</v>
      </c>
      <c r="AC198">
        <f t="shared" si="36"/>
        <v>1.554659617917822E-2</v>
      </c>
      <c r="AD198">
        <f t="shared" si="37"/>
        <v>0</v>
      </c>
      <c r="AE198">
        <f t="shared" si="38"/>
        <v>-0.21231422505307856</v>
      </c>
      <c r="AF198">
        <f t="shared" si="39"/>
        <v>0</v>
      </c>
    </row>
    <row r="199" spans="1:32" x14ac:dyDescent="0.25">
      <c r="A199" t="s">
        <v>817</v>
      </c>
      <c r="B199">
        <v>11628</v>
      </c>
      <c r="C199" s="2" t="str">
        <f t="shared" si="30"/>
        <v>0-20.000</v>
      </c>
      <c r="D199">
        <v>2.64</v>
      </c>
      <c r="E199">
        <f t="shared" si="31"/>
        <v>2</v>
      </c>
      <c r="F199" t="str">
        <f t="shared" si="32"/>
        <v>02-04 anos</v>
      </c>
      <c r="G199">
        <v>121</v>
      </c>
      <c r="H199" t="str">
        <f t="shared" si="33"/>
        <v>1 - 250</v>
      </c>
      <c r="I199">
        <v>928</v>
      </c>
      <c r="J199">
        <v>1481</v>
      </c>
      <c r="K199">
        <v>6153</v>
      </c>
      <c r="L199">
        <v>61523</v>
      </c>
      <c r="M199">
        <v>90286</v>
      </c>
      <c r="N199">
        <v>74779</v>
      </c>
      <c r="O199" t="str">
        <f t="shared" si="34"/>
        <v>10.001-100.000</v>
      </c>
      <c r="P199">
        <v>1395</v>
      </c>
      <c r="Q199" t="str">
        <f t="shared" si="35"/>
        <v>1.001-10.000</v>
      </c>
      <c r="R199">
        <v>14112</v>
      </c>
      <c r="S199">
        <v>1.55</v>
      </c>
      <c r="T199">
        <v>6.88</v>
      </c>
      <c r="U199">
        <v>1.58</v>
      </c>
      <c r="V199">
        <v>18.84</v>
      </c>
      <c r="W199">
        <v>8.36</v>
      </c>
      <c r="X199" t="s">
        <v>818</v>
      </c>
      <c r="Y199" t="s">
        <v>819</v>
      </c>
      <c r="Z199" t="s">
        <v>820</v>
      </c>
      <c r="AB199">
        <f>(N199 - MIN($N$2:$N$998)) / (MAX($N$2:$N$998) - MIN($N$2:$N$998))</f>
        <v>6.9571011480021655E-3</v>
      </c>
      <c r="AC199">
        <f t="shared" si="36"/>
        <v>1.1193202620798126E-4</v>
      </c>
      <c r="AD199">
        <f t="shared" si="37"/>
        <v>0.31372549019607843</v>
      </c>
      <c r="AE199">
        <f t="shared" si="38"/>
        <v>0.12314225053078558</v>
      </c>
      <c r="AF199">
        <f t="shared" si="39"/>
        <v>3.412840686278062E-4</v>
      </c>
    </row>
    <row r="200" spans="1:32" x14ac:dyDescent="0.25">
      <c r="A200" t="s">
        <v>821</v>
      </c>
      <c r="B200">
        <v>11626</v>
      </c>
      <c r="C200" s="2" t="str">
        <f t="shared" si="30"/>
        <v>0-20.000</v>
      </c>
      <c r="D200">
        <v>12.41</v>
      </c>
      <c r="E200">
        <f t="shared" si="31"/>
        <v>12</v>
      </c>
      <c r="F200" t="str">
        <f t="shared" si="32"/>
        <v>12-14 anos</v>
      </c>
      <c r="G200">
        <v>33</v>
      </c>
      <c r="H200" t="str">
        <f t="shared" si="33"/>
        <v>1 - 250</v>
      </c>
      <c r="I200">
        <v>255</v>
      </c>
      <c r="J200">
        <v>344</v>
      </c>
      <c r="K200">
        <v>1212</v>
      </c>
      <c r="L200">
        <v>8794</v>
      </c>
      <c r="M200">
        <v>18898</v>
      </c>
      <c r="N200">
        <v>13690</v>
      </c>
      <c r="O200" t="str">
        <f t="shared" si="34"/>
        <v>10.001-100.000</v>
      </c>
      <c r="P200">
        <v>2593</v>
      </c>
      <c r="Q200" t="str">
        <f t="shared" si="35"/>
        <v>1.001-10.000</v>
      </c>
      <c r="R200">
        <v>2615</v>
      </c>
      <c r="S200">
        <v>13.72</v>
      </c>
      <c r="T200">
        <v>4.53</v>
      </c>
      <c r="U200">
        <v>1.18</v>
      </c>
      <c r="V200">
        <v>11.47</v>
      </c>
      <c r="W200">
        <v>5.53</v>
      </c>
      <c r="X200" t="s">
        <v>822</v>
      </c>
      <c r="Y200" t="s">
        <v>823</v>
      </c>
      <c r="Z200" t="s">
        <v>824</v>
      </c>
      <c r="AB200">
        <f>(N200 - MIN($N$2:$N$998)) / (MAX($N$2:$N$998) - MIN($N$2:$N$998))</f>
        <v>1.2736559022740294E-3</v>
      </c>
      <c r="AC200">
        <f t="shared" si="36"/>
        <v>2.0805716412709347E-4</v>
      </c>
      <c r="AD200">
        <f t="shared" si="37"/>
        <v>0.20656634746922026</v>
      </c>
      <c r="AE200">
        <f t="shared" si="38"/>
        <v>3.8216560509554125E-2</v>
      </c>
      <c r="AF200">
        <f t="shared" si="39"/>
        <v>2.0777750887266121E-4</v>
      </c>
    </row>
    <row r="201" spans="1:32" x14ac:dyDescent="0.25">
      <c r="A201" t="s">
        <v>825</v>
      </c>
      <c r="B201">
        <v>11513</v>
      </c>
      <c r="C201" s="2" t="str">
        <f t="shared" si="30"/>
        <v>0-20.000</v>
      </c>
      <c r="D201">
        <v>12.93</v>
      </c>
      <c r="E201">
        <f t="shared" si="31"/>
        <v>12</v>
      </c>
      <c r="F201" t="str">
        <f t="shared" si="32"/>
        <v>12-14 anos</v>
      </c>
      <c r="G201">
        <v>72</v>
      </c>
      <c r="H201" t="str">
        <f t="shared" si="33"/>
        <v>1 - 250</v>
      </c>
      <c r="I201">
        <v>1075</v>
      </c>
      <c r="J201">
        <v>1396</v>
      </c>
      <c r="K201">
        <v>7241</v>
      </c>
      <c r="L201">
        <v>72956</v>
      </c>
      <c r="M201">
        <v>152674</v>
      </c>
      <c r="N201">
        <v>97403</v>
      </c>
      <c r="O201" t="str">
        <f t="shared" si="34"/>
        <v>10.001-100.000</v>
      </c>
      <c r="P201">
        <v>32084</v>
      </c>
      <c r="Q201" t="str">
        <f t="shared" si="35"/>
        <v>10.001-100.000</v>
      </c>
      <c r="R201">
        <v>23187</v>
      </c>
      <c r="S201">
        <v>21.01</v>
      </c>
      <c r="T201">
        <v>6.48</v>
      </c>
      <c r="U201">
        <v>1.71</v>
      </c>
      <c r="V201">
        <v>12.79</v>
      </c>
      <c r="W201">
        <v>11.63</v>
      </c>
      <c r="X201" t="s">
        <v>826</v>
      </c>
      <c r="Y201" t="s">
        <v>827</v>
      </c>
      <c r="Z201" t="s">
        <v>828</v>
      </c>
      <c r="AB201">
        <f>(N201 - MIN($N$2:$N$998)) / (MAX($N$2:$N$998) - MIN($N$2:$N$998))</f>
        <v>9.0619361467638628E-3</v>
      </c>
      <c r="AC201">
        <f t="shared" si="36"/>
        <v>2.5743563647719504E-3</v>
      </c>
      <c r="AD201">
        <f t="shared" si="37"/>
        <v>0.29548563611491108</v>
      </c>
      <c r="AE201">
        <f t="shared" si="38"/>
        <v>0.15074309978768577</v>
      </c>
      <c r="AF201">
        <f t="shared" si="39"/>
        <v>2.3168913151537372E-4</v>
      </c>
    </row>
    <row r="202" spans="1:32" x14ac:dyDescent="0.25">
      <c r="A202" t="s">
        <v>829</v>
      </c>
      <c r="B202">
        <v>11483</v>
      </c>
      <c r="C202" s="2" t="str">
        <f t="shared" si="30"/>
        <v>0-20.000</v>
      </c>
      <c r="D202">
        <v>13.42</v>
      </c>
      <c r="E202">
        <f t="shared" si="31"/>
        <v>12</v>
      </c>
      <c r="F202" t="str">
        <f t="shared" si="32"/>
        <v>12-14 anos</v>
      </c>
      <c r="G202">
        <v>0</v>
      </c>
      <c r="H202" t="str">
        <f t="shared" si="33"/>
        <v>0</v>
      </c>
      <c r="I202">
        <v>668</v>
      </c>
      <c r="J202">
        <v>1912</v>
      </c>
      <c r="K202">
        <v>10909</v>
      </c>
      <c r="L202">
        <v>110167</v>
      </c>
      <c r="M202">
        <v>159862</v>
      </c>
      <c r="N202">
        <v>108490</v>
      </c>
      <c r="O202" t="str">
        <f t="shared" si="34"/>
        <v>100.001-1.000.000</v>
      </c>
      <c r="P202">
        <v>31649</v>
      </c>
      <c r="Q202" t="str">
        <f t="shared" si="35"/>
        <v>10.001-100.000</v>
      </c>
      <c r="R202">
        <v>19723</v>
      </c>
      <c r="S202">
        <v>19.8</v>
      </c>
      <c r="T202">
        <v>4.33</v>
      </c>
      <c r="U202">
        <v>1.21</v>
      </c>
      <c r="V202">
        <v>51.75</v>
      </c>
      <c r="W202">
        <v>11.13</v>
      </c>
      <c r="X202" t="s">
        <v>830</v>
      </c>
      <c r="Y202" t="s">
        <v>831</v>
      </c>
      <c r="Z202" t="s">
        <v>832</v>
      </c>
      <c r="AB202">
        <f>(N202 - MIN($N$2:$N$998)) / (MAX($N$2:$N$998) - MIN($N$2:$N$998))</f>
        <v>1.0093420660168696E-2</v>
      </c>
      <c r="AC202">
        <f t="shared" si="36"/>
        <v>2.5394528297178484E-3</v>
      </c>
      <c r="AD202">
        <f t="shared" si="37"/>
        <v>0.19744642042863658</v>
      </c>
      <c r="AE202">
        <f t="shared" si="38"/>
        <v>4.4585987261146487E-2</v>
      </c>
      <c r="AF202">
        <f t="shared" si="39"/>
        <v>9.3744429678816192E-4</v>
      </c>
    </row>
    <row r="203" spans="1:32" x14ac:dyDescent="0.25">
      <c r="A203" t="s">
        <v>833</v>
      </c>
      <c r="B203">
        <v>11460</v>
      </c>
      <c r="C203" s="2" t="str">
        <f t="shared" si="30"/>
        <v>0-20.000</v>
      </c>
      <c r="D203">
        <v>10.220000000000001</v>
      </c>
      <c r="E203">
        <f t="shared" si="31"/>
        <v>10</v>
      </c>
      <c r="F203" t="str">
        <f t="shared" si="32"/>
        <v>10-12 anos</v>
      </c>
      <c r="G203">
        <v>0</v>
      </c>
      <c r="H203" t="str">
        <f t="shared" si="33"/>
        <v>0</v>
      </c>
      <c r="I203">
        <v>584</v>
      </c>
      <c r="J203">
        <v>609</v>
      </c>
      <c r="K203">
        <v>2126</v>
      </c>
      <c r="L203">
        <v>21093</v>
      </c>
      <c r="M203">
        <v>28536</v>
      </c>
      <c r="N203">
        <v>22916</v>
      </c>
      <c r="O203" t="str">
        <f t="shared" si="34"/>
        <v>10.001-100.000</v>
      </c>
      <c r="P203">
        <v>1277</v>
      </c>
      <c r="Q203" t="str">
        <f t="shared" si="35"/>
        <v>1.001-10.000</v>
      </c>
      <c r="R203">
        <v>4343</v>
      </c>
      <c r="S203">
        <v>4.4800000000000004</v>
      </c>
      <c r="T203">
        <v>2.17</v>
      </c>
      <c r="U203">
        <v>1.07</v>
      </c>
      <c r="V203">
        <v>4.4800000000000004</v>
      </c>
      <c r="W203">
        <v>9.02</v>
      </c>
      <c r="X203" t="s">
        <v>834</v>
      </c>
      <c r="Y203" t="s">
        <v>835</v>
      </c>
      <c r="Z203" t="s">
        <v>836</v>
      </c>
      <c r="AB203">
        <f>(N203 - MIN($N$2:$N$998)) / (MAX($N$2:$N$998) - MIN($N$2:$N$998))</f>
        <v>2.1320013627839046E-3</v>
      </c>
      <c r="AC203">
        <f t="shared" si="36"/>
        <v>1.0246394083698355E-4</v>
      </c>
      <c r="AD203">
        <f t="shared" si="37"/>
        <v>9.8951208390332876E-2</v>
      </c>
      <c r="AE203">
        <f t="shared" si="38"/>
        <v>1.4861995753715513E-2</v>
      </c>
      <c r="AF203">
        <f t="shared" si="39"/>
        <v>8.1154598060115282E-5</v>
      </c>
    </row>
    <row r="204" spans="1:32" x14ac:dyDescent="0.25">
      <c r="A204" t="s">
        <v>837</v>
      </c>
      <c r="B204">
        <v>11447</v>
      </c>
      <c r="C204" s="2" t="str">
        <f t="shared" si="30"/>
        <v>0-20.000</v>
      </c>
      <c r="D204">
        <v>8.42</v>
      </c>
      <c r="E204">
        <f t="shared" si="31"/>
        <v>8</v>
      </c>
      <c r="F204" t="str">
        <f t="shared" si="32"/>
        <v>08-10 anos</v>
      </c>
      <c r="G204">
        <v>0</v>
      </c>
      <c r="H204" t="str">
        <f t="shared" si="33"/>
        <v>0</v>
      </c>
      <c r="I204">
        <v>119</v>
      </c>
      <c r="J204">
        <v>142</v>
      </c>
      <c r="K204">
        <v>876</v>
      </c>
      <c r="L204">
        <v>7237</v>
      </c>
      <c r="M204">
        <v>12925</v>
      </c>
      <c r="N204">
        <v>8666</v>
      </c>
      <c r="O204" t="str">
        <f t="shared" si="34"/>
        <v>1.001-10.000</v>
      </c>
      <c r="P204">
        <v>2802</v>
      </c>
      <c r="Q204" t="str">
        <f t="shared" si="35"/>
        <v>1.001-10.000</v>
      </c>
      <c r="R204">
        <v>1457</v>
      </c>
      <c r="S204">
        <v>21.68</v>
      </c>
      <c r="T204">
        <v>6.35</v>
      </c>
      <c r="U204">
        <v>2.11</v>
      </c>
      <c r="V204">
        <v>159.25</v>
      </c>
      <c r="W204">
        <v>12.29</v>
      </c>
      <c r="X204" t="s">
        <v>838</v>
      </c>
      <c r="Y204" t="s">
        <v>839</v>
      </c>
      <c r="Z204" t="s">
        <v>840</v>
      </c>
      <c r="AB204">
        <f>(N204 - MIN($N$2:$N$998)) / (MAX($N$2:$N$998) - MIN($N$2:$N$998))</f>
        <v>8.0624558430290275E-4</v>
      </c>
      <c r="AC204">
        <f t="shared" si="36"/>
        <v>2.24826908555386E-4</v>
      </c>
      <c r="AD204">
        <f t="shared" si="37"/>
        <v>0.28955768353853167</v>
      </c>
      <c r="AE204">
        <f t="shared" si="38"/>
        <v>0.23566878980891717</v>
      </c>
      <c r="AF204">
        <f t="shared" si="39"/>
        <v>2.8847923529181601E-3</v>
      </c>
    </row>
    <row r="205" spans="1:32" x14ac:dyDescent="0.25">
      <c r="A205" t="s">
        <v>841</v>
      </c>
      <c r="B205">
        <v>11410</v>
      </c>
      <c r="C205" s="2" t="str">
        <f t="shared" si="30"/>
        <v>0-20.000</v>
      </c>
      <c r="D205">
        <v>9.66</v>
      </c>
      <c r="E205">
        <f t="shared" si="31"/>
        <v>8</v>
      </c>
      <c r="F205" t="str">
        <f t="shared" si="32"/>
        <v>08-10 anos</v>
      </c>
      <c r="G205">
        <v>0</v>
      </c>
      <c r="H205" t="str">
        <f t="shared" si="33"/>
        <v>0</v>
      </c>
      <c r="I205">
        <v>3463</v>
      </c>
      <c r="J205">
        <v>4165</v>
      </c>
      <c r="K205">
        <v>27520</v>
      </c>
      <c r="L205">
        <v>160629</v>
      </c>
      <c r="M205">
        <v>385030</v>
      </c>
      <c r="N205">
        <v>212440</v>
      </c>
      <c r="O205" t="str">
        <f t="shared" si="34"/>
        <v>100.001-1.000.000</v>
      </c>
      <c r="P205">
        <v>115850</v>
      </c>
      <c r="Q205" t="str">
        <f t="shared" si="35"/>
        <v>&gt;100.000</v>
      </c>
      <c r="R205">
        <v>56740</v>
      </c>
      <c r="S205">
        <v>30.09</v>
      </c>
      <c r="T205">
        <v>6.88</v>
      </c>
      <c r="U205">
        <v>1.66</v>
      </c>
      <c r="V205">
        <v>111.82</v>
      </c>
      <c r="W205">
        <v>9.98</v>
      </c>
      <c r="X205" t="s">
        <v>842</v>
      </c>
      <c r="Y205" t="s">
        <v>843</v>
      </c>
      <c r="Z205" t="s">
        <v>844</v>
      </c>
      <c r="AB205">
        <f>(N205 - MIN($N$2:$N$998)) / (MAX($N$2:$N$998) - MIN($N$2:$N$998))</f>
        <v>1.9764460181088007E-2</v>
      </c>
      <c r="AC205">
        <f t="shared" si="36"/>
        <v>9.2955736460176557E-3</v>
      </c>
      <c r="AD205">
        <f t="shared" si="37"/>
        <v>0.31372549019607843</v>
      </c>
      <c r="AE205">
        <f t="shared" si="38"/>
        <v>0.14012738853503184</v>
      </c>
      <c r="AF205">
        <f t="shared" si="39"/>
        <v>2.0256042756879662E-3</v>
      </c>
    </row>
    <row r="206" spans="1:32" x14ac:dyDescent="0.25">
      <c r="A206" t="s">
        <v>845</v>
      </c>
      <c r="B206">
        <v>11393</v>
      </c>
      <c r="C206" s="2" t="str">
        <f t="shared" si="30"/>
        <v>0-20.000</v>
      </c>
      <c r="D206">
        <v>5.99</v>
      </c>
      <c r="E206">
        <f t="shared" si="31"/>
        <v>4</v>
      </c>
      <c r="F206" t="str">
        <f t="shared" si="32"/>
        <v>04-06 anos</v>
      </c>
      <c r="G206">
        <v>0</v>
      </c>
      <c r="H206" t="str">
        <f t="shared" si="33"/>
        <v>0</v>
      </c>
      <c r="I206">
        <v>88</v>
      </c>
      <c r="J206">
        <v>89</v>
      </c>
      <c r="K206">
        <v>727</v>
      </c>
      <c r="L206">
        <v>3935</v>
      </c>
      <c r="M206">
        <v>7609</v>
      </c>
      <c r="N206">
        <v>4937</v>
      </c>
      <c r="O206" t="str">
        <f t="shared" si="34"/>
        <v>1.001-10.000</v>
      </c>
      <c r="P206">
        <v>1457</v>
      </c>
      <c r="Q206" t="str">
        <f t="shared" si="35"/>
        <v>1.001-10.000</v>
      </c>
      <c r="R206">
        <v>1215</v>
      </c>
      <c r="S206">
        <v>19.149999999999999</v>
      </c>
      <c r="T206">
        <v>5.03</v>
      </c>
      <c r="U206">
        <v>1.07</v>
      </c>
      <c r="V206">
        <v>34.909999999999997</v>
      </c>
      <c r="W206">
        <v>13.02</v>
      </c>
      <c r="X206" t="s">
        <v>846</v>
      </c>
      <c r="Y206" t="s">
        <v>847</v>
      </c>
      <c r="Z206" t="s">
        <v>848</v>
      </c>
      <c r="AB206">
        <f>(N206 - MIN($N$2:$N$998)) / (MAX($N$2:$N$998) - MIN($N$2:$N$998))</f>
        <v>4.593162300604005E-4</v>
      </c>
      <c r="AC206">
        <f t="shared" si="36"/>
        <v>1.1690678292833598E-4</v>
      </c>
      <c r="AD206">
        <f t="shared" si="37"/>
        <v>0.22936616507067945</v>
      </c>
      <c r="AE206">
        <f t="shared" si="38"/>
        <v>1.4861995753715513E-2</v>
      </c>
      <c r="AF206">
        <f t="shared" si="39"/>
        <v>6.323899594371928E-4</v>
      </c>
    </row>
    <row r="207" spans="1:32" x14ac:dyDescent="0.25">
      <c r="A207" t="s">
        <v>849</v>
      </c>
      <c r="B207">
        <v>11290</v>
      </c>
      <c r="C207" s="2" t="str">
        <f t="shared" si="30"/>
        <v>0-20.000</v>
      </c>
      <c r="D207">
        <v>5.81</v>
      </c>
      <c r="E207">
        <f t="shared" si="31"/>
        <v>4</v>
      </c>
      <c r="F207" t="str">
        <f t="shared" si="32"/>
        <v>04-06 anos</v>
      </c>
      <c r="G207">
        <v>25</v>
      </c>
      <c r="H207" t="str">
        <f t="shared" si="33"/>
        <v>1 - 250</v>
      </c>
      <c r="I207">
        <v>416</v>
      </c>
      <c r="J207">
        <v>0</v>
      </c>
      <c r="K207">
        <v>0</v>
      </c>
      <c r="L207">
        <v>0</v>
      </c>
      <c r="M207">
        <v>39478</v>
      </c>
      <c r="N207">
        <v>33492</v>
      </c>
      <c r="O207" t="str">
        <f t="shared" si="34"/>
        <v>10.001-100.000</v>
      </c>
      <c r="P207">
        <v>694</v>
      </c>
      <c r="Q207" t="str">
        <f t="shared" si="35"/>
        <v>101-1.000</v>
      </c>
      <c r="R207">
        <v>5292</v>
      </c>
      <c r="S207">
        <v>1.76</v>
      </c>
      <c r="X207" t="s">
        <v>850</v>
      </c>
      <c r="Y207" t="s">
        <v>851</v>
      </c>
      <c r="Z207" t="s">
        <v>852</v>
      </c>
      <c r="AA207" t="s">
        <v>70</v>
      </c>
      <c r="AB207">
        <f>(N207 - MIN($N$2:$N$998)) / (MAX($N$2:$N$998) - MIN($N$2:$N$998))</f>
        <v>3.1159447391498753E-3</v>
      </c>
      <c r="AC207">
        <f t="shared" si="36"/>
        <v>5.5685180063325442E-5</v>
      </c>
      <c r="AD207">
        <f t="shared" si="37"/>
        <v>0</v>
      </c>
      <c r="AE207">
        <f t="shared" si="38"/>
        <v>-0.21231422505307856</v>
      </c>
      <c r="AF207">
        <f t="shared" si="39"/>
        <v>0</v>
      </c>
    </row>
    <row r="208" spans="1:32" x14ac:dyDescent="0.25">
      <c r="A208" t="s">
        <v>853</v>
      </c>
      <c r="B208">
        <v>11243</v>
      </c>
      <c r="C208" s="2" t="str">
        <f t="shared" si="30"/>
        <v>0-20.000</v>
      </c>
      <c r="D208">
        <v>15.75</v>
      </c>
      <c r="E208">
        <f t="shared" si="31"/>
        <v>14</v>
      </c>
      <c r="F208" t="str">
        <f t="shared" si="32"/>
        <v>14-16 anos</v>
      </c>
      <c r="G208">
        <v>20</v>
      </c>
      <c r="H208" t="str">
        <f t="shared" si="33"/>
        <v>1 - 250</v>
      </c>
      <c r="I208">
        <v>179</v>
      </c>
      <c r="J208">
        <v>408</v>
      </c>
      <c r="K208">
        <v>3798</v>
      </c>
      <c r="L208">
        <v>38014</v>
      </c>
      <c r="M208">
        <v>50627</v>
      </c>
      <c r="N208">
        <v>35740</v>
      </c>
      <c r="O208" t="str">
        <f t="shared" si="34"/>
        <v>10.001-100.000</v>
      </c>
      <c r="P208">
        <v>7941</v>
      </c>
      <c r="Q208" t="str">
        <f t="shared" si="35"/>
        <v>1.001-10.000</v>
      </c>
      <c r="R208">
        <v>6946</v>
      </c>
      <c r="S208">
        <v>15.69</v>
      </c>
      <c r="T208">
        <v>6.31</v>
      </c>
      <c r="U208">
        <v>1.81</v>
      </c>
      <c r="V208">
        <v>240.08</v>
      </c>
      <c r="W208">
        <v>17.43</v>
      </c>
      <c r="X208" t="s">
        <v>854</v>
      </c>
      <c r="Y208" t="s">
        <v>855</v>
      </c>
      <c r="Z208" t="s">
        <v>856</v>
      </c>
      <c r="AB208">
        <f>(N208 - MIN($N$2:$N$998)) / (MAX($N$2:$N$998) - MIN($N$2:$N$998))</f>
        <v>3.3250885279235798E-3</v>
      </c>
      <c r="AC208">
        <f t="shared" si="36"/>
        <v>6.3717005026349763E-4</v>
      </c>
      <c r="AD208">
        <f t="shared" si="37"/>
        <v>0.28773369813041494</v>
      </c>
      <c r="AE208">
        <f t="shared" si="38"/>
        <v>0.17197452229299365</v>
      </c>
      <c r="AF208">
        <f t="shared" si="39"/>
        <v>4.3490169424715347E-3</v>
      </c>
    </row>
    <row r="209" spans="1:32" x14ac:dyDescent="0.25">
      <c r="A209" t="s">
        <v>857</v>
      </c>
      <c r="B209">
        <v>11228</v>
      </c>
      <c r="C209" s="2" t="str">
        <f t="shared" si="30"/>
        <v>0-20.000</v>
      </c>
      <c r="D209">
        <v>10.1</v>
      </c>
      <c r="E209">
        <f t="shared" si="31"/>
        <v>10</v>
      </c>
      <c r="F209" t="str">
        <f t="shared" si="32"/>
        <v>10-12 anos</v>
      </c>
      <c r="G209">
        <v>40</v>
      </c>
      <c r="H209" t="str">
        <f t="shared" si="33"/>
        <v>1 - 250</v>
      </c>
      <c r="I209">
        <v>30</v>
      </c>
      <c r="J209">
        <v>119</v>
      </c>
      <c r="K209">
        <v>455</v>
      </c>
      <c r="L209">
        <v>3184</v>
      </c>
      <c r="M209">
        <v>7732</v>
      </c>
      <c r="N209">
        <v>6890</v>
      </c>
      <c r="O209" t="str">
        <f t="shared" si="34"/>
        <v>1.001-10.000</v>
      </c>
      <c r="P209">
        <v>132</v>
      </c>
      <c r="Q209" t="str">
        <f t="shared" si="35"/>
        <v>101-1.000</v>
      </c>
      <c r="R209">
        <v>710</v>
      </c>
      <c r="S209">
        <v>1.71</v>
      </c>
      <c r="T209">
        <v>1.62</v>
      </c>
      <c r="U209">
        <v>1.23</v>
      </c>
      <c r="V209">
        <v>34.380000000000003</v>
      </c>
      <c r="W209">
        <v>4.5</v>
      </c>
      <c r="X209" t="s">
        <v>858</v>
      </c>
      <c r="Y209" t="s">
        <v>859</v>
      </c>
      <c r="Z209" t="s">
        <v>860</v>
      </c>
      <c r="AB209">
        <f>(N209 - MIN($N$2:$N$998)) / (MAX($N$2:$N$998) - MIN($N$2:$N$998))</f>
        <v>6.4101454833221782E-4</v>
      </c>
      <c r="AC209">
        <f t="shared" si="36"/>
        <v>1.0591417533658441E-5</v>
      </c>
      <c r="AD209">
        <f t="shared" si="37"/>
        <v>7.3871409028727769E-2</v>
      </c>
      <c r="AE209">
        <f t="shared" si="38"/>
        <v>4.8832271762208064E-2</v>
      </c>
      <c r="AF209">
        <f t="shared" si="39"/>
        <v>6.2278908064883104E-4</v>
      </c>
    </row>
    <row r="210" spans="1:32" x14ac:dyDescent="0.25">
      <c r="A210" t="s">
        <v>861</v>
      </c>
      <c r="B210">
        <v>11212</v>
      </c>
      <c r="C210" s="2" t="str">
        <f t="shared" si="30"/>
        <v>0-20.000</v>
      </c>
      <c r="D210">
        <v>11.17</v>
      </c>
      <c r="E210">
        <f t="shared" si="31"/>
        <v>10</v>
      </c>
      <c r="F210" t="str">
        <f t="shared" si="32"/>
        <v>10-12 anos</v>
      </c>
      <c r="G210">
        <v>0</v>
      </c>
      <c r="H210" t="str">
        <f t="shared" si="33"/>
        <v>0</v>
      </c>
      <c r="I210">
        <v>534</v>
      </c>
      <c r="J210">
        <v>667</v>
      </c>
      <c r="K210">
        <v>1850</v>
      </c>
      <c r="L210">
        <v>27259</v>
      </c>
      <c r="M210">
        <v>36792</v>
      </c>
      <c r="N210">
        <v>27297</v>
      </c>
      <c r="O210" t="str">
        <f t="shared" si="34"/>
        <v>10.001-100.000</v>
      </c>
      <c r="P210">
        <v>5478</v>
      </c>
      <c r="Q210" t="str">
        <f t="shared" si="35"/>
        <v>1.001-10.000</v>
      </c>
      <c r="R210">
        <v>4017</v>
      </c>
      <c r="S210">
        <v>14.89</v>
      </c>
      <c r="T210">
        <v>2.0099999999999998</v>
      </c>
      <c r="U210">
        <v>1.04</v>
      </c>
      <c r="V210">
        <v>3.41</v>
      </c>
      <c r="W210">
        <v>9.32</v>
      </c>
      <c r="X210" t="s">
        <v>862</v>
      </c>
      <c r="Y210" t="s">
        <v>863</v>
      </c>
      <c r="Z210" t="s">
        <v>864</v>
      </c>
      <c r="AB210">
        <f>(N210 - MIN($N$2:$N$998)) / (MAX($N$2:$N$998) - MIN($N$2:$N$998))</f>
        <v>2.5395898586102394E-3</v>
      </c>
      <c r="AC210">
        <f t="shared" si="36"/>
        <v>4.3954382764682534E-4</v>
      </c>
      <c r="AD210">
        <f t="shared" si="37"/>
        <v>9.1655266757865922E-2</v>
      </c>
      <c r="AE210">
        <f t="shared" si="38"/>
        <v>8.492569002123149E-3</v>
      </c>
      <c r="AF210">
        <f t="shared" si="39"/>
        <v>6.1771691827007386E-5</v>
      </c>
    </row>
    <row r="211" spans="1:32" x14ac:dyDescent="0.25">
      <c r="A211" t="s">
        <v>865</v>
      </c>
      <c r="B211">
        <v>11550</v>
      </c>
      <c r="C211" s="2" t="str">
        <f t="shared" si="30"/>
        <v>0-20.000</v>
      </c>
      <c r="D211">
        <v>4.63</v>
      </c>
      <c r="E211">
        <f t="shared" si="31"/>
        <v>4</v>
      </c>
      <c r="F211" t="str">
        <f t="shared" si="32"/>
        <v>04-06 anos</v>
      </c>
      <c r="G211">
        <v>59</v>
      </c>
      <c r="H211" t="str">
        <f t="shared" si="33"/>
        <v>1 - 250</v>
      </c>
      <c r="I211">
        <v>10913</v>
      </c>
      <c r="J211">
        <v>18848</v>
      </c>
      <c r="K211">
        <v>115100</v>
      </c>
      <c r="L211">
        <v>1268748</v>
      </c>
      <c r="M211">
        <v>2283201</v>
      </c>
      <c r="N211">
        <v>1580299</v>
      </c>
      <c r="O211" t="str">
        <f t="shared" si="34"/>
        <v>&gt;1.000.000</v>
      </c>
      <c r="P211">
        <v>435575</v>
      </c>
      <c r="Q211" t="str">
        <f t="shared" si="35"/>
        <v>&gt;100.000</v>
      </c>
      <c r="R211">
        <v>267327</v>
      </c>
      <c r="S211">
        <v>19.079999999999998</v>
      </c>
      <c r="T211">
        <v>7.45</v>
      </c>
      <c r="U211">
        <v>1.73</v>
      </c>
      <c r="V211">
        <v>38.44</v>
      </c>
      <c r="W211">
        <v>11.11</v>
      </c>
      <c r="X211" t="s">
        <v>866</v>
      </c>
      <c r="Y211" t="s">
        <v>867</v>
      </c>
      <c r="Z211" t="s">
        <v>868</v>
      </c>
      <c r="AB211">
        <f>(N211 - MIN($N$2:$N$998)) / (MAX($N$2:$N$998) - MIN($N$2:$N$998))</f>
        <v>0.14702389691071924</v>
      </c>
      <c r="AC211">
        <f t="shared" si="36"/>
        <v>3.4949671910782389E-2</v>
      </c>
      <c r="AD211">
        <f t="shared" si="37"/>
        <v>0.33971728226174192</v>
      </c>
      <c r="AE211">
        <f t="shared" si="38"/>
        <v>0.15498938428874734</v>
      </c>
      <c r="AF211">
        <f t="shared" si="39"/>
        <v>6.9633543514081039E-4</v>
      </c>
    </row>
    <row r="212" spans="1:32" x14ac:dyDescent="0.25">
      <c r="A212" t="s">
        <v>869</v>
      </c>
      <c r="B212">
        <v>11123</v>
      </c>
      <c r="C212" s="2" t="str">
        <f t="shared" si="30"/>
        <v>0-20.000</v>
      </c>
      <c r="D212">
        <v>9.09</v>
      </c>
      <c r="E212">
        <f t="shared" si="31"/>
        <v>8</v>
      </c>
      <c r="F212" t="str">
        <f t="shared" si="32"/>
        <v>08-10 anos</v>
      </c>
      <c r="G212">
        <v>72</v>
      </c>
      <c r="H212" t="str">
        <f t="shared" si="33"/>
        <v>1 - 250</v>
      </c>
      <c r="I212">
        <v>259</v>
      </c>
      <c r="J212">
        <v>455</v>
      </c>
      <c r="K212">
        <v>2267</v>
      </c>
      <c r="L212">
        <v>24033</v>
      </c>
      <c r="M212">
        <v>30567</v>
      </c>
      <c r="N212">
        <v>24641</v>
      </c>
      <c r="O212" t="str">
        <f t="shared" si="34"/>
        <v>10.001-100.000</v>
      </c>
      <c r="P212">
        <v>860</v>
      </c>
      <c r="Q212" t="str">
        <f t="shared" si="35"/>
        <v>101-1.000</v>
      </c>
      <c r="R212">
        <v>5066</v>
      </c>
      <c r="S212">
        <v>2.81</v>
      </c>
      <c r="T212">
        <v>7.44</v>
      </c>
      <c r="U212">
        <v>1.71</v>
      </c>
      <c r="V212">
        <v>22.82</v>
      </c>
      <c r="W212">
        <v>9.81</v>
      </c>
      <c r="X212" t="s">
        <v>870</v>
      </c>
      <c r="Y212" t="s">
        <v>871</v>
      </c>
      <c r="Z212" t="s">
        <v>872</v>
      </c>
      <c r="AB212">
        <f>(N212 - MIN($N$2:$N$998)) / (MAX($N$2:$N$998) - MIN($N$2:$N$998))</f>
        <v>2.2924875886000261E-3</v>
      </c>
      <c r="AC212">
        <f t="shared" si="36"/>
        <v>6.9004689992017114E-5</v>
      </c>
      <c r="AD212">
        <f t="shared" si="37"/>
        <v>0.33926128590971272</v>
      </c>
      <c r="AE212">
        <f t="shared" si="38"/>
        <v>0.15074309978768577</v>
      </c>
      <c r="AF212">
        <f t="shared" si="39"/>
        <v>4.1338123386871215E-4</v>
      </c>
    </row>
    <row r="213" spans="1:32" x14ac:dyDescent="0.25">
      <c r="A213" t="s">
        <v>873</v>
      </c>
      <c r="B213">
        <v>11195</v>
      </c>
      <c r="C213" s="2" t="str">
        <f t="shared" si="30"/>
        <v>0-20.000</v>
      </c>
      <c r="D213">
        <v>14.03</v>
      </c>
      <c r="E213">
        <f t="shared" si="31"/>
        <v>14</v>
      </c>
      <c r="F213" t="str">
        <f t="shared" si="32"/>
        <v>14-16 anos</v>
      </c>
      <c r="G213">
        <v>303</v>
      </c>
      <c r="H213" t="str">
        <f t="shared" si="33"/>
        <v>251 - 500</v>
      </c>
      <c r="I213">
        <v>6967</v>
      </c>
      <c r="J213">
        <v>8987</v>
      </c>
      <c r="K213">
        <v>23014</v>
      </c>
      <c r="L213">
        <v>228308</v>
      </c>
      <c r="M213">
        <v>565341</v>
      </c>
      <c r="N213">
        <v>404599</v>
      </c>
      <c r="O213" t="str">
        <f t="shared" si="34"/>
        <v>100.001-1.000.000</v>
      </c>
      <c r="P213">
        <v>94410</v>
      </c>
      <c r="Q213" t="str">
        <f t="shared" si="35"/>
        <v>10.001-100.000</v>
      </c>
      <c r="R213">
        <v>66332</v>
      </c>
      <c r="S213">
        <v>16.7</v>
      </c>
      <c r="T213">
        <v>9.1999999999999993</v>
      </c>
      <c r="U213">
        <v>1.49</v>
      </c>
      <c r="V213">
        <v>7.81</v>
      </c>
      <c r="W213">
        <v>3.62</v>
      </c>
      <c r="X213" t="s">
        <v>874</v>
      </c>
      <c r="Y213" t="s">
        <v>875</v>
      </c>
      <c r="Z213" t="s">
        <v>876</v>
      </c>
      <c r="AB213">
        <f>(N213 - MIN($N$2:$N$998)) / (MAX($N$2:$N$998) - MIN($N$2:$N$998))</f>
        <v>3.7642067524044559E-2</v>
      </c>
      <c r="AC213">
        <f t="shared" si="36"/>
        <v>7.5752706769143443E-3</v>
      </c>
      <c r="AD213">
        <f t="shared" si="37"/>
        <v>0.41951664386684906</v>
      </c>
      <c r="AE213">
        <f t="shared" si="38"/>
        <v>0.1040339702760085</v>
      </c>
      <c r="AF213">
        <f t="shared" si="39"/>
        <v>1.4147710063604915E-4</v>
      </c>
    </row>
    <row r="214" spans="1:32" x14ac:dyDescent="0.25">
      <c r="A214" t="s">
        <v>877</v>
      </c>
      <c r="B214">
        <v>11120</v>
      </c>
      <c r="C214" s="2" t="str">
        <f t="shared" si="30"/>
        <v>0-20.000</v>
      </c>
      <c r="D214">
        <v>9.86</v>
      </c>
      <c r="E214">
        <f t="shared" si="31"/>
        <v>8</v>
      </c>
      <c r="F214" t="str">
        <f t="shared" si="32"/>
        <v>08-10 anos</v>
      </c>
      <c r="G214">
        <v>4</v>
      </c>
      <c r="H214" t="str">
        <f t="shared" si="33"/>
        <v>1 - 250</v>
      </c>
      <c r="I214">
        <v>16</v>
      </c>
      <c r="J214">
        <v>33</v>
      </c>
      <c r="K214">
        <v>326</v>
      </c>
      <c r="L214">
        <v>2730</v>
      </c>
      <c r="M214">
        <v>3602</v>
      </c>
      <c r="N214">
        <v>2778</v>
      </c>
      <c r="O214" t="str">
        <f t="shared" si="34"/>
        <v>1.001-10.000</v>
      </c>
      <c r="P214">
        <v>207</v>
      </c>
      <c r="Q214" t="str">
        <f t="shared" si="35"/>
        <v>101-1.000</v>
      </c>
      <c r="R214">
        <v>617</v>
      </c>
      <c r="S214">
        <v>5.75</v>
      </c>
      <c r="T214">
        <v>6.45</v>
      </c>
      <c r="U214">
        <v>1.55</v>
      </c>
      <c r="V214">
        <v>223.09</v>
      </c>
      <c r="W214">
        <v>17.64</v>
      </c>
      <c r="X214" t="s">
        <v>878</v>
      </c>
      <c r="Y214" t="s">
        <v>879</v>
      </c>
      <c r="Z214" t="s">
        <v>880</v>
      </c>
      <c r="AB214">
        <f>(N214 - MIN($N$2:$N$998)) / (MAX($N$2:$N$998) - MIN($N$2:$N$998))</f>
        <v>2.5845260018387536E-4</v>
      </c>
      <c r="AC214">
        <f t="shared" si="36"/>
        <v>1.6609268405055285E-5</v>
      </c>
      <c r="AD214">
        <f t="shared" si="37"/>
        <v>0.29411764705882354</v>
      </c>
      <c r="AE214">
        <f t="shared" si="38"/>
        <v>0.11677282377919322</v>
      </c>
      <c r="AF214">
        <f t="shared" si="39"/>
        <v>4.0412453752748023E-3</v>
      </c>
    </row>
    <row r="215" spans="1:32" x14ac:dyDescent="0.25">
      <c r="A215" t="s">
        <v>881</v>
      </c>
      <c r="B215">
        <v>11113</v>
      </c>
      <c r="C215" s="2" t="str">
        <f t="shared" si="30"/>
        <v>0-20.000</v>
      </c>
      <c r="D215">
        <v>9.48</v>
      </c>
      <c r="E215">
        <f t="shared" si="31"/>
        <v>8</v>
      </c>
      <c r="F215" t="str">
        <f t="shared" si="32"/>
        <v>08-10 anos</v>
      </c>
      <c r="G215">
        <v>0</v>
      </c>
      <c r="H215" t="str">
        <f t="shared" si="33"/>
        <v>0</v>
      </c>
      <c r="I215">
        <v>39</v>
      </c>
      <c r="J215">
        <v>167</v>
      </c>
      <c r="K215">
        <v>692</v>
      </c>
      <c r="L215">
        <v>10243</v>
      </c>
      <c r="M215">
        <v>21811</v>
      </c>
      <c r="N215">
        <v>10156</v>
      </c>
      <c r="O215" t="str">
        <f t="shared" si="34"/>
        <v>10.001-100.000</v>
      </c>
      <c r="P215">
        <v>7868</v>
      </c>
      <c r="Q215" t="str">
        <f t="shared" si="35"/>
        <v>1.001-10.000</v>
      </c>
      <c r="R215">
        <v>3787</v>
      </c>
      <c r="S215">
        <v>36.07</v>
      </c>
      <c r="T215">
        <v>3.83</v>
      </c>
      <c r="U215">
        <v>1.05</v>
      </c>
      <c r="V215">
        <v>73.760000000000005</v>
      </c>
      <c r="W215">
        <v>12.01</v>
      </c>
      <c r="X215" t="s">
        <v>882</v>
      </c>
      <c r="Y215" t="s">
        <v>883</v>
      </c>
      <c r="Z215" t="s">
        <v>884</v>
      </c>
      <c r="AB215">
        <f>(N215 - MIN($N$2:$N$998)) / (MAX($N$2:$N$998) - MIN($N$2:$N$998))</f>
        <v>9.4486846921074087E-4</v>
      </c>
      <c r="AC215">
        <f t="shared" si="36"/>
        <v>6.31312675415338E-4</v>
      </c>
      <c r="AD215">
        <f t="shared" si="37"/>
        <v>0.17464660282717739</v>
      </c>
      <c r="AE215">
        <f t="shared" si="38"/>
        <v>1.0615711252653938E-2</v>
      </c>
      <c r="AF215">
        <f t="shared" si="39"/>
        <v>1.3361524894897551E-3</v>
      </c>
    </row>
    <row r="216" spans="1:32" x14ac:dyDescent="0.25">
      <c r="A216" t="s">
        <v>885</v>
      </c>
      <c r="B216">
        <v>11111</v>
      </c>
      <c r="C216" s="2" t="str">
        <f t="shared" si="30"/>
        <v>0-20.000</v>
      </c>
      <c r="D216">
        <v>9.74</v>
      </c>
      <c r="E216">
        <f t="shared" si="31"/>
        <v>8</v>
      </c>
      <c r="F216" t="str">
        <f t="shared" si="32"/>
        <v>08-10 anos</v>
      </c>
      <c r="G216">
        <v>65</v>
      </c>
      <c r="H216" t="str">
        <f t="shared" si="33"/>
        <v>1 - 250</v>
      </c>
      <c r="I216">
        <v>117</v>
      </c>
      <c r="J216">
        <v>269</v>
      </c>
      <c r="K216">
        <v>1713</v>
      </c>
      <c r="L216">
        <v>14387</v>
      </c>
      <c r="M216">
        <v>23882</v>
      </c>
      <c r="N216">
        <v>14928</v>
      </c>
      <c r="O216" t="str">
        <f t="shared" si="34"/>
        <v>10.001-100.000</v>
      </c>
      <c r="P216">
        <v>5340</v>
      </c>
      <c r="Q216" t="str">
        <f t="shared" si="35"/>
        <v>1.001-10.000</v>
      </c>
      <c r="R216">
        <v>3614</v>
      </c>
      <c r="S216">
        <v>22.36</v>
      </c>
      <c r="T216">
        <v>4.53</v>
      </c>
      <c r="U216">
        <v>1.69</v>
      </c>
      <c r="V216">
        <v>42.01</v>
      </c>
      <c r="W216">
        <v>11.77</v>
      </c>
      <c r="X216" t="s">
        <v>886</v>
      </c>
      <c r="Y216" t="s">
        <v>887</v>
      </c>
      <c r="Z216" t="s">
        <v>888</v>
      </c>
      <c r="AB216">
        <f>(N216 - MIN($N$2:$N$998)) / (MAX($N$2:$N$998) - MIN($N$2:$N$998))</f>
        <v>1.3888338428887296E-3</v>
      </c>
      <c r="AC216">
        <f t="shared" si="36"/>
        <v>4.2847098204345515E-4</v>
      </c>
      <c r="AD216">
        <f t="shared" si="37"/>
        <v>0.20656634746922026</v>
      </c>
      <c r="AE216">
        <f t="shared" si="38"/>
        <v>0.1464968152866242</v>
      </c>
      <c r="AF216">
        <f t="shared" si="39"/>
        <v>7.6100550546996486E-4</v>
      </c>
    </row>
    <row r="217" spans="1:32" x14ac:dyDescent="0.25">
      <c r="A217" t="s">
        <v>889</v>
      </c>
      <c r="B217">
        <v>11045</v>
      </c>
      <c r="C217" s="2" t="str">
        <f t="shared" si="30"/>
        <v>0-20.000</v>
      </c>
      <c r="D217">
        <v>13.22</v>
      </c>
      <c r="E217">
        <f t="shared" si="31"/>
        <v>12</v>
      </c>
      <c r="F217" t="str">
        <f t="shared" si="32"/>
        <v>12-14 anos</v>
      </c>
      <c r="G217">
        <v>0</v>
      </c>
      <c r="H217" t="str">
        <f t="shared" si="33"/>
        <v>0</v>
      </c>
      <c r="I217">
        <v>33</v>
      </c>
      <c r="J217">
        <v>74</v>
      </c>
      <c r="K217">
        <v>428</v>
      </c>
      <c r="L217">
        <v>3085</v>
      </c>
      <c r="M217">
        <v>4932</v>
      </c>
      <c r="N217">
        <v>3212</v>
      </c>
      <c r="O217" t="str">
        <f t="shared" si="34"/>
        <v>1.001-10.000</v>
      </c>
      <c r="P217">
        <v>1026</v>
      </c>
      <c r="Q217" t="str">
        <f t="shared" si="35"/>
        <v>1.001-10.000</v>
      </c>
      <c r="R217">
        <v>694</v>
      </c>
      <c r="S217">
        <v>20.8</v>
      </c>
      <c r="T217">
        <v>5.08</v>
      </c>
      <c r="U217">
        <v>1.95</v>
      </c>
      <c r="V217">
        <v>47.45</v>
      </c>
      <c r="W217">
        <v>10.42</v>
      </c>
      <c r="X217" t="s">
        <v>890</v>
      </c>
      <c r="Y217" t="s">
        <v>891</v>
      </c>
      <c r="Z217" t="s">
        <v>892</v>
      </c>
      <c r="AB217">
        <f>(N217 - MIN($N$2:$N$998)) / (MAX($N$2:$N$998) - MIN($N$2:$N$998))</f>
        <v>2.9883000424427923E-4</v>
      </c>
      <c r="AC217">
        <f t="shared" si="36"/>
        <v>8.2324199920708792E-5</v>
      </c>
      <c r="AD217">
        <f t="shared" si="37"/>
        <v>0.23164614683082535</v>
      </c>
      <c r="AE217">
        <f t="shared" si="38"/>
        <v>0.20169851380042461</v>
      </c>
      <c r="AF217">
        <f t="shared" si="39"/>
        <v>8.5955037454296202E-4</v>
      </c>
    </row>
    <row r="218" spans="1:32" x14ac:dyDescent="0.25">
      <c r="A218" t="s">
        <v>893</v>
      </c>
      <c r="B218">
        <v>11037</v>
      </c>
      <c r="C218" s="2" t="str">
        <f t="shared" si="30"/>
        <v>0-20.000</v>
      </c>
      <c r="D218">
        <v>13.7</v>
      </c>
      <c r="E218">
        <f t="shared" si="31"/>
        <v>12</v>
      </c>
      <c r="F218" t="str">
        <f t="shared" si="32"/>
        <v>12-14 anos</v>
      </c>
      <c r="G218">
        <v>0</v>
      </c>
      <c r="H218" t="str">
        <f t="shared" si="33"/>
        <v>0</v>
      </c>
      <c r="I218">
        <v>935</v>
      </c>
      <c r="J218">
        <v>962</v>
      </c>
      <c r="K218">
        <v>4156</v>
      </c>
      <c r="L218">
        <v>28796</v>
      </c>
      <c r="M218">
        <v>71709</v>
      </c>
      <c r="N218">
        <v>38265</v>
      </c>
      <c r="O218" t="str">
        <f t="shared" si="34"/>
        <v>10.001-100.000</v>
      </c>
      <c r="P218">
        <v>22436</v>
      </c>
      <c r="Q218" t="str">
        <f t="shared" si="35"/>
        <v>10.001-100.000</v>
      </c>
      <c r="R218">
        <v>11008</v>
      </c>
      <c r="S218">
        <v>31.29</v>
      </c>
      <c r="T218">
        <v>5.99</v>
      </c>
      <c r="U218">
        <v>1.72</v>
      </c>
      <c r="V218">
        <v>26.12</v>
      </c>
      <c r="W218">
        <v>6.46</v>
      </c>
      <c r="X218" t="s">
        <v>894</v>
      </c>
      <c r="Y218" t="s">
        <v>895</v>
      </c>
      <c r="Z218" t="s">
        <v>896</v>
      </c>
      <c r="AB218">
        <f>(N218 - MIN($N$2:$N$998)) / (MAX($N$2:$N$998) - MIN($N$2:$N$998))</f>
        <v>3.5600031483210906E-3</v>
      </c>
      <c r="AC218">
        <f t="shared" si="36"/>
        <v>1.8002200286754606E-3</v>
      </c>
      <c r="AD218">
        <f t="shared" si="37"/>
        <v>0.27314181486548111</v>
      </c>
      <c r="AE218">
        <f t="shared" si="38"/>
        <v>0.15286624203821655</v>
      </c>
      <c r="AF218">
        <f t="shared" si="39"/>
        <v>4.7316029047549352E-4</v>
      </c>
    </row>
    <row r="219" spans="1:32" x14ac:dyDescent="0.25">
      <c r="A219" t="s">
        <v>897</v>
      </c>
      <c r="B219">
        <v>11030</v>
      </c>
      <c r="C219" s="2" t="str">
        <f t="shared" si="30"/>
        <v>0-20.000</v>
      </c>
      <c r="D219">
        <v>9.84</v>
      </c>
      <c r="E219">
        <f t="shared" si="31"/>
        <v>8</v>
      </c>
      <c r="F219" t="str">
        <f t="shared" si="32"/>
        <v>08-10 anos</v>
      </c>
      <c r="G219">
        <v>104</v>
      </c>
      <c r="H219" t="str">
        <f t="shared" si="33"/>
        <v>1 - 250</v>
      </c>
      <c r="I219">
        <v>2830</v>
      </c>
      <c r="J219">
        <v>3288</v>
      </c>
      <c r="K219">
        <v>16990</v>
      </c>
      <c r="L219">
        <v>186627</v>
      </c>
      <c r="M219">
        <v>447761</v>
      </c>
      <c r="N219">
        <v>363023</v>
      </c>
      <c r="O219" t="str">
        <f t="shared" si="34"/>
        <v>100.001-1.000.000</v>
      </c>
      <c r="P219">
        <v>29382</v>
      </c>
      <c r="Q219" t="str">
        <f t="shared" si="35"/>
        <v>10.001-100.000</v>
      </c>
      <c r="R219">
        <v>55356</v>
      </c>
      <c r="S219">
        <v>6.56</v>
      </c>
      <c r="T219">
        <v>11.44</v>
      </c>
      <c r="U219">
        <v>1.21</v>
      </c>
      <c r="V219">
        <v>17.23</v>
      </c>
      <c r="W219">
        <v>9.43</v>
      </c>
      <c r="X219" t="s">
        <v>898</v>
      </c>
      <c r="Y219" t="s">
        <v>899</v>
      </c>
      <c r="Z219" t="s">
        <v>900</v>
      </c>
      <c r="AB219">
        <f>(N219 - MIN($N$2:$N$998)) / (MAX($N$2:$N$998) - MIN($N$2:$N$998))</f>
        <v>3.3774023857649743E-2</v>
      </c>
      <c r="AC219">
        <f t="shared" si="36"/>
        <v>2.3575532573784268E-3</v>
      </c>
      <c r="AD219">
        <f t="shared" si="37"/>
        <v>0.52165982672138622</v>
      </c>
      <c r="AE219">
        <f t="shared" si="38"/>
        <v>4.4585987261146487E-2</v>
      </c>
      <c r="AF219">
        <f t="shared" si="39"/>
        <v>3.1211913494995228E-4</v>
      </c>
    </row>
    <row r="220" spans="1:32" x14ac:dyDescent="0.25">
      <c r="A220" t="s">
        <v>901</v>
      </c>
      <c r="B220">
        <v>10969</v>
      </c>
      <c r="C220" s="2" t="str">
        <f t="shared" si="30"/>
        <v>0-20.000</v>
      </c>
      <c r="D220">
        <v>7.24</v>
      </c>
      <c r="E220">
        <f t="shared" si="31"/>
        <v>6</v>
      </c>
      <c r="F220" t="str">
        <f t="shared" si="32"/>
        <v>06-08 anos</v>
      </c>
      <c r="G220">
        <v>0</v>
      </c>
      <c r="H220" t="str">
        <f t="shared" si="33"/>
        <v>0</v>
      </c>
      <c r="I220">
        <v>1</v>
      </c>
      <c r="J220">
        <v>1</v>
      </c>
      <c r="K220">
        <v>1</v>
      </c>
      <c r="L220">
        <v>5</v>
      </c>
      <c r="M220">
        <v>8</v>
      </c>
      <c r="N220">
        <v>5</v>
      </c>
      <c r="O220" t="str">
        <f t="shared" si="34"/>
        <v>Até 100</v>
      </c>
      <c r="P220">
        <v>3</v>
      </c>
      <c r="Q220" t="str">
        <f t="shared" si="35"/>
        <v>Até 100</v>
      </c>
      <c r="R220">
        <v>0</v>
      </c>
      <c r="S220">
        <v>37.5</v>
      </c>
      <c r="T220">
        <v>0</v>
      </c>
      <c r="U220">
        <v>1</v>
      </c>
      <c r="V220">
        <v>0</v>
      </c>
      <c r="W220">
        <v>1</v>
      </c>
      <c r="X220" t="s">
        <v>902</v>
      </c>
      <c r="Y220" t="s">
        <v>903</v>
      </c>
      <c r="Z220" t="s">
        <v>904</v>
      </c>
      <c r="AB220">
        <f>(N220 - MIN($N$2:$N$998)) / (MAX($N$2:$N$998) - MIN($N$2:$N$998))</f>
        <v>4.6517746613368494E-7</v>
      </c>
      <c r="AC220">
        <f t="shared" si="36"/>
        <v>2.4071403485587365E-7</v>
      </c>
      <c r="AD220">
        <f t="shared" si="37"/>
        <v>0</v>
      </c>
      <c r="AE220">
        <f t="shared" si="38"/>
        <v>0</v>
      </c>
      <c r="AF220">
        <f t="shared" si="39"/>
        <v>0</v>
      </c>
    </row>
    <row r="221" spans="1:32" x14ac:dyDescent="0.25">
      <c r="A221" t="s">
        <v>905</v>
      </c>
      <c r="B221">
        <v>11122</v>
      </c>
      <c r="C221" s="2" t="str">
        <f t="shared" si="30"/>
        <v>0-20.000</v>
      </c>
      <c r="D221">
        <v>8.5500000000000007</v>
      </c>
      <c r="E221">
        <f t="shared" si="31"/>
        <v>8</v>
      </c>
      <c r="F221" t="str">
        <f t="shared" si="32"/>
        <v>08-10 anos</v>
      </c>
      <c r="G221">
        <v>32</v>
      </c>
      <c r="H221" t="str">
        <f t="shared" si="33"/>
        <v>1 - 250</v>
      </c>
      <c r="I221">
        <v>1615</v>
      </c>
      <c r="J221">
        <v>3253</v>
      </c>
      <c r="K221">
        <v>25469</v>
      </c>
      <c r="L221">
        <v>248759</v>
      </c>
      <c r="M221">
        <v>415870</v>
      </c>
      <c r="N221">
        <v>288152</v>
      </c>
      <c r="O221" t="str">
        <f t="shared" si="34"/>
        <v>100.001-1.000.000</v>
      </c>
      <c r="P221">
        <v>74363</v>
      </c>
      <c r="Q221" t="str">
        <f t="shared" si="35"/>
        <v>10.001-100.000</v>
      </c>
      <c r="R221">
        <v>53355</v>
      </c>
      <c r="S221">
        <v>17.88</v>
      </c>
      <c r="T221">
        <v>10.39</v>
      </c>
      <c r="U221">
        <v>1.59</v>
      </c>
      <c r="V221">
        <v>97.17</v>
      </c>
      <c r="W221">
        <v>16.61</v>
      </c>
      <c r="X221" t="s">
        <v>906</v>
      </c>
      <c r="Y221" t="s">
        <v>907</v>
      </c>
      <c r="Z221" t="s">
        <v>908</v>
      </c>
      <c r="AB221">
        <f>(N221 - MIN($N$2:$N$998)) / (MAX($N$2:$N$998) - MIN($N$2:$N$998))</f>
        <v>2.6808363444270716E-2</v>
      </c>
      <c r="AC221">
        <f t="shared" si="36"/>
        <v>5.9667392579957779E-3</v>
      </c>
      <c r="AD221">
        <f t="shared" si="37"/>
        <v>0.47378020975832197</v>
      </c>
      <c r="AE221">
        <f t="shared" si="38"/>
        <v>0.12526539278131638</v>
      </c>
      <c r="AF221">
        <f t="shared" si="39"/>
        <v>1.7602214940851341E-3</v>
      </c>
    </row>
    <row r="222" spans="1:32" x14ac:dyDescent="0.25">
      <c r="A222" t="s">
        <v>909</v>
      </c>
      <c r="B222">
        <v>10912</v>
      </c>
      <c r="C222" s="2" t="str">
        <f t="shared" si="30"/>
        <v>0-20.000</v>
      </c>
      <c r="D222">
        <v>5.48</v>
      </c>
      <c r="E222">
        <f t="shared" si="31"/>
        <v>4</v>
      </c>
      <c r="F222" t="str">
        <f t="shared" si="32"/>
        <v>04-06 anos</v>
      </c>
      <c r="G222">
        <v>2</v>
      </c>
      <c r="H222" t="str">
        <f t="shared" si="33"/>
        <v>1 - 250</v>
      </c>
      <c r="I222">
        <v>130</v>
      </c>
      <c r="J222">
        <v>161</v>
      </c>
      <c r="K222">
        <v>968</v>
      </c>
      <c r="L222">
        <v>8748</v>
      </c>
      <c r="M222">
        <v>11742</v>
      </c>
      <c r="N222">
        <v>9003</v>
      </c>
      <c r="O222" t="str">
        <f t="shared" si="34"/>
        <v>1.001-10.000</v>
      </c>
      <c r="P222">
        <v>942</v>
      </c>
      <c r="Q222" t="str">
        <f t="shared" si="35"/>
        <v>101-1.000</v>
      </c>
      <c r="R222">
        <v>1797</v>
      </c>
      <c r="S222">
        <v>8.02</v>
      </c>
      <c r="T222">
        <v>5.39</v>
      </c>
      <c r="U222">
        <v>1.73</v>
      </c>
      <c r="V222">
        <v>20.329999999999998</v>
      </c>
      <c r="W222">
        <v>13.07</v>
      </c>
      <c r="X222" t="s">
        <v>910</v>
      </c>
      <c r="Y222" t="s">
        <v>911</v>
      </c>
      <c r="Z222" t="s">
        <v>912</v>
      </c>
      <c r="AB222">
        <f>(N222 - MIN($N$2:$N$998)) / (MAX($N$2:$N$998) - MIN($N$2:$N$998))</f>
        <v>8.3759854552031311E-4</v>
      </c>
      <c r="AC222">
        <f t="shared" si="36"/>
        <v>7.5584206944744341E-5</v>
      </c>
      <c r="AD222">
        <f t="shared" si="37"/>
        <v>0.24578203374373003</v>
      </c>
      <c r="AE222">
        <f t="shared" si="38"/>
        <v>0.15498938428874734</v>
      </c>
      <c r="AF222">
        <f t="shared" si="39"/>
        <v>3.6827521842904985E-4</v>
      </c>
    </row>
    <row r="223" spans="1:32" x14ac:dyDescent="0.25">
      <c r="A223" t="s">
        <v>913</v>
      </c>
      <c r="B223">
        <v>10869</v>
      </c>
      <c r="C223" s="2" t="str">
        <f t="shared" si="30"/>
        <v>0-20.000</v>
      </c>
      <c r="D223">
        <v>12.63</v>
      </c>
      <c r="E223">
        <f t="shared" si="31"/>
        <v>12</v>
      </c>
      <c r="F223" t="str">
        <f t="shared" si="32"/>
        <v>12-14 anos</v>
      </c>
      <c r="G223">
        <v>0</v>
      </c>
      <c r="H223" t="str">
        <f t="shared" si="33"/>
        <v>0</v>
      </c>
      <c r="I223">
        <v>39</v>
      </c>
      <c r="J223">
        <v>99</v>
      </c>
      <c r="K223">
        <v>857</v>
      </c>
      <c r="L223">
        <v>7543</v>
      </c>
      <c r="M223">
        <v>12212</v>
      </c>
      <c r="N223">
        <v>9685</v>
      </c>
      <c r="O223" t="str">
        <f t="shared" si="34"/>
        <v>1.001-10.000</v>
      </c>
      <c r="P223">
        <v>1206</v>
      </c>
      <c r="Q223" t="str">
        <f t="shared" si="35"/>
        <v>1.001-10.000</v>
      </c>
      <c r="R223">
        <v>1321</v>
      </c>
      <c r="S223">
        <v>9.8800000000000008</v>
      </c>
      <c r="T223">
        <v>4.5199999999999996</v>
      </c>
      <c r="U223">
        <v>1.1499999999999999</v>
      </c>
      <c r="V223">
        <v>129.29</v>
      </c>
      <c r="W223">
        <v>14.82</v>
      </c>
      <c r="X223" t="s">
        <v>914</v>
      </c>
      <c r="Y223" t="s">
        <v>915</v>
      </c>
      <c r="Z223" t="s">
        <v>916</v>
      </c>
      <c r="AB223">
        <f>(N223 - MIN($N$2:$N$998)) / (MAX($N$2:$N$998) - MIN($N$2:$N$998))</f>
        <v>9.0104875190094775E-4</v>
      </c>
      <c r="AC223">
        <f t="shared" si="36"/>
        <v>9.6767042012061219E-5</v>
      </c>
      <c r="AD223">
        <f t="shared" si="37"/>
        <v>0.20611035111719103</v>
      </c>
      <c r="AE223">
        <f t="shared" si="38"/>
        <v>3.1847133757961762E-2</v>
      </c>
      <c r="AF223">
        <f t="shared" si="39"/>
        <v>2.3420709783911389E-3</v>
      </c>
    </row>
    <row r="224" spans="1:32" x14ac:dyDescent="0.25">
      <c r="A224" t="s">
        <v>917</v>
      </c>
      <c r="B224">
        <v>10922</v>
      </c>
      <c r="C224" s="2" t="str">
        <f t="shared" si="30"/>
        <v>0-20.000</v>
      </c>
      <c r="D224">
        <v>11.41</v>
      </c>
      <c r="E224">
        <f t="shared" si="31"/>
        <v>10</v>
      </c>
      <c r="F224" t="str">
        <f t="shared" si="32"/>
        <v>10-12 anos</v>
      </c>
      <c r="G224">
        <v>41</v>
      </c>
      <c r="H224" t="str">
        <f t="shared" si="33"/>
        <v>1 - 250</v>
      </c>
      <c r="I224">
        <v>1333</v>
      </c>
      <c r="J224">
        <v>1809</v>
      </c>
      <c r="K224">
        <v>7386</v>
      </c>
      <c r="L224">
        <v>54635</v>
      </c>
      <c r="M224">
        <v>108290</v>
      </c>
      <c r="N224">
        <v>63986</v>
      </c>
      <c r="O224" t="str">
        <f t="shared" si="34"/>
        <v>10.001-100.000</v>
      </c>
      <c r="P224">
        <v>29758</v>
      </c>
      <c r="Q224" t="str">
        <f t="shared" si="35"/>
        <v>10.001-100.000</v>
      </c>
      <c r="R224">
        <v>14546</v>
      </c>
      <c r="S224">
        <v>27.48</v>
      </c>
      <c r="T224">
        <v>5.75</v>
      </c>
      <c r="U224">
        <v>1.72</v>
      </c>
      <c r="V224">
        <v>14.22</v>
      </c>
      <c r="W224">
        <v>6.31</v>
      </c>
      <c r="X224" t="s">
        <v>918</v>
      </c>
      <c r="Y224" t="s">
        <v>919</v>
      </c>
      <c r="Z224" t="s">
        <v>920</v>
      </c>
      <c r="AB224">
        <f>(N224 - MIN($N$2:$N$998)) / (MAX($N$2:$N$998) - MIN($N$2:$N$998))</f>
        <v>5.9529690696059926E-3</v>
      </c>
      <c r="AC224">
        <f t="shared" si="36"/>
        <v>2.3877227497470298E-3</v>
      </c>
      <c r="AD224">
        <f t="shared" si="37"/>
        <v>0.26219790241678065</v>
      </c>
      <c r="AE224">
        <f t="shared" si="38"/>
        <v>0.15286624203821655</v>
      </c>
      <c r="AF224">
        <f t="shared" si="39"/>
        <v>2.5759338937831233E-4</v>
      </c>
    </row>
    <row r="225" spans="1:32" x14ac:dyDescent="0.25">
      <c r="A225" t="s">
        <v>921</v>
      </c>
      <c r="B225">
        <v>10850</v>
      </c>
      <c r="C225" s="2" t="str">
        <f t="shared" si="30"/>
        <v>0-20.000</v>
      </c>
      <c r="D225">
        <v>1.66</v>
      </c>
      <c r="E225">
        <f t="shared" si="31"/>
        <v>0</v>
      </c>
      <c r="F225" t="str">
        <f t="shared" si="32"/>
        <v>&lt;1 ano</v>
      </c>
      <c r="G225">
        <v>16</v>
      </c>
      <c r="H225" t="str">
        <f t="shared" si="33"/>
        <v>1 - 250</v>
      </c>
      <c r="I225">
        <v>706</v>
      </c>
      <c r="J225">
        <v>1622</v>
      </c>
      <c r="K225">
        <v>7174</v>
      </c>
      <c r="L225">
        <v>61367</v>
      </c>
      <c r="M225">
        <v>92156</v>
      </c>
      <c r="N225">
        <v>64757</v>
      </c>
      <c r="O225" t="str">
        <f t="shared" si="34"/>
        <v>10.001-100.000</v>
      </c>
      <c r="P225">
        <v>16033</v>
      </c>
      <c r="Q225" t="str">
        <f t="shared" si="35"/>
        <v>10.001-100.000</v>
      </c>
      <c r="R225">
        <v>11366</v>
      </c>
      <c r="S225">
        <v>17.399999999999999</v>
      </c>
      <c r="T225">
        <v>6.17</v>
      </c>
      <c r="U225">
        <v>5.71</v>
      </c>
      <c r="V225">
        <v>28.38</v>
      </c>
      <c r="W225">
        <v>7.74</v>
      </c>
      <c r="X225" t="s">
        <v>922</v>
      </c>
      <c r="Y225" t="s">
        <v>923</v>
      </c>
      <c r="Z225" t="s">
        <v>924</v>
      </c>
      <c r="AB225">
        <f>(N225 - MIN($N$2:$N$998)) / (MAX($N$2:$N$998) - MIN($N$2:$N$998))</f>
        <v>6.0246994348838075E-3</v>
      </c>
      <c r="AC225">
        <f t="shared" si="36"/>
        <v>1.2864560402814076E-3</v>
      </c>
      <c r="AD225">
        <f t="shared" si="37"/>
        <v>0.28134974920200639</v>
      </c>
      <c r="AE225">
        <f t="shared" si="38"/>
        <v>1</v>
      </c>
      <c r="AF225">
        <f t="shared" si="39"/>
        <v>5.1409988681831947E-4</v>
      </c>
    </row>
    <row r="226" spans="1:32" x14ac:dyDescent="0.25">
      <c r="A226" t="s">
        <v>925</v>
      </c>
      <c r="B226">
        <v>10846</v>
      </c>
      <c r="C226" s="2" t="str">
        <f t="shared" si="30"/>
        <v>0-20.000</v>
      </c>
      <c r="D226">
        <v>11.02</v>
      </c>
      <c r="E226">
        <f t="shared" si="31"/>
        <v>10</v>
      </c>
      <c r="F226" t="str">
        <f t="shared" si="32"/>
        <v>10-12 anos</v>
      </c>
      <c r="G226">
        <v>9</v>
      </c>
      <c r="H226" t="str">
        <f t="shared" si="33"/>
        <v>1 - 250</v>
      </c>
      <c r="I226">
        <v>408</v>
      </c>
      <c r="J226">
        <v>555</v>
      </c>
      <c r="K226">
        <v>2401</v>
      </c>
      <c r="L226">
        <v>16052</v>
      </c>
      <c r="M226">
        <v>44177</v>
      </c>
      <c r="N226">
        <v>18956</v>
      </c>
      <c r="O226" t="str">
        <f t="shared" si="34"/>
        <v>10.001-100.000</v>
      </c>
      <c r="P226">
        <v>20485</v>
      </c>
      <c r="Q226" t="str">
        <f t="shared" si="35"/>
        <v>10.001-100.000</v>
      </c>
      <c r="R226">
        <v>4736</v>
      </c>
      <c r="S226">
        <v>46.37</v>
      </c>
      <c r="T226">
        <v>5.64</v>
      </c>
      <c r="U226">
        <v>2</v>
      </c>
      <c r="V226">
        <v>25.83</v>
      </c>
      <c r="W226">
        <v>7.2</v>
      </c>
      <c r="X226" t="s">
        <v>926</v>
      </c>
      <c r="Y226" t="s">
        <v>927</v>
      </c>
      <c r="Z226" t="s">
        <v>928</v>
      </c>
      <c r="AB226">
        <f>(N226 - MIN($N$2:$N$998)) / (MAX($N$2:$N$998) - MIN($N$2:$N$998))</f>
        <v>1.7635808096060264E-3</v>
      </c>
      <c r="AC226">
        <f t="shared" si="36"/>
        <v>1.6436756680075241E-3</v>
      </c>
      <c r="AD226">
        <f t="shared" si="37"/>
        <v>0.25718194254445964</v>
      </c>
      <c r="AE226">
        <f t="shared" si="38"/>
        <v>0.21231422505307856</v>
      </c>
      <c r="AF226">
        <f t="shared" si="39"/>
        <v>4.6790697944035209E-4</v>
      </c>
    </row>
    <row r="227" spans="1:32" x14ac:dyDescent="0.25">
      <c r="A227" t="s">
        <v>929</v>
      </c>
      <c r="B227">
        <v>10771</v>
      </c>
      <c r="C227" s="2" t="str">
        <f t="shared" si="30"/>
        <v>0-20.000</v>
      </c>
      <c r="D227">
        <v>8.56</v>
      </c>
      <c r="E227">
        <f t="shared" si="31"/>
        <v>8</v>
      </c>
      <c r="F227" t="str">
        <f t="shared" si="32"/>
        <v>08-10 anos</v>
      </c>
      <c r="G227">
        <v>34</v>
      </c>
      <c r="H227" t="str">
        <f t="shared" si="33"/>
        <v>1 - 250</v>
      </c>
      <c r="I227">
        <v>50</v>
      </c>
      <c r="J227">
        <v>159</v>
      </c>
      <c r="K227">
        <v>1145</v>
      </c>
      <c r="L227">
        <v>14042</v>
      </c>
      <c r="M227">
        <v>19495</v>
      </c>
      <c r="N227">
        <v>12659</v>
      </c>
      <c r="O227" t="str">
        <f t="shared" si="34"/>
        <v>10.001-100.000</v>
      </c>
      <c r="P227">
        <v>3735</v>
      </c>
      <c r="Q227" t="str">
        <f t="shared" si="35"/>
        <v>1.001-10.000</v>
      </c>
      <c r="R227">
        <v>3101</v>
      </c>
      <c r="S227">
        <v>19.16</v>
      </c>
      <c r="T227">
        <v>5.31</v>
      </c>
      <c r="U227">
        <v>1.86</v>
      </c>
      <c r="V227">
        <v>72.540000000000006</v>
      </c>
      <c r="W227">
        <v>20.48</v>
      </c>
      <c r="X227" t="s">
        <v>930</v>
      </c>
      <c r="Y227" t="s">
        <v>931</v>
      </c>
      <c r="Z227" t="s">
        <v>932</v>
      </c>
      <c r="AB227">
        <f>(N227 - MIN($N$2:$N$998)) / (MAX($N$2:$N$998) - MIN($N$2:$N$998))</f>
        <v>1.1777363087572634E-3</v>
      </c>
      <c r="AC227">
        <f t="shared" si="36"/>
        <v>2.9968897339556272E-4</v>
      </c>
      <c r="AD227">
        <f t="shared" si="37"/>
        <v>0.24213406292749656</v>
      </c>
      <c r="AE227">
        <f t="shared" si="38"/>
        <v>0.18259023354564757</v>
      </c>
      <c r="AF227">
        <f t="shared" si="39"/>
        <v>1.3140523534108843E-3</v>
      </c>
    </row>
    <row r="228" spans="1:32" x14ac:dyDescent="0.25">
      <c r="A228" t="s">
        <v>933</v>
      </c>
      <c r="B228">
        <v>10753</v>
      </c>
      <c r="C228" s="2" t="str">
        <f t="shared" si="30"/>
        <v>0-20.000</v>
      </c>
      <c r="D228">
        <v>9.1999999999999993</v>
      </c>
      <c r="E228">
        <f t="shared" si="31"/>
        <v>8</v>
      </c>
      <c r="F228" t="str">
        <f t="shared" si="32"/>
        <v>08-10 anos</v>
      </c>
      <c r="G228">
        <v>0</v>
      </c>
      <c r="H228" t="str">
        <f t="shared" si="33"/>
        <v>0</v>
      </c>
      <c r="I228">
        <v>553</v>
      </c>
      <c r="J228">
        <v>1420</v>
      </c>
      <c r="K228">
        <v>4164</v>
      </c>
      <c r="L228">
        <v>46624</v>
      </c>
      <c r="M228">
        <v>56597</v>
      </c>
      <c r="N228">
        <v>43464</v>
      </c>
      <c r="O228" t="str">
        <f t="shared" si="34"/>
        <v>10.001-100.000</v>
      </c>
      <c r="P228">
        <v>4773</v>
      </c>
      <c r="Q228" t="str">
        <f t="shared" si="35"/>
        <v>1.001-10.000</v>
      </c>
      <c r="R228">
        <v>8360</v>
      </c>
      <c r="S228">
        <v>8.43</v>
      </c>
      <c r="T228">
        <v>3.83</v>
      </c>
      <c r="U228">
        <v>2.59</v>
      </c>
      <c r="V228">
        <v>15.61</v>
      </c>
      <c r="W228">
        <v>6.24</v>
      </c>
      <c r="X228" t="s">
        <v>934</v>
      </c>
      <c r="Y228" t="s">
        <v>935</v>
      </c>
      <c r="Z228" t="s">
        <v>936</v>
      </c>
      <c r="AB228">
        <f>(N228 - MIN($N$2:$N$998)) / (MAX($N$2:$N$998) - MIN($N$2:$N$998))</f>
        <v>4.0436946776068964E-3</v>
      </c>
      <c r="AC228">
        <f t="shared" si="36"/>
        <v>3.8297602945569503E-4</v>
      </c>
      <c r="AD228">
        <f t="shared" si="37"/>
        <v>0.17464660282717739</v>
      </c>
      <c r="AE228">
        <f t="shared" si="38"/>
        <v>0.33757961783439489</v>
      </c>
      <c r="AF228">
        <f t="shared" si="39"/>
        <v>2.8277305261571414E-4</v>
      </c>
    </row>
    <row r="229" spans="1:32" x14ac:dyDescent="0.25">
      <c r="A229" t="s">
        <v>937</v>
      </c>
      <c r="B229">
        <v>10735</v>
      </c>
      <c r="C229" s="2" t="str">
        <f t="shared" si="30"/>
        <v>0-20.000</v>
      </c>
      <c r="D229">
        <v>15.67</v>
      </c>
      <c r="E229">
        <f t="shared" si="31"/>
        <v>14</v>
      </c>
      <c r="F229" t="str">
        <f t="shared" si="32"/>
        <v>14-16 anos</v>
      </c>
      <c r="G229">
        <v>19</v>
      </c>
      <c r="H229" t="str">
        <f t="shared" si="33"/>
        <v>1 - 250</v>
      </c>
      <c r="I229">
        <v>168</v>
      </c>
      <c r="J229">
        <v>261</v>
      </c>
      <c r="K229">
        <v>1421</v>
      </c>
      <c r="L229">
        <v>12805</v>
      </c>
      <c r="M229">
        <v>23851</v>
      </c>
      <c r="N229">
        <v>13759</v>
      </c>
      <c r="O229" t="str">
        <f t="shared" si="34"/>
        <v>10.001-100.000</v>
      </c>
      <c r="P229">
        <v>7369</v>
      </c>
      <c r="Q229" t="str">
        <f t="shared" si="35"/>
        <v>1.001-10.000</v>
      </c>
      <c r="R229">
        <v>2723</v>
      </c>
      <c r="S229">
        <v>30.9</v>
      </c>
      <c r="T229">
        <v>3.56</v>
      </c>
      <c r="U229">
        <v>1.82</v>
      </c>
      <c r="V229">
        <v>36.619999999999997</v>
      </c>
      <c r="W229">
        <v>10.18</v>
      </c>
      <c r="X229" t="s">
        <v>938</v>
      </c>
      <c r="Y229" t="s">
        <v>939</v>
      </c>
      <c r="Z229" t="s">
        <v>940</v>
      </c>
      <c r="AB229">
        <f>(N229 - MIN($N$2:$N$998)) / (MAX($N$2:$N$998) - MIN($N$2:$N$998))</f>
        <v>1.2800753513066742E-3</v>
      </c>
      <c r="AC229">
        <f t="shared" si="36"/>
        <v>5.9127390761764436E-4</v>
      </c>
      <c r="AD229">
        <f t="shared" si="37"/>
        <v>0.16233470132238942</v>
      </c>
      <c r="AE229">
        <f t="shared" si="38"/>
        <v>0.17409766454352443</v>
      </c>
      <c r="AF229">
        <f t="shared" si="39"/>
        <v>6.6336637967888857E-4</v>
      </c>
    </row>
    <row r="230" spans="1:32" x14ac:dyDescent="0.25">
      <c r="A230" t="s">
        <v>941</v>
      </c>
      <c r="B230">
        <v>10717</v>
      </c>
      <c r="C230" s="2" t="str">
        <f t="shared" si="30"/>
        <v>0-20.000</v>
      </c>
      <c r="D230">
        <v>15.23</v>
      </c>
      <c r="E230">
        <f t="shared" si="31"/>
        <v>14</v>
      </c>
      <c r="F230" t="str">
        <f t="shared" si="32"/>
        <v>14-16 anos</v>
      </c>
      <c r="G230">
        <v>0</v>
      </c>
      <c r="H230" t="str">
        <f t="shared" si="33"/>
        <v>0</v>
      </c>
      <c r="I230">
        <v>185</v>
      </c>
      <c r="J230">
        <v>917</v>
      </c>
      <c r="K230">
        <v>4636</v>
      </c>
      <c r="L230">
        <v>46876</v>
      </c>
      <c r="M230">
        <v>62303</v>
      </c>
      <c r="N230">
        <v>43247</v>
      </c>
      <c r="O230" t="str">
        <f t="shared" si="34"/>
        <v>10.001-100.000</v>
      </c>
      <c r="P230">
        <v>12222</v>
      </c>
      <c r="Q230" t="str">
        <f t="shared" si="35"/>
        <v>10.001-100.000</v>
      </c>
      <c r="R230">
        <v>6834</v>
      </c>
      <c r="S230">
        <v>19.62</v>
      </c>
      <c r="T230">
        <v>3.6</v>
      </c>
      <c r="U230">
        <v>1.5</v>
      </c>
      <c r="V230">
        <v>130.38999999999999</v>
      </c>
      <c r="W230">
        <v>12.62</v>
      </c>
      <c r="X230" t="s">
        <v>942</v>
      </c>
      <c r="Y230" t="s">
        <v>943</v>
      </c>
      <c r="Z230" t="s">
        <v>944</v>
      </c>
      <c r="AB230">
        <f>(N230 - MIN($N$2:$N$998)) / (MAX($N$2:$N$998) - MIN($N$2:$N$998))</f>
        <v>4.0235059755766942E-3</v>
      </c>
      <c r="AC230">
        <f t="shared" si="36"/>
        <v>9.8066897800282941E-4</v>
      </c>
      <c r="AD230">
        <f t="shared" si="37"/>
        <v>0.16415868673050615</v>
      </c>
      <c r="AE230">
        <f t="shared" si="38"/>
        <v>0.10615711252653928</v>
      </c>
      <c r="AF230">
        <f t="shared" si="39"/>
        <v>2.3619973305933992E-3</v>
      </c>
    </row>
    <row r="231" spans="1:32" x14ac:dyDescent="0.25">
      <c r="A231" t="s">
        <v>945</v>
      </c>
      <c r="B231">
        <v>10666</v>
      </c>
      <c r="C231" s="2" t="str">
        <f t="shared" si="30"/>
        <v>0-20.000</v>
      </c>
      <c r="D231">
        <v>4.04</v>
      </c>
      <c r="E231">
        <f t="shared" si="31"/>
        <v>4</v>
      </c>
      <c r="F231" t="str">
        <f t="shared" si="32"/>
        <v>04-06 anos</v>
      </c>
      <c r="G231">
        <v>154</v>
      </c>
      <c r="H231" t="str">
        <f t="shared" si="33"/>
        <v>1 - 250</v>
      </c>
      <c r="I231">
        <v>5205</v>
      </c>
      <c r="J231">
        <v>9497</v>
      </c>
      <c r="K231">
        <v>64156</v>
      </c>
      <c r="L231">
        <v>733793</v>
      </c>
      <c r="M231">
        <v>1159261</v>
      </c>
      <c r="N231">
        <v>874674</v>
      </c>
      <c r="O231" t="str">
        <f t="shared" si="34"/>
        <v>100.001-1.000.000</v>
      </c>
      <c r="P231">
        <v>141313</v>
      </c>
      <c r="Q231" t="str">
        <f t="shared" si="35"/>
        <v>&gt;100.000</v>
      </c>
      <c r="R231">
        <v>143274</v>
      </c>
      <c r="S231">
        <v>12.19</v>
      </c>
      <c r="T231">
        <v>7.3</v>
      </c>
      <c r="U231">
        <v>1.48</v>
      </c>
      <c r="V231">
        <v>135.57</v>
      </c>
      <c r="W231">
        <v>13.98</v>
      </c>
      <c r="X231" t="s">
        <v>947</v>
      </c>
      <c r="Y231" t="s">
        <v>948</v>
      </c>
      <c r="Z231" t="s">
        <v>949</v>
      </c>
      <c r="AB231">
        <f>(N231 - MIN($N$2:$N$998)) / (MAX($N$2:$N$998) - MIN($N$2:$N$998))</f>
        <v>8.1375727002602941E-2</v>
      </c>
      <c r="AC231">
        <f t="shared" si="36"/>
        <v>1.1338674135862693E-2</v>
      </c>
      <c r="AD231">
        <f t="shared" si="37"/>
        <v>0.33287733698130417</v>
      </c>
      <c r="AE231">
        <f t="shared" si="38"/>
        <v>0.1019108280254777</v>
      </c>
      <c r="AF231">
        <f t="shared" si="39"/>
        <v>2.4558323346004075E-3</v>
      </c>
    </row>
    <row r="232" spans="1:32" x14ac:dyDescent="0.25">
      <c r="A232" t="s">
        <v>950</v>
      </c>
      <c r="B232">
        <v>10632</v>
      </c>
      <c r="C232" s="2" t="str">
        <f t="shared" si="30"/>
        <v>0-20.000</v>
      </c>
      <c r="D232">
        <v>14.58</v>
      </c>
      <c r="E232">
        <f t="shared" si="31"/>
        <v>14</v>
      </c>
      <c r="F232" t="str">
        <f t="shared" si="32"/>
        <v>14-16 anos</v>
      </c>
      <c r="G232">
        <v>3</v>
      </c>
      <c r="H232" t="str">
        <f t="shared" si="33"/>
        <v>1 - 250</v>
      </c>
      <c r="I232">
        <v>84</v>
      </c>
      <c r="J232">
        <v>154</v>
      </c>
      <c r="K232">
        <v>890</v>
      </c>
      <c r="L232">
        <v>7620</v>
      </c>
      <c r="M232">
        <v>12683</v>
      </c>
      <c r="N232">
        <v>7402</v>
      </c>
      <c r="O232" t="str">
        <f t="shared" si="34"/>
        <v>1.001-10.000</v>
      </c>
      <c r="P232">
        <v>3451</v>
      </c>
      <c r="Q232" t="str">
        <f t="shared" si="35"/>
        <v>1.001-10.000</v>
      </c>
      <c r="R232">
        <v>1830</v>
      </c>
      <c r="S232">
        <v>27.21</v>
      </c>
      <c r="T232">
        <v>5.66</v>
      </c>
      <c r="U232">
        <v>1.79</v>
      </c>
      <c r="V232">
        <v>45.88</v>
      </c>
      <c r="W232">
        <v>10.75</v>
      </c>
      <c r="X232" t="s">
        <v>951</v>
      </c>
      <c r="Y232" t="s">
        <v>952</v>
      </c>
      <c r="Z232" t="s">
        <v>953</v>
      </c>
      <c r="AB232">
        <f>(N232 - MIN($N$2:$N$998)) / (MAX($N$2:$N$998) - MIN($N$2:$N$998))</f>
        <v>6.886487208643072E-4</v>
      </c>
      <c r="AC232">
        <f t="shared" si="36"/>
        <v>2.7690137809587337E-4</v>
      </c>
      <c r="AD232">
        <f t="shared" si="37"/>
        <v>0.25809393524851804</v>
      </c>
      <c r="AE232">
        <f t="shared" si="38"/>
        <v>0.16772823779193208</v>
      </c>
      <c r="AF232">
        <f t="shared" si="39"/>
        <v>8.3111003549064485E-4</v>
      </c>
    </row>
    <row r="233" spans="1:32" x14ac:dyDescent="0.25">
      <c r="A233" t="s">
        <v>954</v>
      </c>
      <c r="B233">
        <v>10603</v>
      </c>
      <c r="C233" s="2" t="str">
        <f t="shared" si="30"/>
        <v>0-20.000</v>
      </c>
      <c r="D233">
        <v>9.68</v>
      </c>
      <c r="E233">
        <f t="shared" si="31"/>
        <v>8</v>
      </c>
      <c r="F233" t="str">
        <f t="shared" si="32"/>
        <v>08-10 anos</v>
      </c>
      <c r="G233">
        <v>14</v>
      </c>
      <c r="H233" t="str">
        <f t="shared" si="33"/>
        <v>1 - 250</v>
      </c>
      <c r="I233">
        <v>192</v>
      </c>
      <c r="J233">
        <v>361</v>
      </c>
      <c r="K233">
        <v>1613</v>
      </c>
      <c r="L233">
        <v>13418</v>
      </c>
      <c r="M233">
        <v>22573</v>
      </c>
      <c r="N233">
        <v>14073</v>
      </c>
      <c r="O233" t="str">
        <f t="shared" si="34"/>
        <v>10.001-100.000</v>
      </c>
      <c r="P233">
        <v>5848</v>
      </c>
      <c r="Q233" t="str">
        <f t="shared" si="35"/>
        <v>1.001-10.000</v>
      </c>
      <c r="R233">
        <v>2652</v>
      </c>
      <c r="S233">
        <v>25.91</v>
      </c>
      <c r="T233">
        <v>5.66</v>
      </c>
      <c r="U233">
        <v>1.62</v>
      </c>
      <c r="V233">
        <v>19.45</v>
      </c>
      <c r="W233">
        <v>7.78</v>
      </c>
      <c r="X233" t="s">
        <v>955</v>
      </c>
      <c r="Y233" t="s">
        <v>956</v>
      </c>
      <c r="Z233" t="s">
        <v>957</v>
      </c>
      <c r="AB233">
        <f>(N233 - MIN($N$2:$N$998)) / (MAX($N$2:$N$998) - MIN($N$2:$N$998))</f>
        <v>1.3092884961798696E-3</v>
      </c>
      <c r="AC233">
        <f t="shared" si="36"/>
        <v>4.6923189194571642E-4</v>
      </c>
      <c r="AD233">
        <f t="shared" si="37"/>
        <v>0.25809393524851804</v>
      </c>
      <c r="AE233">
        <f t="shared" si="38"/>
        <v>0.13163481953290873</v>
      </c>
      <c r="AF233">
        <f t="shared" si="39"/>
        <v>3.5233413666724148E-4</v>
      </c>
    </row>
    <row r="234" spans="1:32" x14ac:dyDescent="0.25">
      <c r="A234" t="s">
        <v>958</v>
      </c>
      <c r="B234">
        <v>10521</v>
      </c>
      <c r="C234" s="2" t="str">
        <f t="shared" si="30"/>
        <v>0-20.000</v>
      </c>
      <c r="D234">
        <v>12.33</v>
      </c>
      <c r="E234">
        <f t="shared" si="31"/>
        <v>12</v>
      </c>
      <c r="F234" t="str">
        <f t="shared" si="32"/>
        <v>12-14 anos</v>
      </c>
      <c r="G234">
        <v>66</v>
      </c>
      <c r="H234" t="str">
        <f t="shared" si="33"/>
        <v>1 - 250</v>
      </c>
      <c r="I234">
        <v>320</v>
      </c>
      <c r="J234">
        <v>1139</v>
      </c>
      <c r="K234">
        <v>4149</v>
      </c>
      <c r="L234">
        <v>31941</v>
      </c>
      <c r="M234">
        <v>58026</v>
      </c>
      <c r="N234">
        <v>40831</v>
      </c>
      <c r="O234" t="str">
        <f t="shared" si="34"/>
        <v>10.001-100.000</v>
      </c>
      <c r="P234">
        <v>10846</v>
      </c>
      <c r="Q234" t="str">
        <f t="shared" si="35"/>
        <v>10.001-100.000</v>
      </c>
      <c r="R234">
        <v>6349</v>
      </c>
      <c r="S234">
        <v>18.690000000000001</v>
      </c>
      <c r="T234">
        <v>4.1100000000000003</v>
      </c>
      <c r="U234">
        <v>1.71</v>
      </c>
      <c r="V234">
        <v>25.59</v>
      </c>
      <c r="W234">
        <v>4.9400000000000004</v>
      </c>
      <c r="X234" t="s">
        <v>959</v>
      </c>
      <c r="Y234" t="s">
        <v>960</v>
      </c>
      <c r="Z234" t="s">
        <v>961</v>
      </c>
      <c r="AB234">
        <f>(N234 - MIN($N$2:$N$998)) / (MAX($N$2:$N$998) - MIN($N$2:$N$998))</f>
        <v>3.7987322239408979E-3</v>
      </c>
      <c r="AC234">
        <f t="shared" si="36"/>
        <v>8.7026147401560194E-4</v>
      </c>
      <c r="AD234">
        <f t="shared" si="37"/>
        <v>0.18741450068399454</v>
      </c>
      <c r="AE234">
        <f t="shared" si="38"/>
        <v>0.15074309978768577</v>
      </c>
      <c r="AF234">
        <f t="shared" si="39"/>
        <v>4.6355941168713165E-4</v>
      </c>
    </row>
    <row r="235" spans="1:32" x14ac:dyDescent="0.25">
      <c r="A235" t="s">
        <v>962</v>
      </c>
      <c r="B235">
        <v>10492</v>
      </c>
      <c r="C235" s="2" t="str">
        <f t="shared" si="30"/>
        <v>0-20.000</v>
      </c>
      <c r="D235">
        <v>9.6199999999999992</v>
      </c>
      <c r="E235">
        <f t="shared" si="31"/>
        <v>8</v>
      </c>
      <c r="F235" t="str">
        <f t="shared" si="32"/>
        <v>08-10 anos</v>
      </c>
      <c r="G235">
        <v>78</v>
      </c>
      <c r="H235" t="str">
        <f t="shared" si="33"/>
        <v>1 - 250</v>
      </c>
      <c r="I235">
        <v>46</v>
      </c>
      <c r="J235">
        <v>69</v>
      </c>
      <c r="K235">
        <v>515</v>
      </c>
      <c r="L235">
        <v>4511</v>
      </c>
      <c r="M235">
        <v>6191</v>
      </c>
      <c r="N235">
        <v>5026</v>
      </c>
      <c r="O235" t="str">
        <f t="shared" si="34"/>
        <v>1.001-10.000</v>
      </c>
      <c r="P235">
        <v>250</v>
      </c>
      <c r="Q235" t="str">
        <f t="shared" si="35"/>
        <v>101-1.000</v>
      </c>
      <c r="R235">
        <v>915</v>
      </c>
      <c r="S235">
        <v>4.04</v>
      </c>
      <c r="T235">
        <v>7.28</v>
      </c>
      <c r="U235">
        <v>2.12</v>
      </c>
      <c r="V235">
        <v>56.64</v>
      </c>
      <c r="W235">
        <v>14.86</v>
      </c>
      <c r="X235" t="s">
        <v>963</v>
      </c>
      <c r="Y235" t="s">
        <v>964</v>
      </c>
      <c r="Z235" t="s">
        <v>965</v>
      </c>
      <c r="AB235">
        <f>(N235 - MIN($N$2:$N$998)) / (MAX($N$2:$N$998) - MIN($N$2:$N$998))</f>
        <v>4.6759638895758009E-4</v>
      </c>
      <c r="AC235">
        <f t="shared" si="36"/>
        <v>2.005950290465614E-5</v>
      </c>
      <c r="AD235">
        <f t="shared" si="37"/>
        <v>0.33196534427724578</v>
      </c>
      <c r="AE235">
        <f t="shared" si="38"/>
        <v>0.23779193205944801</v>
      </c>
      <c r="AF235">
        <f t="shared" si="39"/>
        <v>1.0260259897600288E-3</v>
      </c>
    </row>
    <row r="236" spans="1:32" x14ac:dyDescent="0.25">
      <c r="A236" t="s">
        <v>966</v>
      </c>
      <c r="B236">
        <v>10481</v>
      </c>
      <c r="C236" s="2" t="str">
        <f t="shared" si="30"/>
        <v>0-20.000</v>
      </c>
      <c r="D236">
        <v>9.9700000000000006</v>
      </c>
      <c r="E236">
        <f t="shared" si="31"/>
        <v>8</v>
      </c>
      <c r="F236" t="str">
        <f t="shared" si="32"/>
        <v>08-10 anos</v>
      </c>
      <c r="G236">
        <v>11</v>
      </c>
      <c r="H236" t="str">
        <f t="shared" si="33"/>
        <v>1 - 250</v>
      </c>
      <c r="I236">
        <v>6</v>
      </c>
      <c r="J236">
        <v>20</v>
      </c>
      <c r="K236">
        <v>101</v>
      </c>
      <c r="L236">
        <v>876</v>
      </c>
      <c r="M236">
        <v>1326</v>
      </c>
      <c r="N236">
        <v>983</v>
      </c>
      <c r="O236" t="str">
        <f t="shared" si="34"/>
        <v>101-1.000</v>
      </c>
      <c r="P236">
        <v>113</v>
      </c>
      <c r="Q236" t="str">
        <f t="shared" si="35"/>
        <v>101-1.000</v>
      </c>
      <c r="R236">
        <v>230</v>
      </c>
      <c r="S236">
        <v>8.52</v>
      </c>
      <c r="T236">
        <v>4.6500000000000004</v>
      </c>
      <c r="U236">
        <v>1.1000000000000001</v>
      </c>
      <c r="V236">
        <v>10.1</v>
      </c>
      <c r="W236">
        <v>7.1</v>
      </c>
      <c r="X236" t="s">
        <v>967</v>
      </c>
      <c r="Y236" t="s">
        <v>968</v>
      </c>
      <c r="Z236" t="s">
        <v>969</v>
      </c>
      <c r="AB236">
        <f>(N236 - MIN($N$2:$N$998)) / (MAX($N$2:$N$998) - MIN($N$2:$N$998))</f>
        <v>9.1453889841882464E-5</v>
      </c>
      <c r="AC236">
        <f t="shared" si="36"/>
        <v>9.0668953129045748E-6</v>
      </c>
      <c r="AD236">
        <f t="shared" si="37"/>
        <v>0.21203830369357046</v>
      </c>
      <c r="AE236">
        <f t="shared" si="38"/>
        <v>2.1231422505307875E-2</v>
      </c>
      <c r="AF236">
        <f t="shared" si="39"/>
        <v>1.8296014294802773E-4</v>
      </c>
    </row>
    <row r="237" spans="1:32" x14ac:dyDescent="0.25">
      <c r="A237" t="s">
        <v>970</v>
      </c>
      <c r="B237">
        <v>10425</v>
      </c>
      <c r="C237" s="2" t="str">
        <f t="shared" si="30"/>
        <v>0-20.000</v>
      </c>
      <c r="D237">
        <v>13.02</v>
      </c>
      <c r="E237">
        <f t="shared" si="31"/>
        <v>12</v>
      </c>
      <c r="F237" t="str">
        <f t="shared" si="32"/>
        <v>12-14 anos</v>
      </c>
      <c r="G237">
        <v>1952</v>
      </c>
      <c r="H237" t="str">
        <f t="shared" si="33"/>
        <v>1751 - 2000</v>
      </c>
      <c r="I237">
        <v>3048</v>
      </c>
      <c r="J237">
        <v>3407</v>
      </c>
      <c r="K237">
        <v>21275</v>
      </c>
      <c r="L237">
        <v>155586</v>
      </c>
      <c r="M237">
        <v>342718</v>
      </c>
      <c r="N237">
        <v>220359</v>
      </c>
      <c r="O237" t="str">
        <f t="shared" si="34"/>
        <v>100.001-1.000.000</v>
      </c>
      <c r="P237">
        <v>71110</v>
      </c>
      <c r="Q237" t="str">
        <f t="shared" si="35"/>
        <v>10.001-100.000</v>
      </c>
      <c r="R237">
        <v>51249</v>
      </c>
      <c r="S237">
        <v>20.75</v>
      </c>
      <c r="T237">
        <v>5.7</v>
      </c>
      <c r="U237">
        <v>1.57</v>
      </c>
      <c r="V237">
        <v>89.4</v>
      </c>
      <c r="W237">
        <v>9.93</v>
      </c>
      <c r="X237" t="s">
        <v>971</v>
      </c>
      <c r="Y237" t="s">
        <v>972</v>
      </c>
      <c r="Z237" t="s">
        <v>973</v>
      </c>
      <c r="AB237">
        <f>(N237 - MIN($N$2:$N$998)) / (MAX($N$2:$N$998) - MIN($N$2:$N$998))</f>
        <v>2.0501208251950537E-2</v>
      </c>
      <c r="AC237">
        <f t="shared" si="36"/>
        <v>5.7057250062003927E-3</v>
      </c>
      <c r="AD237">
        <f t="shared" si="37"/>
        <v>0.25991792065663477</v>
      </c>
      <c r="AE237">
        <f t="shared" si="38"/>
        <v>0.12101910828025479</v>
      </c>
      <c r="AF237">
        <f t="shared" si="39"/>
        <v>1.6194689880746219E-3</v>
      </c>
    </row>
    <row r="238" spans="1:32" x14ac:dyDescent="0.25">
      <c r="A238" t="s">
        <v>974</v>
      </c>
      <c r="B238">
        <v>10388</v>
      </c>
      <c r="C238" s="2" t="str">
        <f t="shared" si="30"/>
        <v>0-20.000</v>
      </c>
      <c r="D238">
        <v>6.08</v>
      </c>
      <c r="E238">
        <f t="shared" si="31"/>
        <v>6</v>
      </c>
      <c r="F238" t="str">
        <f t="shared" si="32"/>
        <v>06-08 anos</v>
      </c>
      <c r="G238">
        <v>67</v>
      </c>
      <c r="H238" t="str">
        <f t="shared" si="33"/>
        <v>1 - 250</v>
      </c>
      <c r="I238">
        <v>395</v>
      </c>
      <c r="J238">
        <v>414</v>
      </c>
      <c r="K238">
        <v>1137</v>
      </c>
      <c r="L238">
        <v>12385</v>
      </c>
      <c r="M238">
        <v>30521</v>
      </c>
      <c r="N238">
        <v>18839</v>
      </c>
      <c r="O238" t="str">
        <f t="shared" si="34"/>
        <v>10.001-100.000</v>
      </c>
      <c r="P238">
        <v>6238</v>
      </c>
      <c r="Q238" t="str">
        <f t="shared" si="35"/>
        <v>1.001-10.000</v>
      </c>
      <c r="R238">
        <v>5444</v>
      </c>
      <c r="S238">
        <v>20.440000000000001</v>
      </c>
      <c r="T238">
        <v>7.01</v>
      </c>
      <c r="U238">
        <v>1.5</v>
      </c>
      <c r="V238">
        <v>9.4499999999999993</v>
      </c>
      <c r="W238">
        <v>5.89</v>
      </c>
      <c r="X238" t="s">
        <v>975</v>
      </c>
      <c r="Y238" t="s">
        <v>976</v>
      </c>
      <c r="Z238" t="s">
        <v>977</v>
      </c>
      <c r="AB238">
        <f>(N238 - MIN($N$2:$N$998)) / (MAX($N$2:$N$998) - MIN($N$2:$N$998))</f>
        <v>1.7526956568984981E-3</v>
      </c>
      <c r="AC238">
        <f t="shared" si="36"/>
        <v>5.0052471647697998E-4</v>
      </c>
      <c r="AD238">
        <f t="shared" si="37"/>
        <v>0.31965344277245783</v>
      </c>
      <c r="AE238">
        <f t="shared" si="38"/>
        <v>0.10615711252653928</v>
      </c>
      <c r="AF238">
        <f t="shared" si="39"/>
        <v>1.7118548028305564E-4</v>
      </c>
    </row>
    <row r="239" spans="1:32" x14ac:dyDescent="0.25">
      <c r="A239" t="s">
        <v>978</v>
      </c>
      <c r="B239">
        <v>10362</v>
      </c>
      <c r="C239" s="2" t="str">
        <f t="shared" si="30"/>
        <v>0-20.000</v>
      </c>
      <c r="D239">
        <v>10.3</v>
      </c>
      <c r="E239">
        <f t="shared" si="31"/>
        <v>10</v>
      </c>
      <c r="F239" t="str">
        <f t="shared" si="32"/>
        <v>10-12 anos</v>
      </c>
      <c r="G239">
        <v>35</v>
      </c>
      <c r="H239" t="str">
        <f t="shared" si="33"/>
        <v>1 - 250</v>
      </c>
      <c r="I239">
        <v>1328</v>
      </c>
      <c r="J239">
        <v>1592</v>
      </c>
      <c r="K239">
        <v>8278</v>
      </c>
      <c r="L239">
        <v>61785</v>
      </c>
      <c r="M239">
        <v>133757</v>
      </c>
      <c r="N239">
        <v>84188</v>
      </c>
      <c r="O239" t="str">
        <f t="shared" si="34"/>
        <v>10.001-100.000</v>
      </c>
      <c r="P239">
        <v>29943</v>
      </c>
      <c r="Q239" t="str">
        <f t="shared" si="35"/>
        <v>10.001-100.000</v>
      </c>
      <c r="R239">
        <v>19626</v>
      </c>
      <c r="S239">
        <v>22.39</v>
      </c>
      <c r="T239">
        <v>7.04</v>
      </c>
      <c r="U239">
        <v>1.49</v>
      </c>
      <c r="V239">
        <v>18.989999999999998</v>
      </c>
      <c r="W239">
        <v>6.41</v>
      </c>
      <c r="X239" t="s">
        <v>979</v>
      </c>
      <c r="Y239" t="s">
        <v>980</v>
      </c>
      <c r="Z239" t="s">
        <v>981</v>
      </c>
      <c r="AB239">
        <f>(N239 - MIN($N$2:$N$998)) / (MAX($N$2:$N$998) - MIN($N$2:$N$998))</f>
        <v>7.832472103772534E-3</v>
      </c>
      <c r="AC239">
        <f t="shared" si="36"/>
        <v>2.4025667818964752E-3</v>
      </c>
      <c r="AD239">
        <f t="shared" si="37"/>
        <v>0.32102143182854537</v>
      </c>
      <c r="AE239">
        <f t="shared" si="38"/>
        <v>0.1040339702760085</v>
      </c>
      <c r="AF239">
        <f t="shared" si="39"/>
        <v>3.4400129847356891E-4</v>
      </c>
    </row>
    <row r="240" spans="1:32" x14ac:dyDescent="0.25">
      <c r="A240" t="s">
        <v>982</v>
      </c>
      <c r="B240">
        <v>10287</v>
      </c>
      <c r="C240" s="2" t="str">
        <f t="shared" si="30"/>
        <v>0-20.000</v>
      </c>
      <c r="D240">
        <v>9.1199999999999992</v>
      </c>
      <c r="E240">
        <f t="shared" si="31"/>
        <v>8</v>
      </c>
      <c r="F240" t="str">
        <f t="shared" si="32"/>
        <v>08-10 anos</v>
      </c>
      <c r="G240">
        <v>25</v>
      </c>
      <c r="H240" t="str">
        <f t="shared" si="33"/>
        <v>1 - 250</v>
      </c>
      <c r="I240">
        <v>110</v>
      </c>
      <c r="J240">
        <v>149</v>
      </c>
      <c r="K240">
        <v>852</v>
      </c>
      <c r="L240">
        <v>5986</v>
      </c>
      <c r="M240">
        <v>13525</v>
      </c>
      <c r="N240">
        <v>7065</v>
      </c>
      <c r="O240" t="str">
        <f t="shared" si="34"/>
        <v>1.001-10.000</v>
      </c>
      <c r="P240">
        <v>4850</v>
      </c>
      <c r="Q240" t="str">
        <f t="shared" si="35"/>
        <v>1.001-10.000</v>
      </c>
      <c r="R240">
        <v>1610</v>
      </c>
      <c r="S240">
        <v>35.86</v>
      </c>
      <c r="T240">
        <v>6.64</v>
      </c>
      <c r="U240">
        <v>1.28</v>
      </c>
      <c r="V240">
        <v>32.1</v>
      </c>
      <c r="W240">
        <v>9.7200000000000006</v>
      </c>
      <c r="X240" t="s">
        <v>983</v>
      </c>
      <c r="Y240" t="s">
        <v>984</v>
      </c>
      <c r="Z240" t="s">
        <v>985</v>
      </c>
      <c r="AB240">
        <f>(N240 - MIN($N$2:$N$998)) / (MAX($N$2:$N$998) - MIN($N$2:$N$998))</f>
        <v>6.5729575964689683E-4</v>
      </c>
      <c r="AC240">
        <f t="shared" si="36"/>
        <v>3.8915435635032908E-4</v>
      </c>
      <c r="AD240">
        <f t="shared" si="37"/>
        <v>0.30278157774737802</v>
      </c>
      <c r="AE240">
        <f t="shared" si="38"/>
        <v>5.9447983014862003E-2</v>
      </c>
      <c r="AF240">
        <f t="shared" si="39"/>
        <v>5.8148718699323665E-4</v>
      </c>
    </row>
    <row r="241" spans="1:32" x14ac:dyDescent="0.25">
      <c r="A241" t="s">
        <v>986</v>
      </c>
      <c r="B241">
        <v>10768</v>
      </c>
      <c r="C241" s="2" t="str">
        <f t="shared" si="30"/>
        <v>0-20.000</v>
      </c>
      <c r="D241">
        <v>16.920000000000002</v>
      </c>
      <c r="E241">
        <f t="shared" si="31"/>
        <v>16</v>
      </c>
      <c r="F241" t="str">
        <f t="shared" si="32"/>
        <v>16-18 anos</v>
      </c>
      <c r="G241">
        <v>0</v>
      </c>
      <c r="H241" t="str">
        <f t="shared" si="33"/>
        <v>0</v>
      </c>
      <c r="I241">
        <v>17288</v>
      </c>
      <c r="J241">
        <v>0</v>
      </c>
      <c r="K241">
        <v>0</v>
      </c>
      <c r="L241">
        <v>0</v>
      </c>
      <c r="M241">
        <v>6760979</v>
      </c>
      <c r="N241">
        <v>4469258</v>
      </c>
      <c r="O241" t="str">
        <f t="shared" si="34"/>
        <v>&gt;1.000.000</v>
      </c>
      <c r="P241">
        <v>1430230</v>
      </c>
      <c r="Q241" t="str">
        <f t="shared" si="35"/>
        <v>&gt;100.000</v>
      </c>
      <c r="R241">
        <v>861491</v>
      </c>
      <c r="S241">
        <v>21.15</v>
      </c>
      <c r="X241" t="s">
        <v>987</v>
      </c>
      <c r="Y241" t="s">
        <v>988</v>
      </c>
      <c r="Z241" t="s">
        <v>989</v>
      </c>
      <c r="AA241" t="s">
        <v>70</v>
      </c>
      <c r="AB241">
        <f>(N241 - MIN($N$2:$N$998)) / (MAX($N$2:$N$998) - MIN($N$2:$N$998))</f>
        <v>0.41579962238754009</v>
      </c>
      <c r="AC241">
        <f t="shared" si="36"/>
        <v>0.1147588113573054</v>
      </c>
      <c r="AD241">
        <f t="shared" si="37"/>
        <v>0</v>
      </c>
      <c r="AE241">
        <f t="shared" si="38"/>
        <v>-0.21231422505307856</v>
      </c>
      <c r="AF241">
        <f t="shared" si="39"/>
        <v>0</v>
      </c>
    </row>
    <row r="242" spans="1:32" x14ac:dyDescent="0.25">
      <c r="A242" t="s">
        <v>990</v>
      </c>
      <c r="B242">
        <v>10206</v>
      </c>
      <c r="C242" s="2" t="str">
        <f t="shared" si="30"/>
        <v>0-20.000</v>
      </c>
      <c r="D242">
        <v>9.08</v>
      </c>
      <c r="E242">
        <f t="shared" si="31"/>
        <v>8</v>
      </c>
      <c r="F242" t="str">
        <f t="shared" si="32"/>
        <v>08-10 anos</v>
      </c>
      <c r="G242">
        <v>0</v>
      </c>
      <c r="H242" t="str">
        <f t="shared" si="33"/>
        <v>0</v>
      </c>
      <c r="I242">
        <v>1585</v>
      </c>
      <c r="J242">
        <v>1658</v>
      </c>
      <c r="K242">
        <v>5814</v>
      </c>
      <c r="L242">
        <v>81178</v>
      </c>
      <c r="M242">
        <v>170957</v>
      </c>
      <c r="N242">
        <v>117280</v>
      </c>
      <c r="O242" t="str">
        <f t="shared" si="34"/>
        <v>100.001-1.000.000</v>
      </c>
      <c r="P242">
        <v>26048</v>
      </c>
      <c r="Q242" t="str">
        <f t="shared" si="35"/>
        <v>10.001-100.000</v>
      </c>
      <c r="R242">
        <v>27629</v>
      </c>
      <c r="S242">
        <v>15.24</v>
      </c>
      <c r="T242">
        <v>7.03</v>
      </c>
      <c r="U242">
        <v>1.04</v>
      </c>
      <c r="V242">
        <v>6.17</v>
      </c>
      <c r="W242">
        <v>7.13</v>
      </c>
      <c r="X242" t="s">
        <v>991</v>
      </c>
      <c r="Y242" t="s">
        <v>992</v>
      </c>
      <c r="Z242" t="s">
        <v>993</v>
      </c>
      <c r="AB242">
        <f>(N242 - MIN($N$2:$N$998)) / (MAX($N$2:$N$998) - MIN($N$2:$N$998))</f>
        <v>1.0911202645631713E-2</v>
      </c>
      <c r="AC242">
        <f t="shared" si="36"/>
        <v>2.0900397266419325E-3</v>
      </c>
      <c r="AD242">
        <f t="shared" si="37"/>
        <v>0.32056543547651623</v>
      </c>
      <c r="AE242">
        <f t="shared" si="38"/>
        <v>8.492569002123149E-3</v>
      </c>
      <c r="AF242">
        <f t="shared" si="39"/>
        <v>1.1176872098904268E-4</v>
      </c>
    </row>
    <row r="243" spans="1:32" x14ac:dyDescent="0.25">
      <c r="A243" t="s">
        <v>994</v>
      </c>
      <c r="B243">
        <v>10104</v>
      </c>
      <c r="C243" s="2" t="str">
        <f t="shared" si="30"/>
        <v>0-20.000</v>
      </c>
      <c r="D243">
        <v>14.13</v>
      </c>
      <c r="E243">
        <f t="shared" si="31"/>
        <v>14</v>
      </c>
      <c r="F243" t="str">
        <f t="shared" si="32"/>
        <v>14-16 anos</v>
      </c>
      <c r="G243">
        <v>0</v>
      </c>
      <c r="H243" t="str">
        <f t="shared" si="33"/>
        <v>0</v>
      </c>
      <c r="I243">
        <v>42</v>
      </c>
      <c r="J243">
        <v>66</v>
      </c>
      <c r="K243">
        <v>284</v>
      </c>
      <c r="L243">
        <v>2947</v>
      </c>
      <c r="M243">
        <v>4087</v>
      </c>
      <c r="N243">
        <v>3072</v>
      </c>
      <c r="O243" t="str">
        <f t="shared" si="34"/>
        <v>1.001-10.000</v>
      </c>
      <c r="P243">
        <v>360</v>
      </c>
      <c r="Q243" t="str">
        <f t="shared" si="35"/>
        <v>101-1.000</v>
      </c>
      <c r="R243">
        <v>655</v>
      </c>
      <c r="S243">
        <v>8.81</v>
      </c>
      <c r="T243">
        <v>6.02</v>
      </c>
      <c r="U243">
        <v>2.71</v>
      </c>
      <c r="V243">
        <v>29.27</v>
      </c>
      <c r="W243">
        <v>9.08</v>
      </c>
      <c r="X243" t="s">
        <v>995</v>
      </c>
      <c r="Y243" t="s">
        <v>996</v>
      </c>
      <c r="Z243" t="s">
        <v>997</v>
      </c>
      <c r="AB243">
        <f>(N243 - MIN($N$2:$N$998)) / (MAX($N$2:$N$998) - MIN($N$2:$N$998))</f>
        <v>2.8580503519253604E-4</v>
      </c>
      <c r="AC243">
        <f t="shared" si="36"/>
        <v>2.8885684182704841E-5</v>
      </c>
      <c r="AD243">
        <f t="shared" si="37"/>
        <v>0.2745098039215686</v>
      </c>
      <c r="AE243">
        <f t="shared" si="38"/>
        <v>0.36305732484076431</v>
      </c>
      <c r="AF243">
        <f t="shared" si="39"/>
        <v>5.3022211723651206E-4</v>
      </c>
    </row>
    <row r="244" spans="1:32" x14ac:dyDescent="0.25">
      <c r="A244" t="s">
        <v>998</v>
      </c>
      <c r="B244">
        <v>10075</v>
      </c>
      <c r="C244" s="2" t="str">
        <f t="shared" si="30"/>
        <v>0-20.000</v>
      </c>
      <c r="D244">
        <v>11.78</v>
      </c>
      <c r="E244">
        <f t="shared" si="31"/>
        <v>10</v>
      </c>
      <c r="F244" t="str">
        <f t="shared" si="32"/>
        <v>10-12 anos</v>
      </c>
      <c r="G244">
        <v>0</v>
      </c>
      <c r="H244" t="str">
        <f t="shared" si="33"/>
        <v>0</v>
      </c>
      <c r="I244">
        <v>1133</v>
      </c>
      <c r="J244">
        <v>1274</v>
      </c>
      <c r="K244">
        <v>6285</v>
      </c>
      <c r="L244">
        <v>59915</v>
      </c>
      <c r="M244">
        <v>140026</v>
      </c>
      <c r="N244">
        <v>105698</v>
      </c>
      <c r="O244" t="str">
        <f t="shared" si="34"/>
        <v>100.001-1.000.000</v>
      </c>
      <c r="P244">
        <v>10601</v>
      </c>
      <c r="Q244" t="str">
        <f t="shared" si="35"/>
        <v>10.001-100.000</v>
      </c>
      <c r="R244">
        <v>23727</v>
      </c>
      <c r="S244">
        <v>7.57</v>
      </c>
      <c r="T244">
        <v>9.0399999999999991</v>
      </c>
      <c r="U244">
        <v>1.48</v>
      </c>
      <c r="V244">
        <v>13.72</v>
      </c>
      <c r="W244">
        <v>7.34</v>
      </c>
      <c r="X244" t="s">
        <v>999</v>
      </c>
      <c r="Y244" t="s">
        <v>1000</v>
      </c>
      <c r="Z244" t="s">
        <v>1001</v>
      </c>
      <c r="AB244">
        <f>(N244 - MIN($N$2:$N$998)) / (MAX($N$2:$N$998) - MIN($N$2:$N$998))</f>
        <v>9.8336655630796455E-3</v>
      </c>
      <c r="AC244">
        <f t="shared" si="36"/>
        <v>8.5060316116903896E-4</v>
      </c>
      <c r="AD244">
        <f t="shared" si="37"/>
        <v>0.41222070223438206</v>
      </c>
      <c r="AE244">
        <f t="shared" si="38"/>
        <v>0.1019108280254777</v>
      </c>
      <c r="AF244">
        <f t="shared" si="39"/>
        <v>2.4853595655910301E-4</v>
      </c>
    </row>
    <row r="245" spans="1:32" x14ac:dyDescent="0.25">
      <c r="A245" t="s">
        <v>1002</v>
      </c>
      <c r="B245">
        <v>9926</v>
      </c>
      <c r="C245" s="2" t="str">
        <f t="shared" si="30"/>
        <v>0-20.000</v>
      </c>
      <c r="D245">
        <v>10.69</v>
      </c>
      <c r="E245">
        <f t="shared" si="31"/>
        <v>10</v>
      </c>
      <c r="F245" t="str">
        <f t="shared" si="32"/>
        <v>10-12 anos</v>
      </c>
      <c r="G245">
        <v>0</v>
      </c>
      <c r="H245" t="str">
        <f t="shared" si="33"/>
        <v>0</v>
      </c>
      <c r="I245">
        <v>25</v>
      </c>
      <c r="J245">
        <v>27</v>
      </c>
      <c r="K245">
        <v>148</v>
      </c>
      <c r="L245">
        <v>991</v>
      </c>
      <c r="M245">
        <v>2197</v>
      </c>
      <c r="N245">
        <v>1348</v>
      </c>
      <c r="O245" t="str">
        <f t="shared" si="34"/>
        <v>1.001-10.000</v>
      </c>
      <c r="P245">
        <v>443</v>
      </c>
      <c r="Q245" t="str">
        <f t="shared" si="35"/>
        <v>101-1.000</v>
      </c>
      <c r="R245">
        <v>406</v>
      </c>
      <c r="S245">
        <v>20.16</v>
      </c>
      <c r="T245">
        <v>5.56</v>
      </c>
      <c r="U245">
        <v>2.15</v>
      </c>
      <c r="V245">
        <v>2.78</v>
      </c>
      <c r="W245">
        <v>8</v>
      </c>
      <c r="X245" t="s">
        <v>1003</v>
      </c>
      <c r="Y245" t="s">
        <v>1004</v>
      </c>
      <c r="Z245" t="s">
        <v>1005</v>
      </c>
      <c r="AB245">
        <f>(N245 - MIN($N$2:$N$998)) / (MAX($N$2:$N$998) - MIN($N$2:$N$998))</f>
        <v>1.2541184486964145E-4</v>
      </c>
      <c r="AC245">
        <f t="shared" si="36"/>
        <v>3.554543914705068E-5</v>
      </c>
      <c r="AD245">
        <f t="shared" si="37"/>
        <v>0.25353397172822617</v>
      </c>
      <c r="AE245">
        <f t="shared" si="38"/>
        <v>0.24416135881104031</v>
      </c>
      <c r="AF245">
        <f t="shared" si="39"/>
        <v>5.035932647480367E-5</v>
      </c>
    </row>
    <row r="246" spans="1:32" x14ac:dyDescent="0.25">
      <c r="A246" t="s">
        <v>1006</v>
      </c>
      <c r="B246">
        <v>9915</v>
      </c>
      <c r="C246" s="2" t="str">
        <f t="shared" si="30"/>
        <v>0-20.000</v>
      </c>
      <c r="D246">
        <v>9.74</v>
      </c>
      <c r="E246">
        <f t="shared" si="31"/>
        <v>8</v>
      </c>
      <c r="F246" t="str">
        <f t="shared" si="32"/>
        <v>08-10 anos</v>
      </c>
      <c r="G246">
        <v>12</v>
      </c>
      <c r="H246" t="str">
        <f t="shared" si="33"/>
        <v>1 - 250</v>
      </c>
      <c r="I246">
        <v>28</v>
      </c>
      <c r="J246">
        <v>33</v>
      </c>
      <c r="K246">
        <v>248</v>
      </c>
      <c r="L246">
        <v>1705</v>
      </c>
      <c r="M246">
        <v>3353</v>
      </c>
      <c r="N246">
        <v>2351</v>
      </c>
      <c r="O246" t="str">
        <f t="shared" si="34"/>
        <v>1.001-10.000</v>
      </c>
      <c r="P246">
        <v>414</v>
      </c>
      <c r="Q246" t="str">
        <f t="shared" si="35"/>
        <v>101-1.000</v>
      </c>
      <c r="R246">
        <v>588</v>
      </c>
      <c r="S246">
        <v>12.35</v>
      </c>
      <c r="T246">
        <v>8.94</v>
      </c>
      <c r="U246">
        <v>1.48</v>
      </c>
      <c r="V246">
        <v>12.21</v>
      </c>
      <c r="W246">
        <v>10.52</v>
      </c>
      <c r="X246" t="s">
        <v>1007</v>
      </c>
      <c r="Y246" t="s">
        <v>1008</v>
      </c>
      <c r="Z246" t="s">
        <v>1009</v>
      </c>
      <c r="AB246">
        <f>(N246 - MIN($N$2:$N$998)) / (MAX($N$2:$N$998) - MIN($N$2:$N$998))</f>
        <v>2.1872644457605864E-4</v>
      </c>
      <c r="AC246">
        <f t="shared" si="36"/>
        <v>3.321853681011057E-5</v>
      </c>
      <c r="AD246">
        <f t="shared" si="37"/>
        <v>0.40766073871409025</v>
      </c>
      <c r="AE246">
        <f t="shared" si="38"/>
        <v>0.1019108280254777</v>
      </c>
      <c r="AF246">
        <f t="shared" si="39"/>
        <v>2.2118250944509095E-4</v>
      </c>
    </row>
    <row r="247" spans="1:32" x14ac:dyDescent="0.25">
      <c r="A247" t="s">
        <v>1010</v>
      </c>
      <c r="B247">
        <v>9898</v>
      </c>
      <c r="C247" s="2" t="str">
        <f t="shared" si="30"/>
        <v>0-20.000</v>
      </c>
      <c r="D247">
        <v>7.51</v>
      </c>
      <c r="E247">
        <f t="shared" si="31"/>
        <v>6</v>
      </c>
      <c r="F247" t="str">
        <f t="shared" si="32"/>
        <v>06-08 anos</v>
      </c>
      <c r="G247">
        <v>0</v>
      </c>
      <c r="H247" t="str">
        <f t="shared" si="33"/>
        <v>0</v>
      </c>
      <c r="I247">
        <v>719</v>
      </c>
      <c r="J247">
        <v>744</v>
      </c>
      <c r="K247">
        <v>2021</v>
      </c>
      <c r="L247">
        <v>16488</v>
      </c>
      <c r="M247">
        <v>55889</v>
      </c>
      <c r="N247">
        <v>25489</v>
      </c>
      <c r="O247" t="str">
        <f t="shared" si="34"/>
        <v>10.001-100.000</v>
      </c>
      <c r="P247">
        <v>23189</v>
      </c>
      <c r="Q247" t="str">
        <f t="shared" si="35"/>
        <v>10.001-100.000</v>
      </c>
      <c r="R247">
        <v>7211</v>
      </c>
      <c r="S247">
        <v>41.49</v>
      </c>
      <c r="T247">
        <v>6</v>
      </c>
      <c r="U247">
        <v>1.34</v>
      </c>
      <c r="V247">
        <v>5.44</v>
      </c>
      <c r="W247">
        <v>4.34</v>
      </c>
      <c r="X247" t="s">
        <v>1011</v>
      </c>
      <c r="Y247" t="s">
        <v>1012</v>
      </c>
      <c r="Z247" t="s">
        <v>1013</v>
      </c>
      <c r="AB247">
        <f>(N247 - MIN($N$2:$N$998)) / (MAX($N$2:$N$998) - MIN($N$2:$N$998))</f>
        <v>2.3713816868562989E-3</v>
      </c>
      <c r="AC247">
        <f t="shared" si="36"/>
        <v>1.8606392514242849E-3</v>
      </c>
      <c r="AD247">
        <f t="shared" si="37"/>
        <v>0.27359781121751026</v>
      </c>
      <c r="AE247">
        <f t="shared" si="38"/>
        <v>7.2186836518046721E-2</v>
      </c>
      <c r="AF247">
        <f t="shared" si="39"/>
        <v>9.8544869072997117E-5</v>
      </c>
    </row>
    <row r="248" spans="1:32" x14ac:dyDescent="0.25">
      <c r="A248" t="s">
        <v>1014</v>
      </c>
      <c r="B248">
        <v>9888</v>
      </c>
      <c r="C248" s="2" t="str">
        <f t="shared" si="30"/>
        <v>0-20.000</v>
      </c>
      <c r="D248">
        <v>10.56</v>
      </c>
      <c r="E248">
        <f t="shared" si="31"/>
        <v>10</v>
      </c>
      <c r="F248" t="str">
        <f t="shared" si="32"/>
        <v>10-12 anos</v>
      </c>
      <c r="G248">
        <v>0</v>
      </c>
      <c r="H248" t="str">
        <f t="shared" si="33"/>
        <v>0</v>
      </c>
      <c r="I248">
        <v>16</v>
      </c>
      <c r="J248">
        <v>32</v>
      </c>
      <c r="K248">
        <v>149</v>
      </c>
      <c r="L248">
        <v>1160</v>
      </c>
      <c r="M248">
        <v>1643</v>
      </c>
      <c r="N248">
        <v>1146</v>
      </c>
      <c r="O248" t="str">
        <f t="shared" si="34"/>
        <v>1.001-10.000</v>
      </c>
      <c r="P248">
        <v>219</v>
      </c>
      <c r="Q248" t="str">
        <f t="shared" si="35"/>
        <v>101-1.000</v>
      </c>
      <c r="R248">
        <v>278</v>
      </c>
      <c r="S248">
        <v>13.33</v>
      </c>
      <c r="T248">
        <v>3.5</v>
      </c>
      <c r="U248">
        <v>1.1599999999999999</v>
      </c>
      <c r="V248">
        <v>17.09</v>
      </c>
      <c r="W248">
        <v>8.19</v>
      </c>
      <c r="X248" t="s">
        <v>1015</v>
      </c>
      <c r="Y248" t="s">
        <v>1016</v>
      </c>
      <c r="Z248" t="s">
        <v>1017</v>
      </c>
      <c r="AB248">
        <f>(N248 - MIN($N$2:$N$998)) / (MAX($N$2:$N$998) - MIN($N$2:$N$998))</f>
        <v>1.0661867523784059E-4</v>
      </c>
      <c r="AC248">
        <f t="shared" si="36"/>
        <v>1.7572124544478779E-5</v>
      </c>
      <c r="AD248">
        <f t="shared" si="37"/>
        <v>0.15959872321021432</v>
      </c>
      <c r="AE248">
        <f t="shared" si="38"/>
        <v>3.3970276008492555E-2</v>
      </c>
      <c r="AF248">
        <f t="shared" si="39"/>
        <v>3.0958305376057368E-4</v>
      </c>
    </row>
    <row r="249" spans="1:32" x14ac:dyDescent="0.25">
      <c r="A249" t="s">
        <v>1018</v>
      </c>
      <c r="B249">
        <v>9883</v>
      </c>
      <c r="C249" s="2" t="str">
        <f t="shared" si="30"/>
        <v>0-20.000</v>
      </c>
      <c r="D249">
        <v>14.71</v>
      </c>
      <c r="E249">
        <f t="shared" si="31"/>
        <v>14</v>
      </c>
      <c r="F249" t="str">
        <f t="shared" si="32"/>
        <v>14-16 anos</v>
      </c>
      <c r="G249">
        <v>65</v>
      </c>
      <c r="H249" t="str">
        <f t="shared" si="33"/>
        <v>1 - 250</v>
      </c>
      <c r="I249">
        <v>7744</v>
      </c>
      <c r="J249">
        <v>8617</v>
      </c>
      <c r="K249">
        <v>57424</v>
      </c>
      <c r="L249">
        <v>412274</v>
      </c>
      <c r="M249">
        <v>898617</v>
      </c>
      <c r="N249">
        <v>596143</v>
      </c>
      <c r="O249" t="str">
        <f t="shared" si="34"/>
        <v>100.001-1.000.000</v>
      </c>
      <c r="P249">
        <v>176501</v>
      </c>
      <c r="Q249" t="str">
        <f t="shared" si="35"/>
        <v>&gt;100.000</v>
      </c>
      <c r="R249">
        <v>125973</v>
      </c>
      <c r="S249">
        <v>19.64</v>
      </c>
      <c r="T249">
        <v>7.22</v>
      </c>
      <c r="U249">
        <v>1.18</v>
      </c>
      <c r="V249">
        <v>26.59</v>
      </c>
      <c r="W249">
        <v>8.35</v>
      </c>
      <c r="X249" t="s">
        <v>1019</v>
      </c>
      <c r="Y249" t="s">
        <v>1020</v>
      </c>
      <c r="Z249" t="s">
        <v>1021</v>
      </c>
      <c r="AB249">
        <f>(N249 - MIN($N$2:$N$998)) / (MAX($N$2:$N$998) - MIN($N$2:$N$998))</f>
        <v>5.5462458038666666E-2</v>
      </c>
      <c r="AC249">
        <f t="shared" si="36"/>
        <v>1.4162089288698854E-2</v>
      </c>
      <c r="AD249">
        <f t="shared" si="37"/>
        <v>0.32922936616507065</v>
      </c>
      <c r="AE249">
        <f t="shared" si="38"/>
        <v>3.8216560509554125E-2</v>
      </c>
      <c r="AF249">
        <f t="shared" si="39"/>
        <v>4.8167427732555024E-4</v>
      </c>
    </row>
    <row r="250" spans="1:32" x14ac:dyDescent="0.25">
      <c r="A250" t="s">
        <v>1022</v>
      </c>
      <c r="B250">
        <v>9966</v>
      </c>
      <c r="C250" s="2" t="str">
        <f t="shared" si="30"/>
        <v>0-20.000</v>
      </c>
      <c r="D250">
        <v>12.23</v>
      </c>
      <c r="E250">
        <f t="shared" si="31"/>
        <v>12</v>
      </c>
      <c r="F250" t="str">
        <f t="shared" si="32"/>
        <v>12-14 anos</v>
      </c>
      <c r="G250">
        <v>19</v>
      </c>
      <c r="H250" t="str">
        <f t="shared" si="33"/>
        <v>1 - 250</v>
      </c>
      <c r="I250">
        <v>2123</v>
      </c>
      <c r="J250">
        <v>4305</v>
      </c>
      <c r="K250">
        <v>34919</v>
      </c>
      <c r="L250">
        <v>557599</v>
      </c>
      <c r="M250">
        <v>812291</v>
      </c>
      <c r="N250">
        <v>610493</v>
      </c>
      <c r="O250" t="str">
        <f t="shared" si="34"/>
        <v>100.001-1.000.000</v>
      </c>
      <c r="P250">
        <v>132477</v>
      </c>
      <c r="Q250" t="str">
        <f t="shared" si="35"/>
        <v>&gt;100.000</v>
      </c>
      <c r="R250">
        <v>69321</v>
      </c>
      <c r="S250">
        <v>16.309999999999999</v>
      </c>
      <c r="T250">
        <v>5.95</v>
      </c>
      <c r="U250">
        <v>1.65</v>
      </c>
      <c r="V250">
        <v>148.58000000000001</v>
      </c>
      <c r="W250">
        <v>24.03</v>
      </c>
      <c r="X250" t="s">
        <v>1023</v>
      </c>
      <c r="Y250" t="s">
        <v>1024</v>
      </c>
      <c r="Z250" t="s">
        <v>1025</v>
      </c>
      <c r="AB250">
        <f>(N250 - MIN($N$2:$N$998)) / (MAX($N$2:$N$998) - MIN($N$2:$N$998))</f>
        <v>5.6797517366470346E-2</v>
      </c>
      <c r="AC250">
        <f t="shared" si="36"/>
        <v>1.0629691065200526E-2</v>
      </c>
      <c r="AD250">
        <f t="shared" si="37"/>
        <v>0.27131782945736438</v>
      </c>
      <c r="AE250">
        <f t="shared" si="38"/>
        <v>0.13800424628450103</v>
      </c>
      <c r="AF250">
        <f t="shared" si="39"/>
        <v>2.6915067365562337E-3</v>
      </c>
    </row>
    <row r="251" spans="1:32" x14ac:dyDescent="0.25">
      <c r="A251" t="s">
        <v>1026</v>
      </c>
      <c r="B251">
        <v>9802</v>
      </c>
      <c r="C251" s="2" t="str">
        <f t="shared" si="30"/>
        <v>0-20.000</v>
      </c>
      <c r="D251">
        <v>9.23</v>
      </c>
      <c r="E251">
        <f t="shared" si="31"/>
        <v>8</v>
      </c>
      <c r="F251" t="str">
        <f t="shared" si="32"/>
        <v>08-10 anos</v>
      </c>
      <c r="G251">
        <v>12</v>
      </c>
      <c r="H251" t="str">
        <f t="shared" si="33"/>
        <v>1 - 250</v>
      </c>
      <c r="I251">
        <v>45</v>
      </c>
      <c r="J251">
        <v>103</v>
      </c>
      <c r="K251">
        <v>589</v>
      </c>
      <c r="L251">
        <v>4533</v>
      </c>
      <c r="M251">
        <v>5438</v>
      </c>
      <c r="N251">
        <v>4333</v>
      </c>
      <c r="O251" t="str">
        <f t="shared" si="34"/>
        <v>1.001-10.000</v>
      </c>
      <c r="P251">
        <v>278</v>
      </c>
      <c r="Q251" t="str">
        <f t="shared" si="35"/>
        <v>101-1.000</v>
      </c>
      <c r="R251">
        <v>827</v>
      </c>
      <c r="S251">
        <v>5.1100000000000003</v>
      </c>
      <c r="T251">
        <v>5</v>
      </c>
      <c r="U251">
        <v>1.34</v>
      </c>
      <c r="V251">
        <v>26.94</v>
      </c>
      <c r="W251">
        <v>8.6199999999999992</v>
      </c>
      <c r="X251" t="s">
        <v>1027</v>
      </c>
      <c r="Y251" t="s">
        <v>1028</v>
      </c>
      <c r="Z251" t="s">
        <v>1029</v>
      </c>
      <c r="AB251">
        <f>(N251 - MIN($N$2:$N$998)) / (MAX($N$2:$N$998) - MIN($N$2:$N$998))</f>
        <v>4.0312279215145138E-4</v>
      </c>
      <c r="AC251">
        <f t="shared" si="36"/>
        <v>2.2306167229977627E-5</v>
      </c>
      <c r="AD251">
        <f t="shared" si="37"/>
        <v>0.22799817601459188</v>
      </c>
      <c r="AE251">
        <f t="shared" si="38"/>
        <v>7.2186836518046721E-2</v>
      </c>
      <c r="AF251">
        <f t="shared" si="39"/>
        <v>4.8801448029899675E-4</v>
      </c>
    </row>
    <row r="252" spans="1:32" x14ac:dyDescent="0.25">
      <c r="A252" t="s">
        <v>1030</v>
      </c>
      <c r="B252">
        <v>9770</v>
      </c>
      <c r="C252" s="2" t="str">
        <f t="shared" si="30"/>
        <v>0-20.000</v>
      </c>
      <c r="D252">
        <v>9.9</v>
      </c>
      <c r="E252">
        <f t="shared" si="31"/>
        <v>8</v>
      </c>
      <c r="F252" t="str">
        <f t="shared" si="32"/>
        <v>08-10 anos</v>
      </c>
      <c r="G252">
        <v>1</v>
      </c>
      <c r="H252" t="str">
        <f t="shared" si="33"/>
        <v>1 - 250</v>
      </c>
      <c r="I252">
        <v>35</v>
      </c>
      <c r="J252">
        <v>92</v>
      </c>
      <c r="K252">
        <v>185</v>
      </c>
      <c r="L252">
        <v>2161</v>
      </c>
      <c r="M252">
        <v>2862</v>
      </c>
      <c r="N252">
        <v>2195</v>
      </c>
      <c r="O252" t="str">
        <f t="shared" si="34"/>
        <v>1.001-10.000</v>
      </c>
      <c r="P252">
        <v>171</v>
      </c>
      <c r="Q252" t="str">
        <f t="shared" si="35"/>
        <v>101-1.000</v>
      </c>
      <c r="R252">
        <v>496</v>
      </c>
      <c r="S252">
        <v>5.97</v>
      </c>
      <c r="T252">
        <v>3.57</v>
      </c>
      <c r="U252">
        <v>1.78</v>
      </c>
      <c r="V252">
        <v>6.75</v>
      </c>
      <c r="W252">
        <v>3</v>
      </c>
      <c r="X252" t="s">
        <v>1031</v>
      </c>
      <c r="Y252" t="s">
        <v>1032</v>
      </c>
      <c r="Z252" t="s">
        <v>1033</v>
      </c>
      <c r="AB252">
        <f>(N252 - MIN($N$2:$N$998)) / (MAX($N$2:$N$998) - MIN($N$2:$N$998))</f>
        <v>2.0421290763268768E-4</v>
      </c>
      <c r="AC252">
        <f t="shared" si="36"/>
        <v>1.3720699986784799E-5</v>
      </c>
      <c r="AD252">
        <f t="shared" si="37"/>
        <v>0.16279069767441859</v>
      </c>
      <c r="AE252">
        <f t="shared" si="38"/>
        <v>0.16560509554140129</v>
      </c>
      <c r="AF252">
        <f t="shared" si="39"/>
        <v>1.2227534305932547E-4</v>
      </c>
    </row>
    <row r="253" spans="1:32" x14ac:dyDescent="0.25">
      <c r="A253" t="s">
        <v>1034</v>
      </c>
      <c r="B253">
        <v>9723</v>
      </c>
      <c r="C253" s="2" t="str">
        <f t="shared" si="30"/>
        <v>0-20.000</v>
      </c>
      <c r="D253">
        <v>9.57</v>
      </c>
      <c r="E253">
        <f t="shared" si="31"/>
        <v>8</v>
      </c>
      <c r="F253" t="str">
        <f t="shared" si="32"/>
        <v>08-10 anos</v>
      </c>
      <c r="G253">
        <v>30</v>
      </c>
      <c r="H253" t="str">
        <f t="shared" si="33"/>
        <v>1 - 250</v>
      </c>
      <c r="I253">
        <v>125</v>
      </c>
      <c r="J253">
        <v>284</v>
      </c>
      <c r="K253">
        <v>1203</v>
      </c>
      <c r="L253">
        <v>8981</v>
      </c>
      <c r="M253">
        <v>12775</v>
      </c>
      <c r="N253">
        <v>9054</v>
      </c>
      <c r="O253" t="str">
        <f t="shared" si="34"/>
        <v>1.001-10.000</v>
      </c>
      <c r="P253">
        <v>1606</v>
      </c>
      <c r="Q253" t="str">
        <f t="shared" si="35"/>
        <v>1.001-10.000</v>
      </c>
      <c r="R253">
        <v>2115</v>
      </c>
      <c r="S253">
        <v>12.57</v>
      </c>
      <c r="T253">
        <v>5.23</v>
      </c>
      <c r="U253">
        <v>1.71</v>
      </c>
      <c r="V253">
        <v>15.12</v>
      </c>
      <c r="W253">
        <v>6.44</v>
      </c>
      <c r="X253" t="s">
        <v>1035</v>
      </c>
      <c r="Y253" t="s">
        <v>1036</v>
      </c>
      <c r="Z253" t="s">
        <v>1037</v>
      </c>
      <c r="AB253">
        <f>(N253 - MIN($N$2:$N$998)) / (MAX($N$2:$N$998) - MIN($N$2:$N$998))</f>
        <v>8.4234335567487666E-4</v>
      </c>
      <c r="AC253">
        <f t="shared" si="36"/>
        <v>1.2886224665951105E-4</v>
      </c>
      <c r="AD253">
        <f t="shared" si="37"/>
        <v>0.23848609211126312</v>
      </c>
      <c r="AE253">
        <f t="shared" si="38"/>
        <v>0.15074309978768577</v>
      </c>
      <c r="AF253">
        <f t="shared" si="39"/>
        <v>2.7389676845288903E-4</v>
      </c>
    </row>
    <row r="254" spans="1:32" x14ac:dyDescent="0.25">
      <c r="A254" t="s">
        <v>1038</v>
      </c>
      <c r="B254">
        <v>9737</v>
      </c>
      <c r="C254" s="2" t="str">
        <f t="shared" si="30"/>
        <v>0-20.000</v>
      </c>
      <c r="D254">
        <v>12.23</v>
      </c>
      <c r="E254">
        <f t="shared" si="31"/>
        <v>12</v>
      </c>
      <c r="F254" t="str">
        <f t="shared" si="32"/>
        <v>12-14 anos</v>
      </c>
      <c r="G254">
        <v>39</v>
      </c>
      <c r="H254" t="str">
        <f t="shared" si="33"/>
        <v>1 - 250</v>
      </c>
      <c r="I254">
        <v>482</v>
      </c>
      <c r="J254">
        <v>1244</v>
      </c>
      <c r="K254">
        <v>4574</v>
      </c>
      <c r="L254">
        <v>37360</v>
      </c>
      <c r="M254">
        <v>68354</v>
      </c>
      <c r="N254">
        <v>46322</v>
      </c>
      <c r="O254" t="str">
        <f t="shared" si="34"/>
        <v>10.001-100.000</v>
      </c>
      <c r="P254">
        <v>12196</v>
      </c>
      <c r="Q254" t="str">
        <f t="shared" si="35"/>
        <v>10.001-100.000</v>
      </c>
      <c r="R254">
        <v>9836</v>
      </c>
      <c r="S254">
        <v>17.84</v>
      </c>
      <c r="T254">
        <v>5.0999999999999996</v>
      </c>
      <c r="U254">
        <v>1.68</v>
      </c>
      <c r="V254">
        <v>13.28</v>
      </c>
      <c r="W254">
        <v>5.18</v>
      </c>
      <c r="X254" t="s">
        <v>1039</v>
      </c>
      <c r="Y254" t="s">
        <v>1040</v>
      </c>
      <c r="Z254" t="s">
        <v>1041</v>
      </c>
      <c r="AB254">
        <f>(N254 - MIN($N$2:$N$998)) / (MAX($N$2:$N$998) - MIN($N$2:$N$998))</f>
        <v>4.3095901172489105E-3</v>
      </c>
      <c r="AC254">
        <f t="shared" si="36"/>
        <v>9.7858278970074509E-4</v>
      </c>
      <c r="AD254">
        <f t="shared" si="37"/>
        <v>0.23255813953488372</v>
      </c>
      <c r="AE254">
        <f t="shared" si="38"/>
        <v>0.14437367303609341</v>
      </c>
      <c r="AF254">
        <f t="shared" si="39"/>
        <v>2.4056541567819882E-4</v>
      </c>
    </row>
    <row r="255" spans="1:32" x14ac:dyDescent="0.25">
      <c r="A255" t="s">
        <v>1042</v>
      </c>
      <c r="B255">
        <v>9706</v>
      </c>
      <c r="C255" s="2" t="str">
        <f t="shared" si="30"/>
        <v>0-20.000</v>
      </c>
      <c r="D255">
        <v>2.0099999999999998</v>
      </c>
      <c r="E255">
        <f t="shared" si="31"/>
        <v>2</v>
      </c>
      <c r="F255" t="str">
        <f t="shared" si="32"/>
        <v>02-04 anos</v>
      </c>
      <c r="G255">
        <v>0</v>
      </c>
      <c r="H255" t="str">
        <f t="shared" si="33"/>
        <v>0</v>
      </c>
      <c r="I255">
        <v>448</v>
      </c>
      <c r="J255">
        <v>290</v>
      </c>
      <c r="K255">
        <v>377</v>
      </c>
      <c r="L255">
        <v>3039</v>
      </c>
      <c r="M255">
        <v>9558</v>
      </c>
      <c r="N255">
        <v>5912</v>
      </c>
      <c r="O255" t="str">
        <f t="shared" si="34"/>
        <v>1.001-10.000</v>
      </c>
      <c r="P255">
        <v>1846</v>
      </c>
      <c r="Q255" t="str">
        <f t="shared" si="35"/>
        <v>1.001-10.000</v>
      </c>
      <c r="R255">
        <v>1800</v>
      </c>
      <c r="S255">
        <v>19.309999999999999</v>
      </c>
      <c r="T255">
        <v>2.81</v>
      </c>
      <c r="U255">
        <v>1.03</v>
      </c>
      <c r="V255">
        <v>0.53</v>
      </c>
      <c r="W255">
        <v>1.63</v>
      </c>
      <c r="X255" t="s">
        <v>1043</v>
      </c>
      <c r="Y255" t="s">
        <v>1044</v>
      </c>
      <c r="Z255" t="s">
        <v>1045</v>
      </c>
      <c r="AB255">
        <f>(N255 - MIN($N$2:$N$998)) / (MAX($N$2:$N$998) - MIN($N$2:$N$998))</f>
        <v>5.5002583595646908E-4</v>
      </c>
      <c r="AC255">
        <f t="shared" si="36"/>
        <v>1.4811936944798094E-4</v>
      </c>
      <c r="AD255">
        <f t="shared" si="37"/>
        <v>0.12813497492020065</v>
      </c>
      <c r="AE255">
        <f t="shared" si="38"/>
        <v>6.3694267515923622E-3</v>
      </c>
      <c r="AF255">
        <f t="shared" si="39"/>
        <v>9.6008787883618512E-6</v>
      </c>
    </row>
    <row r="256" spans="1:32" x14ac:dyDescent="0.25">
      <c r="A256" t="s">
        <v>1046</v>
      </c>
      <c r="B256">
        <v>9686</v>
      </c>
      <c r="C256" s="2" t="str">
        <f t="shared" si="30"/>
        <v>0-20.000</v>
      </c>
      <c r="D256">
        <v>8.24</v>
      </c>
      <c r="E256">
        <f t="shared" si="31"/>
        <v>8</v>
      </c>
      <c r="F256" t="str">
        <f t="shared" si="32"/>
        <v>08-10 anos</v>
      </c>
      <c r="G256">
        <v>4</v>
      </c>
      <c r="H256" t="str">
        <f t="shared" si="33"/>
        <v>1 - 250</v>
      </c>
      <c r="I256">
        <v>13</v>
      </c>
      <c r="J256">
        <v>15</v>
      </c>
      <c r="K256">
        <v>60</v>
      </c>
      <c r="L256">
        <v>484</v>
      </c>
      <c r="M256">
        <v>761</v>
      </c>
      <c r="N256">
        <v>564</v>
      </c>
      <c r="O256" t="str">
        <f t="shared" si="34"/>
        <v>101-1.000</v>
      </c>
      <c r="P256">
        <v>71</v>
      </c>
      <c r="Q256" t="str">
        <f t="shared" si="35"/>
        <v>Até 100</v>
      </c>
      <c r="R256">
        <v>126</v>
      </c>
      <c r="S256">
        <v>9.33</v>
      </c>
      <c r="T256">
        <v>5</v>
      </c>
      <c r="U256">
        <v>1.27</v>
      </c>
      <c r="V256">
        <v>9.73</v>
      </c>
      <c r="W256">
        <v>6.8</v>
      </c>
      <c r="X256" t="s">
        <v>1047</v>
      </c>
      <c r="Y256" t="s">
        <v>1048</v>
      </c>
      <c r="Z256" t="s">
        <v>1049</v>
      </c>
      <c r="AB256">
        <f>(N256 - MIN($N$2:$N$998)) / (MAX($N$2:$N$998) - MIN($N$2:$N$998))</f>
        <v>5.2472018179879662E-5</v>
      </c>
      <c r="AC256">
        <f t="shared" si="36"/>
        <v>5.6968988249223439E-6</v>
      </c>
      <c r="AD256">
        <f t="shared" si="37"/>
        <v>0.22799817601459188</v>
      </c>
      <c r="AE256">
        <f t="shared" si="38"/>
        <v>5.7324840764331211E-2</v>
      </c>
      <c r="AF256">
        <f t="shared" si="39"/>
        <v>1.7625764266181285E-4</v>
      </c>
    </row>
    <row r="257" spans="1:32" x14ac:dyDescent="0.25">
      <c r="A257" t="s">
        <v>1050</v>
      </c>
      <c r="B257">
        <v>9660</v>
      </c>
      <c r="C257" s="2" t="str">
        <f t="shared" si="30"/>
        <v>0-20.000</v>
      </c>
      <c r="D257">
        <v>14.38</v>
      </c>
      <c r="E257">
        <f t="shared" si="31"/>
        <v>14</v>
      </c>
      <c r="F257" t="str">
        <f t="shared" si="32"/>
        <v>14-16 anos</v>
      </c>
      <c r="G257">
        <v>0</v>
      </c>
      <c r="H257" t="str">
        <f t="shared" si="33"/>
        <v>0</v>
      </c>
      <c r="I257">
        <v>184</v>
      </c>
      <c r="J257">
        <v>221</v>
      </c>
      <c r="K257">
        <v>1368</v>
      </c>
      <c r="L257">
        <v>9588</v>
      </c>
      <c r="M257">
        <v>21272</v>
      </c>
      <c r="N257">
        <v>11305</v>
      </c>
      <c r="O257" t="str">
        <f t="shared" si="34"/>
        <v>10.001-100.000</v>
      </c>
      <c r="P257">
        <v>6613</v>
      </c>
      <c r="Q257" t="str">
        <f t="shared" si="35"/>
        <v>1.001-10.000</v>
      </c>
      <c r="R257">
        <v>3354</v>
      </c>
      <c r="S257">
        <v>31.09</v>
      </c>
      <c r="T257">
        <v>4.54</v>
      </c>
      <c r="U257">
        <v>1.3</v>
      </c>
      <c r="V257">
        <v>47.12</v>
      </c>
      <c r="W257">
        <v>9.43</v>
      </c>
      <c r="X257" t="s">
        <v>1051</v>
      </c>
      <c r="Y257" t="s">
        <v>1052</v>
      </c>
      <c r="Z257" t="s">
        <v>1053</v>
      </c>
      <c r="AB257">
        <f>(N257 - MIN($N$2:$N$998)) / (MAX($N$2:$N$998) - MIN($N$2:$N$998))</f>
        <v>1.0517662509282617E-3</v>
      </c>
      <c r="AC257">
        <f t="shared" si="36"/>
        <v>5.306139708339642E-4</v>
      </c>
      <c r="AD257">
        <f t="shared" si="37"/>
        <v>0.20702234382124943</v>
      </c>
      <c r="AE257">
        <f t="shared" si="38"/>
        <v>6.369426751592358E-2</v>
      </c>
      <c r="AF257">
        <f t="shared" si="39"/>
        <v>8.5357246888228373E-4</v>
      </c>
    </row>
    <row r="258" spans="1:32" x14ac:dyDescent="0.25">
      <c r="A258" t="s">
        <v>1054</v>
      </c>
      <c r="B258">
        <v>9648</v>
      </c>
      <c r="C258" s="2" t="str">
        <f t="shared" si="30"/>
        <v>0-20.000</v>
      </c>
      <c r="D258">
        <v>10.47</v>
      </c>
      <c r="E258">
        <f t="shared" si="31"/>
        <v>10</v>
      </c>
      <c r="F258" t="str">
        <f t="shared" si="32"/>
        <v>10-12 anos</v>
      </c>
      <c r="G258">
        <v>144</v>
      </c>
      <c r="H258" t="str">
        <f t="shared" si="33"/>
        <v>1 - 250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tr">
        <f t="shared" si="34"/>
        <v>Até 100</v>
      </c>
      <c r="P258">
        <v>0</v>
      </c>
      <c r="Q258" t="str">
        <f t="shared" si="35"/>
        <v>Até 100</v>
      </c>
      <c r="R258">
        <v>0</v>
      </c>
      <c r="X258" t="s">
        <v>1055</v>
      </c>
      <c r="Y258" t="s">
        <v>1056</v>
      </c>
      <c r="Z258" t="s">
        <v>1057</v>
      </c>
      <c r="AA258" t="s">
        <v>25</v>
      </c>
      <c r="AB258">
        <f>(N258 - MIN($N$2:$N$998)) / (MAX($N$2:$N$998) - MIN($N$2:$N$998))</f>
        <v>0</v>
      </c>
      <c r="AC258">
        <f t="shared" si="36"/>
        <v>0</v>
      </c>
      <c r="AD258">
        <f t="shared" si="37"/>
        <v>0</v>
      </c>
      <c r="AE258">
        <f t="shared" si="38"/>
        <v>-0.21231422505307856</v>
      </c>
      <c r="AF258">
        <f t="shared" si="39"/>
        <v>0</v>
      </c>
    </row>
    <row r="259" spans="1:32" x14ac:dyDescent="0.25">
      <c r="A259" t="s">
        <v>1058</v>
      </c>
      <c r="B259">
        <v>9650</v>
      </c>
      <c r="C259" s="2" t="str">
        <f t="shared" ref="C259:C322" si="40">IF(B259&lt;=20000,"0-20.000",
IF(B259&lt;=40000,"20.001-40.000",
IF(B259&lt;=60000,"40.001-60.000",
IF(B259&lt;=80000,"60.001-80.000",
IF(B259&lt;=100000,"80.001-100.000",
IF(B259&lt;=120000,"100.001-120.000",
IF(B259&lt;=140000,"120.001-140.000",
"140.001-160.000")))))))</f>
        <v>0-20.000</v>
      </c>
      <c r="D259">
        <v>10.86</v>
      </c>
      <c r="E259">
        <f t="shared" ref="E259:E322" si="41">FLOOR(D259,2)</f>
        <v>10</v>
      </c>
      <c r="F259" t="str">
        <f t="shared" ref="F259:F322" si="42">IF(E259=0,"&lt;1 ano",TEXT(E259,"00")&amp;"-"&amp;TEXT(E259+2,"00")&amp;" anos")</f>
        <v>10-12 anos</v>
      </c>
      <c r="G259">
        <v>0</v>
      </c>
      <c r="H259" t="str">
        <f t="shared" ref="H259:H322" si="43">IF(G259=0,"0",INT((G259-1)/250)*250+1 &amp; " - " &amp; INT((G259-1)/250+1)*250)</f>
        <v>0</v>
      </c>
      <c r="I259">
        <v>148</v>
      </c>
      <c r="J259">
        <v>335</v>
      </c>
      <c r="K259">
        <v>1164</v>
      </c>
      <c r="L259">
        <v>12621</v>
      </c>
      <c r="M259">
        <v>17047</v>
      </c>
      <c r="N259">
        <v>11754</v>
      </c>
      <c r="O259" t="str">
        <f t="shared" ref="O259:O322" si="44">IF(N259&lt;=100,"Até 100",
IF(N259&lt;=1000,"101-1.000",
IF(N259&lt;=10000,"1.001-10.000",
IF(N259&lt;=100000,"10.001-100.000",
IF(N259&lt;=1000000,"100.001-1.000.000",
"&gt;1.000.000")))))</f>
        <v>10.001-100.000</v>
      </c>
      <c r="P259">
        <v>2963</v>
      </c>
      <c r="Q259" t="str">
        <f t="shared" ref="Q259:Q322" si="45">IF(P259&lt;=100,"Até 100",
IF(P259&lt;=1000,"101-1.000",
IF(P259&lt;=10000,"1.001-10.000",
IF(P259&lt;=100000,"10.001-100.000",
"&gt;100.000"))))</f>
        <v>1.001-10.000</v>
      </c>
      <c r="R259">
        <v>2330</v>
      </c>
      <c r="S259">
        <v>17.38</v>
      </c>
      <c r="T259">
        <v>5.01</v>
      </c>
      <c r="U259">
        <v>1.97</v>
      </c>
      <c r="V259">
        <v>7.57</v>
      </c>
      <c r="W259">
        <v>6.69</v>
      </c>
      <c r="X259" t="s">
        <v>1059</v>
      </c>
      <c r="Y259" t="s">
        <v>1060</v>
      </c>
      <c r="Z259" t="s">
        <v>1061</v>
      </c>
      <c r="AB259">
        <f>(N259 - MIN($N$2:$N$998)) / (MAX($N$2:$N$998) - MIN($N$2:$N$998))</f>
        <v>1.0935391873870665E-3</v>
      </c>
      <c r="AC259">
        <f t="shared" ref="AC259:AC322" si="46">(P259 - MIN($P$2:$P$998)) / (MAX($P$2:$P$998) - MIN($P$2:$P$998))</f>
        <v>2.3774522842598457E-4</v>
      </c>
      <c r="AD259">
        <f t="shared" ref="AD259:AD322" si="47">(T259 - MIN($T$2:$T$998)) / (MAX($T$2:$T$998) - MIN($T$2:$T$998))</f>
        <v>0.22845417236662105</v>
      </c>
      <c r="AE259">
        <f t="shared" ref="AE259:AE322" si="48">(U259 - MIN($U$2:$U$998)) / (MAX($U$2:$U$998) - MIN($U$2:$U$998))</f>
        <v>0.20594479830148618</v>
      </c>
      <c r="AF259">
        <f t="shared" ref="AF259:AF322" si="49">(V259 - MIN($V$2:$V$998)) / (MAX($V$2:$V$998) - MIN($V$2:$V$998))</f>
        <v>1.3712953288282871E-4</v>
      </c>
    </row>
    <row r="260" spans="1:32" x14ac:dyDescent="0.25">
      <c r="A260" t="s">
        <v>1062</v>
      </c>
      <c r="B260">
        <v>9630</v>
      </c>
      <c r="C260" s="2" t="str">
        <f t="shared" si="40"/>
        <v>0-20.000</v>
      </c>
      <c r="D260">
        <v>12.64</v>
      </c>
      <c r="E260">
        <f t="shared" si="41"/>
        <v>12</v>
      </c>
      <c r="F260" t="str">
        <f t="shared" si="42"/>
        <v>12-14 anos</v>
      </c>
      <c r="G260">
        <v>61</v>
      </c>
      <c r="H260" t="str">
        <f t="shared" si="43"/>
        <v>1 - 250</v>
      </c>
      <c r="I260">
        <v>43</v>
      </c>
      <c r="J260">
        <v>64</v>
      </c>
      <c r="K260">
        <v>478</v>
      </c>
      <c r="L260">
        <v>2920</v>
      </c>
      <c r="M260">
        <v>5311</v>
      </c>
      <c r="N260">
        <v>3143</v>
      </c>
      <c r="O260" t="str">
        <f t="shared" si="44"/>
        <v>1.001-10.000</v>
      </c>
      <c r="P260">
        <v>1494</v>
      </c>
      <c r="Q260" t="str">
        <f t="shared" si="45"/>
        <v>1.001-10.000</v>
      </c>
      <c r="R260">
        <v>674</v>
      </c>
      <c r="S260">
        <v>28.13</v>
      </c>
      <c r="T260">
        <v>6.16</v>
      </c>
      <c r="U260">
        <v>1.66</v>
      </c>
      <c r="V260">
        <v>59.73</v>
      </c>
      <c r="W260">
        <v>10.97</v>
      </c>
      <c r="X260" t="s">
        <v>1063</v>
      </c>
      <c r="Y260" t="s">
        <v>1064</v>
      </c>
      <c r="Z260" t="s">
        <v>1065</v>
      </c>
      <c r="AB260">
        <f>(N260 - MIN($N$2:$N$998)) / (MAX($N$2:$N$998) - MIN($N$2:$N$998))</f>
        <v>2.9241055521163437E-4</v>
      </c>
      <c r="AC260">
        <f t="shared" si="46"/>
        <v>1.1987558935822509E-4</v>
      </c>
      <c r="AD260">
        <f t="shared" si="47"/>
        <v>0.2808937528499772</v>
      </c>
      <c r="AE260">
        <f t="shared" si="48"/>
        <v>0.14012738853503184</v>
      </c>
      <c r="AF260">
        <f t="shared" si="49"/>
        <v>1.0820009245827422E-3</v>
      </c>
    </row>
    <row r="261" spans="1:32" x14ac:dyDescent="0.25">
      <c r="A261" t="s">
        <v>1066</v>
      </c>
      <c r="B261">
        <v>9599</v>
      </c>
      <c r="C261" s="2" t="str">
        <f t="shared" si="40"/>
        <v>0-20.000</v>
      </c>
      <c r="D261">
        <v>12.11</v>
      </c>
      <c r="E261">
        <f t="shared" si="41"/>
        <v>12</v>
      </c>
      <c r="F261" t="str">
        <f t="shared" si="42"/>
        <v>12-14 anos</v>
      </c>
      <c r="G261">
        <v>5</v>
      </c>
      <c r="H261" t="str">
        <f t="shared" si="43"/>
        <v>1 - 250</v>
      </c>
      <c r="I261">
        <v>78</v>
      </c>
      <c r="J261">
        <v>172</v>
      </c>
      <c r="K261">
        <v>1204</v>
      </c>
      <c r="L261">
        <v>12879</v>
      </c>
      <c r="M261">
        <v>13905</v>
      </c>
      <c r="N261">
        <v>10381</v>
      </c>
      <c r="O261" t="str">
        <f t="shared" si="44"/>
        <v>10.001-100.000</v>
      </c>
      <c r="P261">
        <v>1339</v>
      </c>
      <c r="Q261" t="str">
        <f t="shared" si="45"/>
        <v>1.001-10.000</v>
      </c>
      <c r="R261">
        <v>2185</v>
      </c>
      <c r="S261">
        <v>9.6300000000000008</v>
      </c>
      <c r="T261">
        <v>5.16</v>
      </c>
      <c r="U261">
        <v>1.61</v>
      </c>
      <c r="V261">
        <v>47.51</v>
      </c>
      <c r="W261">
        <v>15.59</v>
      </c>
      <c r="X261" t="s">
        <v>1067</v>
      </c>
      <c r="Y261" t="s">
        <v>1068</v>
      </c>
      <c r="Z261" t="s">
        <v>1069</v>
      </c>
      <c r="AB261">
        <f>(N261 - MIN($N$2:$N$998)) / (MAX($N$2:$N$998) - MIN($N$2:$N$998))</f>
        <v>9.6580145518675663E-4</v>
      </c>
      <c r="AC261">
        <f t="shared" si="46"/>
        <v>1.0743869755733828E-4</v>
      </c>
      <c r="AD261">
        <f t="shared" si="47"/>
        <v>0.23529411764705882</v>
      </c>
      <c r="AE261">
        <f t="shared" si="48"/>
        <v>0.12951167728237795</v>
      </c>
      <c r="AF261">
        <f t="shared" si="49"/>
        <v>8.6063726648126699E-4</v>
      </c>
    </row>
    <row r="262" spans="1:32" x14ac:dyDescent="0.25">
      <c r="A262" t="s">
        <v>1070</v>
      </c>
      <c r="B262">
        <v>9562</v>
      </c>
      <c r="C262" s="2" t="str">
        <f t="shared" si="40"/>
        <v>0-20.000</v>
      </c>
      <c r="D262">
        <v>10.85</v>
      </c>
      <c r="E262">
        <f t="shared" si="41"/>
        <v>10</v>
      </c>
      <c r="F262" t="str">
        <f t="shared" si="42"/>
        <v>10-12 anos</v>
      </c>
      <c r="G262">
        <v>8</v>
      </c>
      <c r="H262" t="str">
        <f t="shared" si="43"/>
        <v>1 - 250</v>
      </c>
      <c r="I262">
        <v>50</v>
      </c>
      <c r="J262">
        <v>161</v>
      </c>
      <c r="K262">
        <v>571</v>
      </c>
      <c r="L262">
        <v>5476</v>
      </c>
      <c r="M262">
        <v>6897</v>
      </c>
      <c r="N262">
        <v>5219</v>
      </c>
      <c r="O262" t="str">
        <f t="shared" si="44"/>
        <v>1.001-10.000</v>
      </c>
      <c r="P262">
        <v>642</v>
      </c>
      <c r="Q262" t="str">
        <f t="shared" si="45"/>
        <v>101-1.000</v>
      </c>
      <c r="R262">
        <v>1036</v>
      </c>
      <c r="S262">
        <v>9.31</v>
      </c>
      <c r="T262">
        <v>4.04</v>
      </c>
      <c r="U262">
        <v>1.42</v>
      </c>
      <c r="V262">
        <v>19.14</v>
      </c>
      <c r="W262">
        <v>5.81</v>
      </c>
      <c r="X262" t="s">
        <v>1071</v>
      </c>
      <c r="Y262" t="s">
        <v>1072</v>
      </c>
      <c r="Z262" t="s">
        <v>1073</v>
      </c>
      <c r="AB262">
        <f>(N262 - MIN($N$2:$N$998)) / (MAX($N$2:$N$998) - MIN($N$2:$N$998))</f>
        <v>4.8555223915034031E-4</v>
      </c>
      <c r="AC262">
        <f t="shared" si="46"/>
        <v>5.1512803459156964E-5</v>
      </c>
      <c r="AD262">
        <f t="shared" si="47"/>
        <v>0.18422252621979024</v>
      </c>
      <c r="AE262">
        <f t="shared" si="48"/>
        <v>8.9171974522292974E-2</v>
      </c>
      <c r="AF262">
        <f t="shared" si="49"/>
        <v>3.4671852831933179E-4</v>
      </c>
    </row>
    <row r="263" spans="1:32" x14ac:dyDescent="0.25">
      <c r="A263" t="s">
        <v>1074</v>
      </c>
      <c r="B263">
        <v>9552</v>
      </c>
      <c r="C263" s="2" t="str">
        <f t="shared" si="40"/>
        <v>0-20.000</v>
      </c>
      <c r="D263">
        <v>10.79</v>
      </c>
      <c r="E263">
        <f t="shared" si="41"/>
        <v>10</v>
      </c>
      <c r="F263" t="str">
        <f t="shared" si="42"/>
        <v>10-12 anos</v>
      </c>
      <c r="G263">
        <v>7</v>
      </c>
      <c r="H263" t="str">
        <f t="shared" si="43"/>
        <v>1 - 250</v>
      </c>
      <c r="I263">
        <v>1039</v>
      </c>
      <c r="J263">
        <v>1291</v>
      </c>
      <c r="K263">
        <v>8400</v>
      </c>
      <c r="L263">
        <v>92943</v>
      </c>
      <c r="M263">
        <v>154033</v>
      </c>
      <c r="N263">
        <v>101924</v>
      </c>
      <c r="O263" t="str">
        <f t="shared" si="44"/>
        <v>100.001-1.000.000</v>
      </c>
      <c r="P263">
        <v>30975</v>
      </c>
      <c r="Q263" t="str">
        <f t="shared" si="45"/>
        <v>10.001-100.000</v>
      </c>
      <c r="R263">
        <v>21134</v>
      </c>
      <c r="S263">
        <v>20.11</v>
      </c>
      <c r="T263">
        <v>4.9400000000000004</v>
      </c>
      <c r="U263">
        <v>1.29</v>
      </c>
      <c r="V263">
        <v>78.489999999999995</v>
      </c>
      <c r="W263">
        <v>17.510000000000002</v>
      </c>
      <c r="X263" t="s">
        <v>1075</v>
      </c>
      <c r="Y263" t="s">
        <v>1076</v>
      </c>
      <c r="Z263" t="s">
        <v>1077</v>
      </c>
      <c r="AB263">
        <f>(N263 - MIN($N$2:$N$998)) / (MAX($N$2:$N$998) - MIN($N$2:$N$998))</f>
        <v>9.4825496116419401E-3</v>
      </c>
      <c r="AC263">
        <f t="shared" si="46"/>
        <v>2.4853724098868957E-3</v>
      </c>
      <c r="AD263">
        <f t="shared" si="47"/>
        <v>0.22526219790241681</v>
      </c>
      <c r="AE263">
        <f t="shared" si="48"/>
        <v>6.1571125265392788E-2</v>
      </c>
      <c r="AF263">
        <f t="shared" si="49"/>
        <v>1.4218358039594747E-3</v>
      </c>
    </row>
    <row r="264" spans="1:32" x14ac:dyDescent="0.25">
      <c r="A264" t="s">
        <v>1078</v>
      </c>
      <c r="B264">
        <v>9497</v>
      </c>
      <c r="C264" s="2" t="str">
        <f t="shared" si="40"/>
        <v>0-20.000</v>
      </c>
      <c r="D264">
        <v>12.3</v>
      </c>
      <c r="E264">
        <f t="shared" si="41"/>
        <v>12</v>
      </c>
      <c r="F264" t="str">
        <f t="shared" si="42"/>
        <v>12-14 anos</v>
      </c>
      <c r="G264">
        <v>8</v>
      </c>
      <c r="H264" t="str">
        <f t="shared" si="43"/>
        <v>1 - 250</v>
      </c>
      <c r="I264">
        <v>4</v>
      </c>
      <c r="J264">
        <v>17</v>
      </c>
      <c r="K264">
        <v>160</v>
      </c>
      <c r="L264">
        <v>2011</v>
      </c>
      <c r="M264">
        <v>3237</v>
      </c>
      <c r="N264">
        <v>1923</v>
      </c>
      <c r="O264" t="str">
        <f t="shared" si="44"/>
        <v>1.001-10.000</v>
      </c>
      <c r="P264">
        <v>916</v>
      </c>
      <c r="Q264" t="str">
        <f t="shared" si="45"/>
        <v>101-1.000</v>
      </c>
      <c r="R264">
        <v>398</v>
      </c>
      <c r="S264">
        <v>28.3</v>
      </c>
      <c r="T264">
        <v>4.9400000000000004</v>
      </c>
      <c r="U264">
        <v>1.35</v>
      </c>
      <c r="V264">
        <v>132</v>
      </c>
      <c r="W264">
        <v>32.35</v>
      </c>
      <c r="X264" t="s">
        <v>1079</v>
      </c>
      <c r="Y264" t="s">
        <v>1080</v>
      </c>
      <c r="Z264" t="s">
        <v>1081</v>
      </c>
      <c r="AB264">
        <f>(N264 - MIN($N$2:$N$998)) / (MAX($N$2:$N$998) - MIN($N$2:$N$998))</f>
        <v>1.7890725347501521E-4</v>
      </c>
      <c r="AC264">
        <f t="shared" si="46"/>
        <v>7.3498018642660095E-5</v>
      </c>
      <c r="AD264">
        <f t="shared" si="47"/>
        <v>0.22526219790241681</v>
      </c>
      <c r="AE264">
        <f t="shared" si="48"/>
        <v>7.430997876857752E-2</v>
      </c>
      <c r="AF264">
        <f t="shared" si="49"/>
        <v>2.3911622642712534E-3</v>
      </c>
    </row>
    <row r="265" spans="1:32" x14ac:dyDescent="0.25">
      <c r="A265" t="s">
        <v>1082</v>
      </c>
      <c r="B265">
        <v>9442</v>
      </c>
      <c r="C265" s="2" t="str">
        <f t="shared" si="40"/>
        <v>0-20.000</v>
      </c>
      <c r="D265">
        <v>7.33</v>
      </c>
      <c r="E265">
        <f t="shared" si="41"/>
        <v>6</v>
      </c>
      <c r="F265" t="str">
        <f t="shared" si="42"/>
        <v>06-08 anos</v>
      </c>
      <c r="G265">
        <v>9</v>
      </c>
      <c r="H265" t="str">
        <f t="shared" si="43"/>
        <v>1 - 250</v>
      </c>
      <c r="I265">
        <v>166</v>
      </c>
      <c r="J265">
        <v>202</v>
      </c>
      <c r="K265">
        <v>678</v>
      </c>
      <c r="L265">
        <v>5622</v>
      </c>
      <c r="M265">
        <v>11270</v>
      </c>
      <c r="N265">
        <v>7597</v>
      </c>
      <c r="O265" t="str">
        <f t="shared" si="44"/>
        <v>1.001-10.000</v>
      </c>
      <c r="P265">
        <v>1673</v>
      </c>
      <c r="Q265" t="str">
        <f t="shared" si="45"/>
        <v>1.001-10.000</v>
      </c>
      <c r="R265">
        <v>2000</v>
      </c>
      <c r="S265">
        <v>14.84</v>
      </c>
      <c r="T265">
        <v>4.88</v>
      </c>
      <c r="U265">
        <v>1.28</v>
      </c>
      <c r="V265">
        <v>5.74</v>
      </c>
      <c r="W265">
        <v>5.05</v>
      </c>
      <c r="X265" t="s">
        <v>1083</v>
      </c>
      <c r="Y265" t="s">
        <v>1084</v>
      </c>
      <c r="Z265" t="s">
        <v>1085</v>
      </c>
      <c r="AB265">
        <f>(N265 - MIN($N$2:$N$998)) / (MAX($N$2:$N$998) - MIN($N$2:$N$998))</f>
        <v>7.0679064204352089E-4</v>
      </c>
      <c r="AC265">
        <f t="shared" si="46"/>
        <v>1.3423819343795889E-4</v>
      </c>
      <c r="AD265">
        <f t="shared" si="47"/>
        <v>0.22252621979024167</v>
      </c>
      <c r="AE265">
        <f t="shared" si="48"/>
        <v>5.9447983014862003E-2</v>
      </c>
      <c r="AF265">
        <f t="shared" si="49"/>
        <v>1.0397932876452269E-4</v>
      </c>
    </row>
    <row r="266" spans="1:32" x14ac:dyDescent="0.25">
      <c r="A266" t="s">
        <v>1086</v>
      </c>
      <c r="B266">
        <v>9381</v>
      </c>
      <c r="C266" s="2" t="str">
        <f t="shared" si="40"/>
        <v>0-20.000</v>
      </c>
      <c r="D266">
        <v>14.03</v>
      </c>
      <c r="E266">
        <f t="shared" si="41"/>
        <v>14</v>
      </c>
      <c r="F266" t="str">
        <f t="shared" si="42"/>
        <v>14-16 anos</v>
      </c>
      <c r="G266">
        <v>1</v>
      </c>
      <c r="H266" t="str">
        <f t="shared" si="43"/>
        <v>1 - 250</v>
      </c>
      <c r="I266">
        <v>191</v>
      </c>
      <c r="J266">
        <v>212</v>
      </c>
      <c r="K266">
        <v>812</v>
      </c>
      <c r="L266">
        <v>6980</v>
      </c>
      <c r="M266">
        <v>17389</v>
      </c>
      <c r="N266">
        <v>9726</v>
      </c>
      <c r="O266" t="str">
        <f t="shared" si="44"/>
        <v>1.001-10.000</v>
      </c>
      <c r="P266">
        <v>5210</v>
      </c>
      <c r="Q266" t="str">
        <f t="shared" si="45"/>
        <v>1.001-10.000</v>
      </c>
      <c r="R266">
        <v>2453</v>
      </c>
      <c r="S266">
        <v>29.96</v>
      </c>
      <c r="T266">
        <v>6.58</v>
      </c>
      <c r="U266">
        <v>1.48</v>
      </c>
      <c r="V266">
        <v>9.0399999999999991</v>
      </c>
      <c r="W266">
        <v>7.08</v>
      </c>
      <c r="X266" t="s">
        <v>1087</v>
      </c>
      <c r="Y266" t="s">
        <v>1088</v>
      </c>
      <c r="Z266" t="s">
        <v>1089</v>
      </c>
      <c r="AB266">
        <f>(N266 - MIN($N$2:$N$998)) / (MAX($N$2:$N$998) - MIN($N$2:$N$998))</f>
        <v>9.048632071232439E-4</v>
      </c>
      <c r="AC266">
        <f t="shared" si="46"/>
        <v>4.1804004053303396E-4</v>
      </c>
      <c r="AD266">
        <f t="shared" si="47"/>
        <v>0.30004559963520294</v>
      </c>
      <c r="AE266">
        <f t="shared" si="48"/>
        <v>0.1019108280254777</v>
      </c>
      <c r="AF266">
        <f t="shared" si="49"/>
        <v>1.63758385371304E-4</v>
      </c>
    </row>
    <row r="267" spans="1:32" x14ac:dyDescent="0.25">
      <c r="A267" t="s">
        <v>1090</v>
      </c>
      <c r="B267">
        <v>9581</v>
      </c>
      <c r="C267" s="2" t="str">
        <f t="shared" si="40"/>
        <v>0-20.000</v>
      </c>
      <c r="D267">
        <v>11.22</v>
      </c>
      <c r="E267">
        <f t="shared" si="41"/>
        <v>10</v>
      </c>
      <c r="F267" t="str">
        <f t="shared" si="42"/>
        <v>10-12 anos</v>
      </c>
      <c r="G267">
        <v>15</v>
      </c>
      <c r="H267" t="str">
        <f t="shared" si="43"/>
        <v>1 - 250</v>
      </c>
      <c r="I267">
        <v>6158</v>
      </c>
      <c r="J267">
        <v>8159</v>
      </c>
      <c r="K267">
        <v>27710</v>
      </c>
      <c r="L267">
        <v>235592</v>
      </c>
      <c r="M267">
        <v>568383</v>
      </c>
      <c r="N267">
        <v>384292</v>
      </c>
      <c r="O267" t="str">
        <f t="shared" si="44"/>
        <v>100.001-1.000.000</v>
      </c>
      <c r="P267">
        <v>110354</v>
      </c>
      <c r="Q267" t="str">
        <f t="shared" si="45"/>
        <v>&gt;100.000</v>
      </c>
      <c r="R267">
        <v>73737</v>
      </c>
      <c r="S267">
        <v>19.420000000000002</v>
      </c>
      <c r="T267">
        <v>6.61</v>
      </c>
      <c r="U267">
        <v>1.52</v>
      </c>
      <c r="V267">
        <v>14.3</v>
      </c>
      <c r="W267">
        <v>5.39</v>
      </c>
      <c r="X267" t="s">
        <v>1091</v>
      </c>
      <c r="Y267" t="s">
        <v>1092</v>
      </c>
      <c r="Z267" t="s">
        <v>1093</v>
      </c>
      <c r="AB267">
        <f>(N267 - MIN($N$2:$N$998)) / (MAX($N$2:$N$998) - MIN($N$2:$N$998))</f>
        <v>3.5752795763089207E-2</v>
      </c>
      <c r="AC267">
        <f t="shared" si="46"/>
        <v>8.8545855341616939E-3</v>
      </c>
      <c r="AD267">
        <f t="shared" si="47"/>
        <v>0.30141358869129048</v>
      </c>
      <c r="AE267">
        <f t="shared" si="48"/>
        <v>0.11040339702760085</v>
      </c>
      <c r="AF267">
        <f t="shared" si="49"/>
        <v>2.590425786293858E-4</v>
      </c>
    </row>
    <row r="268" spans="1:32" x14ac:dyDescent="0.25">
      <c r="A268" t="s">
        <v>1094</v>
      </c>
      <c r="B268">
        <v>9350</v>
      </c>
      <c r="C268" s="2" t="str">
        <f t="shared" si="40"/>
        <v>0-20.000</v>
      </c>
      <c r="D268">
        <v>8.35</v>
      </c>
      <c r="E268">
        <f t="shared" si="41"/>
        <v>8</v>
      </c>
      <c r="F268" t="str">
        <f t="shared" si="42"/>
        <v>08-10 anos</v>
      </c>
      <c r="G268">
        <v>21</v>
      </c>
      <c r="H268" t="str">
        <f t="shared" si="43"/>
        <v>1 - 250</v>
      </c>
      <c r="I268">
        <v>130</v>
      </c>
      <c r="J268">
        <v>256</v>
      </c>
      <c r="K268">
        <v>1153</v>
      </c>
      <c r="L268">
        <v>11320</v>
      </c>
      <c r="M268">
        <v>16447</v>
      </c>
      <c r="N268">
        <v>11361</v>
      </c>
      <c r="O268" t="str">
        <f t="shared" si="44"/>
        <v>10.001-100.000</v>
      </c>
      <c r="P268">
        <v>2829</v>
      </c>
      <c r="Q268" t="str">
        <f t="shared" si="45"/>
        <v>1.001-10.000</v>
      </c>
      <c r="R268">
        <v>2257</v>
      </c>
      <c r="S268">
        <v>17.2</v>
      </c>
      <c r="T268">
        <v>5.4</v>
      </c>
      <c r="U268">
        <v>1.49</v>
      </c>
      <c r="V268">
        <v>18.79</v>
      </c>
      <c r="W268">
        <v>9.49</v>
      </c>
      <c r="X268" t="s">
        <v>1095</v>
      </c>
      <c r="Y268" t="s">
        <v>1096</v>
      </c>
      <c r="Z268" t="s">
        <v>1097</v>
      </c>
      <c r="AB268">
        <f>(N268 - MIN($N$2:$N$998)) / (MAX($N$2:$N$998) - MIN($N$2:$N$998))</f>
        <v>1.0569762385489589E-3</v>
      </c>
      <c r="AC268">
        <f t="shared" si="46"/>
        <v>2.2699333486908888E-4</v>
      </c>
      <c r="AD268">
        <f t="shared" si="47"/>
        <v>0.24623803009575926</v>
      </c>
      <c r="AE268">
        <f t="shared" si="48"/>
        <v>0.1040339702760085</v>
      </c>
      <c r="AF268">
        <f t="shared" si="49"/>
        <v>3.4037832534588523E-4</v>
      </c>
    </row>
    <row r="269" spans="1:32" x14ac:dyDescent="0.25">
      <c r="A269" t="s">
        <v>1098</v>
      </c>
      <c r="B269">
        <v>9337</v>
      </c>
      <c r="C269" s="2" t="str">
        <f t="shared" si="40"/>
        <v>0-20.000</v>
      </c>
      <c r="D269">
        <v>11.35</v>
      </c>
      <c r="E269">
        <f t="shared" si="41"/>
        <v>10</v>
      </c>
      <c r="F269" t="str">
        <f t="shared" si="42"/>
        <v>10-12 anos</v>
      </c>
      <c r="G269">
        <v>97</v>
      </c>
      <c r="H269" t="str">
        <f t="shared" si="43"/>
        <v>1 - 250</v>
      </c>
      <c r="I269">
        <v>290</v>
      </c>
      <c r="J269">
        <v>601</v>
      </c>
      <c r="K269">
        <v>3554</v>
      </c>
      <c r="L269">
        <v>44372</v>
      </c>
      <c r="M269">
        <v>59175</v>
      </c>
      <c r="N269">
        <v>43384</v>
      </c>
      <c r="O269" t="str">
        <f t="shared" si="44"/>
        <v>10.001-100.000</v>
      </c>
      <c r="P269">
        <v>7906</v>
      </c>
      <c r="Q269" t="str">
        <f t="shared" si="45"/>
        <v>1.001-10.000</v>
      </c>
      <c r="R269">
        <v>7885</v>
      </c>
      <c r="S269">
        <v>13.36</v>
      </c>
      <c r="T269">
        <v>7.14</v>
      </c>
      <c r="U269">
        <v>1.82</v>
      </c>
      <c r="V269">
        <v>45.26</v>
      </c>
      <c r="W269">
        <v>14.66</v>
      </c>
      <c r="X269" t="s">
        <v>1099</v>
      </c>
      <c r="Y269" t="s">
        <v>1100</v>
      </c>
      <c r="Z269" t="s">
        <v>1101</v>
      </c>
      <c r="AB269">
        <f>(N269 - MIN($N$2:$N$998)) / (MAX($N$2:$N$998) - MIN($N$2:$N$998))</f>
        <v>4.0362518381487572E-3</v>
      </c>
      <c r="AC269">
        <f t="shared" si="46"/>
        <v>6.3436171985684574E-4</v>
      </c>
      <c r="AD269">
        <f t="shared" si="47"/>
        <v>0.32558139534883718</v>
      </c>
      <c r="AE269">
        <f t="shared" si="48"/>
        <v>0.17409766454352443</v>
      </c>
      <c r="AF269">
        <f t="shared" si="49"/>
        <v>8.1987881879482525E-4</v>
      </c>
    </row>
    <row r="270" spans="1:32" x14ac:dyDescent="0.25">
      <c r="A270" t="s">
        <v>1102</v>
      </c>
      <c r="B270">
        <v>9314</v>
      </c>
      <c r="C270" s="2" t="str">
        <f t="shared" si="40"/>
        <v>0-20.000</v>
      </c>
      <c r="D270">
        <v>8.52</v>
      </c>
      <c r="E270">
        <f t="shared" si="41"/>
        <v>8</v>
      </c>
      <c r="F270" t="str">
        <f t="shared" si="42"/>
        <v>08-10 anos</v>
      </c>
      <c r="G270">
        <v>1</v>
      </c>
      <c r="H270" t="str">
        <f t="shared" si="43"/>
        <v>1 - 250</v>
      </c>
      <c r="I270">
        <v>94</v>
      </c>
      <c r="J270">
        <v>176</v>
      </c>
      <c r="K270">
        <v>1208</v>
      </c>
      <c r="L270">
        <v>11557</v>
      </c>
      <c r="M270">
        <v>20085</v>
      </c>
      <c r="N270">
        <v>13016</v>
      </c>
      <c r="O270" t="str">
        <f t="shared" si="44"/>
        <v>10.001-100.000</v>
      </c>
      <c r="P270">
        <v>4203</v>
      </c>
      <c r="Q270" t="str">
        <f t="shared" si="45"/>
        <v>1.001-10.000</v>
      </c>
      <c r="R270">
        <v>2866</v>
      </c>
      <c r="S270">
        <v>20.93</v>
      </c>
      <c r="T270">
        <v>6.57</v>
      </c>
      <c r="U270">
        <v>2.16</v>
      </c>
      <c r="V270">
        <v>53.18</v>
      </c>
      <c r="W270">
        <v>15.46</v>
      </c>
      <c r="X270" t="s">
        <v>1103</v>
      </c>
      <c r="Y270" t="s">
        <v>1104</v>
      </c>
      <c r="Z270" t="s">
        <v>1105</v>
      </c>
      <c r="AB270">
        <f>(N270 - MIN($N$2:$N$998)) / (MAX($N$2:$N$998) - MIN($N$2:$N$998))</f>
        <v>1.2109499798392087E-3</v>
      </c>
      <c r="AC270">
        <f t="shared" si="46"/>
        <v>3.37240362833079E-4</v>
      </c>
      <c r="AD270">
        <f t="shared" si="47"/>
        <v>0.29958960328317374</v>
      </c>
      <c r="AE270">
        <f t="shared" si="48"/>
        <v>0.24628450106157115</v>
      </c>
      <c r="AF270">
        <f t="shared" si="49"/>
        <v>9.6334855465110049E-4</v>
      </c>
    </row>
    <row r="271" spans="1:32" x14ac:dyDescent="0.25">
      <c r="A271" t="s">
        <v>1106</v>
      </c>
      <c r="B271">
        <v>9298</v>
      </c>
      <c r="C271" s="2" t="str">
        <f t="shared" si="40"/>
        <v>0-20.000</v>
      </c>
      <c r="D271">
        <v>14.65</v>
      </c>
      <c r="E271">
        <f t="shared" si="41"/>
        <v>14</v>
      </c>
      <c r="F271" t="str">
        <f t="shared" si="42"/>
        <v>14-16 anos</v>
      </c>
      <c r="G271">
        <v>10</v>
      </c>
      <c r="H271" t="str">
        <f t="shared" si="43"/>
        <v>1 - 250</v>
      </c>
      <c r="I271">
        <v>198</v>
      </c>
      <c r="J271">
        <v>368</v>
      </c>
      <c r="K271">
        <v>2074</v>
      </c>
      <c r="L271">
        <v>16468</v>
      </c>
      <c r="M271">
        <v>25278</v>
      </c>
      <c r="N271">
        <v>17739</v>
      </c>
      <c r="O271" t="str">
        <f t="shared" si="44"/>
        <v>10.001-100.000</v>
      </c>
      <c r="P271">
        <v>3430</v>
      </c>
      <c r="Q271" t="str">
        <f t="shared" si="45"/>
        <v>1.001-10.000</v>
      </c>
      <c r="R271">
        <v>4109</v>
      </c>
      <c r="S271">
        <v>13.57</v>
      </c>
      <c r="T271">
        <v>4.5599999999999996</v>
      </c>
      <c r="U271">
        <v>1.49</v>
      </c>
      <c r="V271">
        <v>29.29</v>
      </c>
      <c r="W271">
        <v>9.6300000000000008</v>
      </c>
      <c r="X271" t="s">
        <v>1107</v>
      </c>
      <c r="Y271" t="s">
        <v>1108</v>
      </c>
      <c r="Z271" t="s">
        <v>1109</v>
      </c>
      <c r="AB271">
        <f>(N271 - MIN($N$2:$N$998)) / (MAX($N$2:$N$998) - MIN($N$2:$N$998))</f>
        <v>1.6503566143490874E-3</v>
      </c>
      <c r="AC271">
        <f t="shared" si="46"/>
        <v>2.7521637985188221E-4</v>
      </c>
      <c r="AD271">
        <f t="shared" si="47"/>
        <v>0.20793433652530779</v>
      </c>
      <c r="AE271">
        <f t="shared" si="48"/>
        <v>0.1040339702760085</v>
      </c>
      <c r="AF271">
        <f t="shared" si="49"/>
        <v>5.3058441454928039E-4</v>
      </c>
    </row>
    <row r="272" spans="1:32" x14ac:dyDescent="0.25">
      <c r="A272" t="s">
        <v>1110</v>
      </c>
      <c r="B272">
        <v>9368</v>
      </c>
      <c r="C272" s="2" t="str">
        <f t="shared" si="40"/>
        <v>0-20.000</v>
      </c>
      <c r="D272">
        <v>16.329999999999998</v>
      </c>
      <c r="E272">
        <f t="shared" si="41"/>
        <v>16</v>
      </c>
      <c r="F272" t="str">
        <f t="shared" si="42"/>
        <v>16-18 anos</v>
      </c>
      <c r="G272">
        <v>0</v>
      </c>
      <c r="H272" t="str">
        <f t="shared" si="43"/>
        <v>0</v>
      </c>
      <c r="I272">
        <v>5910</v>
      </c>
      <c r="J272">
        <v>12646</v>
      </c>
      <c r="K272">
        <v>79107</v>
      </c>
      <c r="L272">
        <v>743472</v>
      </c>
      <c r="M272">
        <v>1296313</v>
      </c>
      <c r="N272">
        <v>923120</v>
      </c>
      <c r="O272" t="str">
        <f t="shared" si="44"/>
        <v>100.001-1.000.000</v>
      </c>
      <c r="P272">
        <v>204546</v>
      </c>
      <c r="Q272" t="str">
        <f t="shared" si="45"/>
        <v>&gt;100.000</v>
      </c>
      <c r="R272">
        <v>168647</v>
      </c>
      <c r="S272">
        <v>15.78</v>
      </c>
      <c r="T272">
        <v>6.8</v>
      </c>
      <c r="U272">
        <v>1.77</v>
      </c>
      <c r="V272">
        <v>59.13</v>
      </c>
      <c r="W272">
        <v>11.63</v>
      </c>
      <c r="X272" t="s">
        <v>1111</v>
      </c>
      <c r="Y272" t="s">
        <v>1112</v>
      </c>
      <c r="Z272" t="s">
        <v>1113</v>
      </c>
      <c r="AB272">
        <f>(N272 - MIN($N$2:$N$998)) / (MAX($N$2:$N$998) - MIN($N$2:$N$998))</f>
        <v>8.5882924507465444E-2</v>
      </c>
      <c r="AC272">
        <f t="shared" si="46"/>
        <v>1.6412364324543179E-2</v>
      </c>
      <c r="AD272">
        <f t="shared" si="47"/>
        <v>0.31007751937984496</v>
      </c>
      <c r="AE272">
        <f t="shared" si="48"/>
        <v>0.16348195329087048</v>
      </c>
      <c r="AF272">
        <f t="shared" si="49"/>
        <v>1.0711320051996912E-3</v>
      </c>
    </row>
    <row r="273" spans="1:32" x14ac:dyDescent="0.25">
      <c r="A273" t="s">
        <v>1114</v>
      </c>
      <c r="B273">
        <v>9292</v>
      </c>
      <c r="C273" s="2" t="str">
        <f t="shared" si="40"/>
        <v>0-20.000</v>
      </c>
      <c r="D273">
        <v>9.6999999999999993</v>
      </c>
      <c r="E273">
        <f t="shared" si="41"/>
        <v>8</v>
      </c>
      <c r="F273" t="str">
        <f t="shared" si="42"/>
        <v>08-10 anos</v>
      </c>
      <c r="G273">
        <v>0</v>
      </c>
      <c r="H273" t="str">
        <f t="shared" si="43"/>
        <v>0</v>
      </c>
      <c r="I273">
        <v>3</v>
      </c>
      <c r="J273">
        <v>8</v>
      </c>
      <c r="K273">
        <v>35</v>
      </c>
      <c r="L273">
        <v>402</v>
      </c>
      <c r="M273">
        <v>565</v>
      </c>
      <c r="N273">
        <v>368</v>
      </c>
      <c r="O273" t="str">
        <f t="shared" si="44"/>
        <v>101-1.000</v>
      </c>
      <c r="P273">
        <v>85</v>
      </c>
      <c r="Q273" t="str">
        <f t="shared" si="45"/>
        <v>Até 100</v>
      </c>
      <c r="R273">
        <v>112</v>
      </c>
      <c r="S273">
        <v>15.04</v>
      </c>
      <c r="T273">
        <v>4.88</v>
      </c>
      <c r="U273">
        <v>1.38</v>
      </c>
      <c r="V273">
        <v>8.1199999999999992</v>
      </c>
      <c r="W273">
        <v>7.75</v>
      </c>
      <c r="X273" t="s">
        <v>1115</v>
      </c>
      <c r="Y273" t="s">
        <v>1116</v>
      </c>
      <c r="Z273" t="s">
        <v>1117</v>
      </c>
      <c r="AB273">
        <f>(N273 - MIN($N$2:$N$998)) / (MAX($N$2:$N$998) - MIN($N$2:$N$998))</f>
        <v>3.4237061507439208E-5</v>
      </c>
      <c r="AC273">
        <f t="shared" si="46"/>
        <v>6.8202309875830875E-6</v>
      </c>
      <c r="AD273">
        <f t="shared" si="47"/>
        <v>0.22252621979024167</v>
      </c>
      <c r="AE273">
        <f t="shared" si="48"/>
        <v>8.0679405520169833E-2</v>
      </c>
      <c r="AF273">
        <f t="shared" si="49"/>
        <v>1.4709270898395892E-4</v>
      </c>
    </row>
    <row r="274" spans="1:32" x14ac:dyDescent="0.25">
      <c r="A274" t="s">
        <v>1118</v>
      </c>
      <c r="B274">
        <v>9275</v>
      </c>
      <c r="C274" s="2" t="str">
        <f t="shared" si="40"/>
        <v>0-20.000</v>
      </c>
      <c r="D274">
        <v>10.94</v>
      </c>
      <c r="E274">
        <f t="shared" si="41"/>
        <v>10</v>
      </c>
      <c r="F274" t="str">
        <f t="shared" si="42"/>
        <v>10-12 anos</v>
      </c>
      <c r="G274">
        <v>0</v>
      </c>
      <c r="H274" t="str">
        <f t="shared" si="43"/>
        <v>0</v>
      </c>
      <c r="I274">
        <v>67</v>
      </c>
      <c r="J274">
        <v>86</v>
      </c>
      <c r="K274">
        <v>270</v>
      </c>
      <c r="L274">
        <v>1849</v>
      </c>
      <c r="M274">
        <v>5537</v>
      </c>
      <c r="N274">
        <v>2806</v>
      </c>
      <c r="O274" t="str">
        <f t="shared" si="44"/>
        <v>1.001-10.000</v>
      </c>
      <c r="P274">
        <v>1883</v>
      </c>
      <c r="Q274" t="str">
        <f t="shared" si="45"/>
        <v>1.001-10.000</v>
      </c>
      <c r="R274">
        <v>848</v>
      </c>
      <c r="S274">
        <v>34.01</v>
      </c>
      <c r="T274">
        <v>5.5</v>
      </c>
      <c r="U274">
        <v>1.35</v>
      </c>
      <c r="V274">
        <v>3.15</v>
      </c>
      <c r="W274">
        <v>3.99</v>
      </c>
      <c r="X274" t="s">
        <v>1119</v>
      </c>
      <c r="Y274" t="s">
        <v>1120</v>
      </c>
      <c r="Z274" t="s">
        <v>1121</v>
      </c>
      <c r="AB274">
        <f>(N274 - MIN($N$2:$N$998)) / (MAX($N$2:$N$998) - MIN($N$2:$N$998))</f>
        <v>2.6105759399422401E-4</v>
      </c>
      <c r="AC274">
        <f t="shared" si="46"/>
        <v>1.5108817587787004E-4</v>
      </c>
      <c r="AD274">
        <f t="shared" si="47"/>
        <v>0.2507979936160511</v>
      </c>
      <c r="AE274">
        <f t="shared" si="48"/>
        <v>7.430997876857752E-2</v>
      </c>
      <c r="AF274">
        <f t="shared" si="49"/>
        <v>5.7061826761018548E-5</v>
      </c>
    </row>
    <row r="275" spans="1:32" x14ac:dyDescent="0.25">
      <c r="A275" t="s">
        <v>1122</v>
      </c>
      <c r="B275">
        <v>9128</v>
      </c>
      <c r="C275" s="2" t="str">
        <f t="shared" si="40"/>
        <v>0-20.000</v>
      </c>
      <c r="D275">
        <v>12.96</v>
      </c>
      <c r="E275">
        <f t="shared" si="41"/>
        <v>12</v>
      </c>
      <c r="F275" t="str">
        <f t="shared" si="42"/>
        <v>12-14 anos</v>
      </c>
      <c r="G275">
        <v>0</v>
      </c>
      <c r="H275" t="str">
        <f t="shared" si="43"/>
        <v>0</v>
      </c>
      <c r="I275">
        <v>96</v>
      </c>
      <c r="J275">
        <v>153</v>
      </c>
      <c r="K275">
        <v>676</v>
      </c>
      <c r="L275">
        <v>6341</v>
      </c>
      <c r="M275">
        <v>11989</v>
      </c>
      <c r="N275">
        <v>8100</v>
      </c>
      <c r="O275" t="str">
        <f t="shared" si="44"/>
        <v>1.001-10.000</v>
      </c>
      <c r="P275">
        <v>2600</v>
      </c>
      <c r="Q275" t="str">
        <f t="shared" si="45"/>
        <v>1.001-10.000</v>
      </c>
      <c r="R275">
        <v>1289</v>
      </c>
      <c r="S275">
        <v>21.69</v>
      </c>
      <c r="T275">
        <v>2.96</v>
      </c>
      <c r="U275">
        <v>2.16</v>
      </c>
      <c r="V275">
        <v>11.3</v>
      </c>
      <c r="W275">
        <v>7.01</v>
      </c>
      <c r="X275" t="s">
        <v>1123</v>
      </c>
      <c r="Y275" t="s">
        <v>1124</v>
      </c>
      <c r="Z275" t="s">
        <v>1125</v>
      </c>
      <c r="AB275">
        <f>(N275 - MIN($N$2:$N$998)) / (MAX($N$2:$N$998) - MIN($N$2:$N$998))</f>
        <v>7.5358749513656956E-4</v>
      </c>
      <c r="AC275">
        <f t="shared" si="46"/>
        <v>2.0861883020842386E-4</v>
      </c>
      <c r="AD275">
        <f t="shared" si="47"/>
        <v>0.13497492020063839</v>
      </c>
      <c r="AE275">
        <f t="shared" si="48"/>
        <v>0.24628450106157115</v>
      </c>
      <c r="AF275">
        <f t="shared" si="49"/>
        <v>2.0469798171413004E-4</v>
      </c>
    </row>
    <row r="276" spans="1:32" x14ac:dyDescent="0.25">
      <c r="A276" t="s">
        <v>1126</v>
      </c>
      <c r="B276">
        <v>9296</v>
      </c>
      <c r="C276" s="2" t="str">
        <f t="shared" si="40"/>
        <v>0-20.000</v>
      </c>
      <c r="D276">
        <v>13.69</v>
      </c>
      <c r="E276">
        <f t="shared" si="41"/>
        <v>12</v>
      </c>
      <c r="F276" t="str">
        <f t="shared" si="42"/>
        <v>12-14 anos</v>
      </c>
      <c r="G276">
        <v>230</v>
      </c>
      <c r="H276" t="str">
        <f t="shared" si="43"/>
        <v>1 - 250</v>
      </c>
      <c r="I276">
        <v>3988</v>
      </c>
      <c r="J276">
        <v>6707</v>
      </c>
      <c r="K276">
        <v>33271</v>
      </c>
      <c r="L276">
        <v>272678</v>
      </c>
      <c r="M276">
        <v>578158</v>
      </c>
      <c r="N276">
        <v>352653</v>
      </c>
      <c r="O276" t="str">
        <f t="shared" si="44"/>
        <v>100.001-1.000.000</v>
      </c>
      <c r="P276">
        <v>146799</v>
      </c>
      <c r="Q276" t="str">
        <f t="shared" si="45"/>
        <v>&gt;100.000</v>
      </c>
      <c r="R276">
        <v>78706</v>
      </c>
      <c r="S276">
        <v>25.39</v>
      </c>
      <c r="T276">
        <v>7.47</v>
      </c>
      <c r="U276">
        <v>1.27</v>
      </c>
      <c r="V276">
        <v>10.5</v>
      </c>
      <c r="W276">
        <v>6.5</v>
      </c>
      <c r="X276" t="s">
        <v>1127</v>
      </c>
      <c r="Y276" t="s">
        <v>1128</v>
      </c>
      <c r="Z276" t="s">
        <v>1129</v>
      </c>
      <c r="AB276">
        <f>(N276 - MIN($N$2:$N$998)) / (MAX($N$2:$N$998) - MIN($N$2:$N$998))</f>
        <v>3.2809245792888478E-2</v>
      </c>
      <c r="AC276">
        <f t="shared" si="46"/>
        <v>1.1778859867602466E-2</v>
      </c>
      <c r="AD276">
        <f t="shared" si="47"/>
        <v>0.34062927496580025</v>
      </c>
      <c r="AE276">
        <f t="shared" si="48"/>
        <v>5.7324840764331211E-2</v>
      </c>
      <c r="AF276">
        <f t="shared" si="49"/>
        <v>1.9020608920339516E-4</v>
      </c>
    </row>
    <row r="277" spans="1:32" x14ac:dyDescent="0.25">
      <c r="A277" t="s">
        <v>1130</v>
      </c>
      <c r="B277">
        <v>9041</v>
      </c>
      <c r="C277" s="2" t="str">
        <f t="shared" si="40"/>
        <v>0-20.000</v>
      </c>
      <c r="D277">
        <v>8.2200000000000006</v>
      </c>
      <c r="E277">
        <f t="shared" si="41"/>
        <v>8</v>
      </c>
      <c r="F277" t="str">
        <f t="shared" si="42"/>
        <v>08-10 anos</v>
      </c>
      <c r="G277">
        <v>4</v>
      </c>
      <c r="H277" t="str">
        <f t="shared" si="43"/>
        <v>1 - 250</v>
      </c>
      <c r="I277">
        <v>84</v>
      </c>
      <c r="J277">
        <v>163</v>
      </c>
      <c r="K277">
        <v>790</v>
      </c>
      <c r="L277">
        <v>7981</v>
      </c>
      <c r="M277">
        <v>10300</v>
      </c>
      <c r="N277">
        <v>7262</v>
      </c>
      <c r="O277" t="str">
        <f t="shared" si="44"/>
        <v>1.001-10.000</v>
      </c>
      <c r="P277">
        <v>1345</v>
      </c>
      <c r="Q277" t="str">
        <f t="shared" si="45"/>
        <v>1.001-10.000</v>
      </c>
      <c r="R277">
        <v>1693</v>
      </c>
      <c r="S277">
        <v>13.06</v>
      </c>
      <c r="T277">
        <v>4.9000000000000004</v>
      </c>
      <c r="U277">
        <v>1.61</v>
      </c>
      <c r="V277">
        <v>17.579999999999998</v>
      </c>
      <c r="W277">
        <v>8.8800000000000008</v>
      </c>
      <c r="X277" t="s">
        <v>1131</v>
      </c>
      <c r="Y277" t="s">
        <v>1132</v>
      </c>
      <c r="Z277" t="s">
        <v>1133</v>
      </c>
      <c r="AB277">
        <f>(N277 - MIN($N$2:$N$998)) / (MAX($N$2:$N$998) - MIN($N$2:$N$998))</f>
        <v>6.7562375181256401E-4</v>
      </c>
      <c r="AC277">
        <f t="shared" si="46"/>
        <v>1.0792012562705003E-4</v>
      </c>
      <c r="AD277">
        <f t="shared" si="47"/>
        <v>0.22343821249430007</v>
      </c>
      <c r="AE277">
        <f t="shared" si="48"/>
        <v>0.12951167728237795</v>
      </c>
      <c r="AF277">
        <f t="shared" si="49"/>
        <v>3.1845933792339873E-4</v>
      </c>
    </row>
    <row r="278" spans="1:32" x14ac:dyDescent="0.25">
      <c r="A278" t="s">
        <v>1134</v>
      </c>
      <c r="B278">
        <v>9101</v>
      </c>
      <c r="C278" s="2" t="str">
        <f t="shared" si="40"/>
        <v>0-20.000</v>
      </c>
      <c r="D278">
        <v>12.76</v>
      </c>
      <c r="E278">
        <f t="shared" si="41"/>
        <v>12</v>
      </c>
      <c r="F278" t="str">
        <f t="shared" si="42"/>
        <v>12-14 anos</v>
      </c>
      <c r="G278">
        <v>267</v>
      </c>
      <c r="H278" t="str">
        <f t="shared" si="43"/>
        <v>251 - 500</v>
      </c>
      <c r="I278">
        <v>719</v>
      </c>
      <c r="J278">
        <v>726</v>
      </c>
      <c r="K278">
        <v>4216</v>
      </c>
      <c r="L278">
        <v>31226</v>
      </c>
      <c r="M278">
        <v>74360</v>
      </c>
      <c r="N278">
        <v>42632</v>
      </c>
      <c r="O278" t="str">
        <f t="shared" si="44"/>
        <v>10.001-100.000</v>
      </c>
      <c r="P278">
        <v>21801</v>
      </c>
      <c r="Q278" t="str">
        <f t="shared" si="45"/>
        <v>10.001-100.000</v>
      </c>
      <c r="R278">
        <v>9927</v>
      </c>
      <c r="S278">
        <v>29.32</v>
      </c>
      <c r="T278">
        <v>6</v>
      </c>
      <c r="U278">
        <v>1.48</v>
      </c>
      <c r="V278">
        <v>53.07</v>
      </c>
      <c r="W278">
        <v>11.83</v>
      </c>
      <c r="X278" t="s">
        <v>1136</v>
      </c>
      <c r="Y278" t="s">
        <v>1137</v>
      </c>
      <c r="Z278" t="s">
        <v>1138</v>
      </c>
      <c r="AB278">
        <f>(N278 - MIN($N$2:$N$998)) / (MAX($N$2:$N$998) - MIN($N$2:$N$998))</f>
        <v>3.966289147242251E-3</v>
      </c>
      <c r="AC278">
        <f t="shared" si="46"/>
        <v>1.749268891297634E-3</v>
      </c>
      <c r="AD278">
        <f t="shared" si="47"/>
        <v>0.27359781121751026</v>
      </c>
      <c r="AE278">
        <f t="shared" si="48"/>
        <v>0.1019108280254777</v>
      </c>
      <c r="AF278">
        <f t="shared" si="49"/>
        <v>9.6135591943087443E-4</v>
      </c>
    </row>
    <row r="279" spans="1:32" x14ac:dyDescent="0.25">
      <c r="A279" t="s">
        <v>1139</v>
      </c>
      <c r="B279">
        <v>9007</v>
      </c>
      <c r="C279" s="2" t="str">
        <f t="shared" si="40"/>
        <v>0-20.000</v>
      </c>
      <c r="D279">
        <v>2.2400000000000002</v>
      </c>
      <c r="E279">
        <f t="shared" si="41"/>
        <v>2</v>
      </c>
      <c r="F279" t="str">
        <f t="shared" si="42"/>
        <v>02-04 anos</v>
      </c>
      <c r="G279">
        <v>52</v>
      </c>
      <c r="H279" t="str">
        <f t="shared" si="43"/>
        <v>1 - 250</v>
      </c>
      <c r="I279">
        <v>1998</v>
      </c>
      <c r="J279">
        <v>3166</v>
      </c>
      <c r="K279">
        <v>16256</v>
      </c>
      <c r="L279">
        <v>129183</v>
      </c>
      <c r="M279">
        <v>230863</v>
      </c>
      <c r="N279">
        <v>168957</v>
      </c>
      <c r="O279" t="str">
        <f t="shared" si="44"/>
        <v>100.001-1.000.000</v>
      </c>
      <c r="P279">
        <v>23899</v>
      </c>
      <c r="Q279" t="str">
        <f t="shared" si="45"/>
        <v>10.001-100.000</v>
      </c>
      <c r="R279">
        <v>38007</v>
      </c>
      <c r="S279">
        <v>10.35</v>
      </c>
      <c r="T279">
        <v>6.04</v>
      </c>
      <c r="U279">
        <v>1.18</v>
      </c>
      <c r="V279">
        <v>17.440000000000001</v>
      </c>
      <c r="W279">
        <v>7.19</v>
      </c>
      <c r="X279" t="s">
        <v>1140</v>
      </c>
      <c r="Y279" t="s">
        <v>1141</v>
      </c>
      <c r="Z279" t="s">
        <v>1142</v>
      </c>
      <c r="AB279">
        <f>(N279 - MIN($N$2:$N$998)) / (MAX($N$2:$N$998) - MIN($N$2:$N$998))</f>
        <v>1.57189978291098E-2</v>
      </c>
      <c r="AC279">
        <f t="shared" si="46"/>
        <v>1.9176082396735084E-3</v>
      </c>
      <c r="AD279">
        <f t="shared" si="47"/>
        <v>0.27542179662562699</v>
      </c>
      <c r="AE279">
        <f t="shared" si="48"/>
        <v>3.8216560509554125E-2</v>
      </c>
      <c r="AF279">
        <f t="shared" si="49"/>
        <v>3.1592325673402018E-4</v>
      </c>
    </row>
    <row r="280" spans="1:32" x14ac:dyDescent="0.25">
      <c r="A280" t="s">
        <v>1143</v>
      </c>
      <c r="B280">
        <v>8999</v>
      </c>
      <c r="C280" s="2" t="str">
        <f t="shared" si="40"/>
        <v>0-20.000</v>
      </c>
      <c r="D280">
        <v>15.32</v>
      </c>
      <c r="E280">
        <f t="shared" si="41"/>
        <v>14</v>
      </c>
      <c r="F280" t="str">
        <f t="shared" si="42"/>
        <v>14-16 anos</v>
      </c>
      <c r="G280">
        <v>10</v>
      </c>
      <c r="H280" t="str">
        <f t="shared" si="43"/>
        <v>1 - 250</v>
      </c>
      <c r="I280">
        <v>1402</v>
      </c>
      <c r="J280">
        <v>1718</v>
      </c>
      <c r="K280">
        <v>13755</v>
      </c>
      <c r="L280">
        <v>127359</v>
      </c>
      <c r="M280">
        <v>247325</v>
      </c>
      <c r="N280">
        <v>148229</v>
      </c>
      <c r="O280" t="str">
        <f t="shared" si="44"/>
        <v>100.001-1.000.000</v>
      </c>
      <c r="P280">
        <v>69017</v>
      </c>
      <c r="Q280" t="str">
        <f t="shared" si="45"/>
        <v>10.001-100.000</v>
      </c>
      <c r="R280">
        <v>30079</v>
      </c>
      <c r="S280">
        <v>27.91</v>
      </c>
      <c r="T280">
        <v>5.51</v>
      </c>
      <c r="U280">
        <v>1.89</v>
      </c>
      <c r="V280">
        <v>62.15</v>
      </c>
      <c r="W280">
        <v>14.74</v>
      </c>
      <c r="X280" t="s">
        <v>1144</v>
      </c>
      <c r="Y280" t="s">
        <v>1145</v>
      </c>
      <c r="Z280" t="s">
        <v>1146</v>
      </c>
      <c r="AB280">
        <f>(N280 - MIN($N$2:$N$998)) / (MAX($N$2:$N$998) - MIN($N$2:$N$998))</f>
        <v>1.3790558125505998E-2</v>
      </c>
      <c r="AC280">
        <f t="shared" si="46"/>
        <v>5.5377868478826107E-3</v>
      </c>
      <c r="AD280">
        <f t="shared" si="47"/>
        <v>0.25125398996808024</v>
      </c>
      <c r="AE280">
        <f t="shared" si="48"/>
        <v>0.1889596602972399</v>
      </c>
      <c r="AF280">
        <f t="shared" si="49"/>
        <v>1.1258388994277151E-3</v>
      </c>
    </row>
    <row r="281" spans="1:32" x14ac:dyDescent="0.25">
      <c r="A281" t="s">
        <v>1147</v>
      </c>
      <c r="B281">
        <v>8971</v>
      </c>
      <c r="C281" s="2" t="str">
        <f t="shared" si="40"/>
        <v>0-20.000</v>
      </c>
      <c r="D281">
        <v>10.97</v>
      </c>
      <c r="E281">
        <f t="shared" si="41"/>
        <v>10</v>
      </c>
      <c r="F281" t="str">
        <f t="shared" si="42"/>
        <v>10-12 anos</v>
      </c>
      <c r="G281">
        <v>3</v>
      </c>
      <c r="H281" t="str">
        <f t="shared" si="43"/>
        <v>1 - 250</v>
      </c>
      <c r="I281">
        <v>30</v>
      </c>
      <c r="J281">
        <v>82</v>
      </c>
      <c r="K281">
        <v>274</v>
      </c>
      <c r="L281">
        <v>2927</v>
      </c>
      <c r="M281">
        <v>3773</v>
      </c>
      <c r="N281">
        <v>2882</v>
      </c>
      <c r="O281" t="str">
        <f t="shared" si="44"/>
        <v>1.001-10.000</v>
      </c>
      <c r="P281">
        <v>247</v>
      </c>
      <c r="Q281" t="str">
        <f t="shared" si="45"/>
        <v>101-1.000</v>
      </c>
      <c r="R281">
        <v>644</v>
      </c>
      <c r="S281">
        <v>6.55</v>
      </c>
      <c r="T281">
        <v>4.54</v>
      </c>
      <c r="U281">
        <v>1.82</v>
      </c>
      <c r="V281">
        <v>6.76</v>
      </c>
      <c r="W281">
        <v>6.6</v>
      </c>
      <c r="X281" t="s">
        <v>1148</v>
      </c>
      <c r="Y281" t="s">
        <v>1149</v>
      </c>
      <c r="Z281" t="s">
        <v>1150</v>
      </c>
      <c r="AB281">
        <f>(N281 - MIN($N$2:$N$998)) / (MAX($N$2:$N$998) - MIN($N$2:$N$998))</f>
        <v>2.6812829147945599E-4</v>
      </c>
      <c r="AC281">
        <f t="shared" si="46"/>
        <v>1.9818788869800266E-5</v>
      </c>
      <c r="AD281">
        <f t="shared" si="47"/>
        <v>0.20702234382124943</v>
      </c>
      <c r="AE281">
        <f t="shared" si="48"/>
        <v>0.17409766454352443</v>
      </c>
      <c r="AF281">
        <f t="shared" si="49"/>
        <v>1.2245649171570963E-4</v>
      </c>
    </row>
    <row r="282" spans="1:32" x14ac:dyDescent="0.25">
      <c r="A282" t="s">
        <v>1151</v>
      </c>
      <c r="B282">
        <v>8843</v>
      </c>
      <c r="C282" s="2" t="str">
        <f t="shared" si="40"/>
        <v>0-20.000</v>
      </c>
      <c r="D282">
        <v>10.46</v>
      </c>
      <c r="E282">
        <f t="shared" si="41"/>
        <v>10</v>
      </c>
      <c r="F282" t="str">
        <f t="shared" si="42"/>
        <v>10-12 anos</v>
      </c>
      <c r="G282">
        <v>0</v>
      </c>
      <c r="H282" t="str">
        <f t="shared" si="43"/>
        <v>0</v>
      </c>
      <c r="I282">
        <v>2</v>
      </c>
      <c r="J282">
        <v>2</v>
      </c>
      <c r="K282">
        <v>17</v>
      </c>
      <c r="L282">
        <v>116</v>
      </c>
      <c r="M282">
        <v>186</v>
      </c>
      <c r="N282">
        <v>131</v>
      </c>
      <c r="O282" t="str">
        <f t="shared" si="44"/>
        <v>101-1.000</v>
      </c>
      <c r="P282">
        <v>30</v>
      </c>
      <c r="Q282" t="str">
        <f t="shared" si="45"/>
        <v>Até 100</v>
      </c>
      <c r="R282">
        <v>25</v>
      </c>
      <c r="S282">
        <v>16.13</v>
      </c>
      <c r="T282">
        <v>2</v>
      </c>
      <c r="U282">
        <v>1</v>
      </c>
      <c r="V282">
        <v>3</v>
      </c>
      <c r="W282">
        <v>21</v>
      </c>
      <c r="X282" t="s">
        <v>1152</v>
      </c>
      <c r="Y282" t="s">
        <v>1153</v>
      </c>
      <c r="Z282" t="s">
        <v>1154</v>
      </c>
      <c r="AB282">
        <f>(N282 - MIN($N$2:$N$998)) / (MAX($N$2:$N$998) - MIN($N$2:$N$998))</f>
        <v>1.2187649612702545E-5</v>
      </c>
      <c r="AC282">
        <f t="shared" si="46"/>
        <v>2.4071403485587369E-6</v>
      </c>
      <c r="AD282">
        <f t="shared" si="47"/>
        <v>9.1199270405836752E-2</v>
      </c>
      <c r="AE282">
        <f t="shared" si="48"/>
        <v>0</v>
      </c>
      <c r="AF282">
        <f t="shared" si="49"/>
        <v>5.4344596915255763E-5</v>
      </c>
    </row>
    <row r="283" spans="1:32" x14ac:dyDescent="0.25">
      <c r="A283" t="s">
        <v>1155</v>
      </c>
      <c r="B283">
        <v>8951</v>
      </c>
      <c r="C283" s="2" t="str">
        <f t="shared" si="40"/>
        <v>0-20.000</v>
      </c>
      <c r="D283">
        <v>5.88</v>
      </c>
      <c r="E283">
        <f t="shared" si="41"/>
        <v>4</v>
      </c>
      <c r="F283" t="str">
        <f t="shared" si="42"/>
        <v>04-06 anos</v>
      </c>
      <c r="G283">
        <v>0</v>
      </c>
      <c r="H283" t="str">
        <f t="shared" si="43"/>
        <v>0</v>
      </c>
      <c r="I283">
        <v>71</v>
      </c>
      <c r="J283">
        <v>119</v>
      </c>
      <c r="K283">
        <v>428</v>
      </c>
      <c r="L283">
        <v>3691</v>
      </c>
      <c r="M283">
        <v>7445</v>
      </c>
      <c r="N283">
        <v>4617</v>
      </c>
      <c r="O283" t="str">
        <f t="shared" si="44"/>
        <v>1.001-10.000</v>
      </c>
      <c r="P283">
        <v>1781</v>
      </c>
      <c r="Q283" t="str">
        <f t="shared" si="45"/>
        <v>1.001-10.000</v>
      </c>
      <c r="R283">
        <v>1047</v>
      </c>
      <c r="S283">
        <v>23.92</v>
      </c>
      <c r="T283">
        <v>4.84</v>
      </c>
      <c r="U283">
        <v>1.62</v>
      </c>
      <c r="V283">
        <v>12</v>
      </c>
      <c r="W283">
        <v>6.38</v>
      </c>
      <c r="X283" t="s">
        <v>1156</v>
      </c>
      <c r="Y283" t="s">
        <v>1157</v>
      </c>
      <c r="Z283" t="s">
        <v>1158</v>
      </c>
      <c r="AB283">
        <f>(N283 - MIN($N$2:$N$998)) / (MAX($N$2:$N$998) - MIN($N$2:$N$998))</f>
        <v>4.2954487222784466E-4</v>
      </c>
      <c r="AC283">
        <f t="shared" si="46"/>
        <v>1.4290389869277034E-4</v>
      </c>
      <c r="AD283">
        <f t="shared" si="47"/>
        <v>0.22070223438212494</v>
      </c>
      <c r="AE283">
        <f t="shared" si="48"/>
        <v>0.13163481953290873</v>
      </c>
      <c r="AF283">
        <f t="shared" si="49"/>
        <v>2.1737838766102305E-4</v>
      </c>
    </row>
    <row r="284" spans="1:32" x14ac:dyDescent="0.25">
      <c r="A284" t="s">
        <v>1159</v>
      </c>
      <c r="B284">
        <v>8811</v>
      </c>
      <c r="C284" s="2" t="str">
        <f t="shared" si="40"/>
        <v>0-20.000</v>
      </c>
      <c r="D284">
        <v>14.01</v>
      </c>
      <c r="E284">
        <f t="shared" si="41"/>
        <v>14</v>
      </c>
      <c r="F284" t="str">
        <f t="shared" si="42"/>
        <v>14-16 anos</v>
      </c>
      <c r="G284">
        <v>0</v>
      </c>
      <c r="H284" t="str">
        <f t="shared" si="43"/>
        <v>0</v>
      </c>
      <c r="I284">
        <v>449</v>
      </c>
      <c r="J284">
        <v>851</v>
      </c>
      <c r="K284">
        <v>5896</v>
      </c>
      <c r="L284">
        <v>60552</v>
      </c>
      <c r="M284">
        <v>67458</v>
      </c>
      <c r="N284">
        <v>46305</v>
      </c>
      <c r="O284" t="str">
        <f t="shared" si="44"/>
        <v>10.001-100.000</v>
      </c>
      <c r="P284">
        <v>11847</v>
      </c>
      <c r="Q284" t="str">
        <f t="shared" si="45"/>
        <v>10.001-100.000</v>
      </c>
      <c r="R284">
        <v>9306</v>
      </c>
      <c r="S284">
        <v>17.559999999999999</v>
      </c>
      <c r="T284">
        <v>4.43</v>
      </c>
      <c r="U284">
        <v>1.29</v>
      </c>
      <c r="V284">
        <v>33.07</v>
      </c>
      <c r="W284">
        <v>13.27</v>
      </c>
      <c r="X284" t="s">
        <v>1160</v>
      </c>
      <c r="Y284" t="s">
        <v>1161</v>
      </c>
      <c r="Z284" t="s">
        <v>1162</v>
      </c>
      <c r="AB284">
        <f>(N284 - MIN($N$2:$N$998)) / (MAX($N$2:$N$998) - MIN($N$2:$N$998))</f>
        <v>4.3080085138640558E-3</v>
      </c>
      <c r="AC284">
        <f t="shared" si="46"/>
        <v>9.5057972364584519E-4</v>
      </c>
      <c r="AD284">
        <f t="shared" si="47"/>
        <v>0.20200638394892839</v>
      </c>
      <c r="AE284">
        <f t="shared" si="48"/>
        <v>6.1571125265392788E-2</v>
      </c>
      <c r="AF284">
        <f t="shared" si="49"/>
        <v>5.9905860666250265E-4</v>
      </c>
    </row>
    <row r="285" spans="1:32" x14ac:dyDescent="0.25">
      <c r="A285" t="s">
        <v>1163</v>
      </c>
      <c r="B285">
        <v>8799</v>
      </c>
      <c r="C285" s="2" t="str">
        <f t="shared" si="40"/>
        <v>0-20.000</v>
      </c>
      <c r="D285">
        <v>9.59</v>
      </c>
      <c r="E285">
        <f t="shared" si="41"/>
        <v>8</v>
      </c>
      <c r="F285" t="str">
        <f t="shared" si="42"/>
        <v>08-10 anos</v>
      </c>
      <c r="G285">
        <v>0</v>
      </c>
      <c r="H285" t="str">
        <f t="shared" si="43"/>
        <v>0</v>
      </c>
      <c r="I285">
        <v>12</v>
      </c>
      <c r="J285">
        <v>33</v>
      </c>
      <c r="K285">
        <v>99</v>
      </c>
      <c r="L285">
        <v>1036</v>
      </c>
      <c r="M285">
        <v>1484</v>
      </c>
      <c r="N285">
        <v>1003</v>
      </c>
      <c r="O285" t="str">
        <f t="shared" si="44"/>
        <v>1.001-10.000</v>
      </c>
      <c r="P285">
        <v>326</v>
      </c>
      <c r="Q285" t="str">
        <f t="shared" si="45"/>
        <v>101-1.000</v>
      </c>
      <c r="R285">
        <v>155</v>
      </c>
      <c r="S285">
        <v>21.97</v>
      </c>
      <c r="T285">
        <v>4.1500000000000004</v>
      </c>
      <c r="U285">
        <v>1.55</v>
      </c>
      <c r="V285">
        <v>22.55</v>
      </c>
      <c r="W285">
        <v>5.09</v>
      </c>
      <c r="X285" t="s">
        <v>1164</v>
      </c>
      <c r="Y285" t="s">
        <v>1165</v>
      </c>
      <c r="Z285" t="s">
        <v>1166</v>
      </c>
      <c r="AB285">
        <f>(N285 - MIN($N$2:$N$998)) / (MAX($N$2:$N$998) - MIN($N$2:$N$998))</f>
        <v>9.3314599706417197E-5</v>
      </c>
      <c r="AC285">
        <f t="shared" si="46"/>
        <v>2.6157591787671605E-5</v>
      </c>
      <c r="AD285">
        <f t="shared" si="47"/>
        <v>0.18923848609211127</v>
      </c>
      <c r="AE285">
        <f t="shared" si="48"/>
        <v>0.11677282377919322</v>
      </c>
      <c r="AF285">
        <f t="shared" si="49"/>
        <v>4.0849022014633916E-4</v>
      </c>
    </row>
    <row r="286" spans="1:32" x14ac:dyDescent="0.25">
      <c r="A286" t="s">
        <v>1167</v>
      </c>
      <c r="B286">
        <v>8803</v>
      </c>
      <c r="C286" s="2" t="str">
        <f t="shared" si="40"/>
        <v>0-20.000</v>
      </c>
      <c r="D286">
        <v>14.39</v>
      </c>
      <c r="E286">
        <f t="shared" si="41"/>
        <v>14</v>
      </c>
      <c r="F286" t="str">
        <f t="shared" si="42"/>
        <v>14-16 anos</v>
      </c>
      <c r="G286">
        <v>0</v>
      </c>
      <c r="H286" t="str">
        <f t="shared" si="43"/>
        <v>0</v>
      </c>
      <c r="I286">
        <v>576</v>
      </c>
      <c r="J286">
        <v>2365</v>
      </c>
      <c r="K286">
        <v>8832</v>
      </c>
      <c r="L286">
        <v>106804</v>
      </c>
      <c r="M286">
        <v>214581</v>
      </c>
      <c r="N286">
        <v>90351</v>
      </c>
      <c r="O286" t="str">
        <f t="shared" si="44"/>
        <v>10.001-100.000</v>
      </c>
      <c r="P286">
        <v>102783</v>
      </c>
      <c r="Q286" t="str">
        <f t="shared" si="45"/>
        <v>&gt;100.000</v>
      </c>
      <c r="R286">
        <v>21447</v>
      </c>
      <c r="S286">
        <v>47.9</v>
      </c>
      <c r="T286">
        <v>4.88</v>
      </c>
      <c r="U286">
        <v>2.54</v>
      </c>
      <c r="V286">
        <v>44.94</v>
      </c>
      <c r="W286">
        <v>6.55</v>
      </c>
      <c r="X286" t="s">
        <v>1168</v>
      </c>
      <c r="Y286" t="s">
        <v>1169</v>
      </c>
      <c r="Z286" t="s">
        <v>1170</v>
      </c>
      <c r="AB286">
        <f>(N286 - MIN($N$2:$N$998)) / (MAX($N$2:$N$998) - MIN($N$2:$N$998))</f>
        <v>8.4058498485289138E-3</v>
      </c>
      <c r="AC286">
        <f t="shared" si="46"/>
        <v>8.2471035481970888E-3</v>
      </c>
      <c r="AD286">
        <f t="shared" si="47"/>
        <v>0.22252621979024167</v>
      </c>
      <c r="AE286">
        <f t="shared" si="48"/>
        <v>0.32696390658174096</v>
      </c>
      <c r="AF286">
        <f t="shared" si="49"/>
        <v>8.1408206179053129E-4</v>
      </c>
    </row>
    <row r="287" spans="1:32" x14ac:dyDescent="0.25">
      <c r="A287" t="s">
        <v>1171</v>
      </c>
      <c r="B287">
        <v>8784</v>
      </c>
      <c r="C287" s="2" t="str">
        <f t="shared" si="40"/>
        <v>0-20.000</v>
      </c>
      <c r="D287">
        <v>8.1199999999999992</v>
      </c>
      <c r="E287">
        <f t="shared" si="41"/>
        <v>8</v>
      </c>
      <c r="F287" t="str">
        <f t="shared" si="42"/>
        <v>08-10 anos</v>
      </c>
      <c r="G287">
        <v>52</v>
      </c>
      <c r="H287" t="str">
        <f t="shared" si="43"/>
        <v>1 - 250</v>
      </c>
      <c r="I287">
        <v>3914</v>
      </c>
      <c r="J287">
        <v>4765</v>
      </c>
      <c r="K287">
        <v>23760</v>
      </c>
      <c r="L287">
        <v>262775</v>
      </c>
      <c r="M287">
        <v>529961</v>
      </c>
      <c r="N287">
        <v>381936</v>
      </c>
      <c r="O287" t="str">
        <f t="shared" si="44"/>
        <v>100.001-1.000.000</v>
      </c>
      <c r="P287">
        <v>86428</v>
      </c>
      <c r="Q287" t="str">
        <f t="shared" si="45"/>
        <v>10.001-100.000</v>
      </c>
      <c r="R287">
        <v>61597</v>
      </c>
      <c r="S287">
        <v>16.309999999999999</v>
      </c>
      <c r="T287">
        <v>6.81</v>
      </c>
      <c r="U287">
        <v>1.36</v>
      </c>
      <c r="V287">
        <v>31.08</v>
      </c>
      <c r="W287">
        <v>10.3</v>
      </c>
      <c r="X287" t="s">
        <v>1172</v>
      </c>
      <c r="Y287" t="s">
        <v>1173</v>
      </c>
      <c r="Z287" t="s">
        <v>1174</v>
      </c>
      <c r="AB287">
        <f>(N287 - MIN($N$2:$N$998)) / (MAX($N$2:$N$998) - MIN($N$2:$N$998))</f>
        <v>3.5533604141047018E-2</v>
      </c>
      <c r="AC287">
        <f t="shared" si="46"/>
        <v>6.9348108681744833E-3</v>
      </c>
      <c r="AD287">
        <f t="shared" si="47"/>
        <v>0.31053351573187415</v>
      </c>
      <c r="AE287">
        <f t="shared" si="48"/>
        <v>7.6433121019108305E-2</v>
      </c>
      <c r="AF287">
        <f t="shared" si="49"/>
        <v>5.6301002404204967E-4</v>
      </c>
    </row>
    <row r="288" spans="1:32" x14ac:dyDescent="0.25">
      <c r="A288" t="s">
        <v>1175</v>
      </c>
      <c r="B288">
        <v>8714</v>
      </c>
      <c r="C288" s="2" t="str">
        <f t="shared" si="40"/>
        <v>0-20.000</v>
      </c>
      <c r="D288">
        <v>8.42</v>
      </c>
      <c r="E288">
        <f t="shared" si="41"/>
        <v>8</v>
      </c>
      <c r="F288" t="str">
        <f t="shared" si="42"/>
        <v>08-10 anos</v>
      </c>
      <c r="G288">
        <v>0</v>
      </c>
      <c r="H288" t="str">
        <f t="shared" si="43"/>
        <v>0</v>
      </c>
      <c r="I288">
        <v>70</v>
      </c>
      <c r="J288">
        <v>72</v>
      </c>
      <c r="K288">
        <v>158</v>
      </c>
      <c r="L288">
        <v>1772</v>
      </c>
      <c r="M288">
        <v>3103</v>
      </c>
      <c r="N288">
        <v>1913</v>
      </c>
      <c r="O288" t="str">
        <f t="shared" si="44"/>
        <v>1.001-10.000</v>
      </c>
      <c r="P288">
        <v>939</v>
      </c>
      <c r="Q288" t="str">
        <f t="shared" si="45"/>
        <v>101-1.000</v>
      </c>
      <c r="R288">
        <v>251</v>
      </c>
      <c r="S288">
        <v>30.26</v>
      </c>
      <c r="T288">
        <v>1.68</v>
      </c>
      <c r="U288">
        <v>1</v>
      </c>
      <c r="V288">
        <v>1.17</v>
      </c>
      <c r="W288">
        <v>7.25</v>
      </c>
      <c r="X288" t="s">
        <v>1176</v>
      </c>
      <c r="Y288" t="s">
        <v>1177</v>
      </c>
      <c r="Z288" t="s">
        <v>1178</v>
      </c>
      <c r="AB288">
        <f>(N288 - MIN($N$2:$N$998)) / (MAX($N$2:$N$998) - MIN($N$2:$N$998))</f>
        <v>1.7797689854274785E-4</v>
      </c>
      <c r="AC288">
        <f t="shared" si="46"/>
        <v>7.5343492909888456E-5</v>
      </c>
      <c r="AD288">
        <f t="shared" si="47"/>
        <v>7.6607387140902872E-2</v>
      </c>
      <c r="AE288">
        <f t="shared" si="48"/>
        <v>0</v>
      </c>
      <c r="AF288">
        <f t="shared" si="49"/>
        <v>2.1194392796949745E-5</v>
      </c>
    </row>
    <row r="289" spans="1:32" x14ac:dyDescent="0.25">
      <c r="A289" t="s">
        <v>1179</v>
      </c>
      <c r="B289">
        <v>8687</v>
      </c>
      <c r="C289" s="2" t="str">
        <f t="shared" si="40"/>
        <v>0-20.000</v>
      </c>
      <c r="D289">
        <v>13.81</v>
      </c>
      <c r="E289">
        <f t="shared" si="41"/>
        <v>12</v>
      </c>
      <c r="F289" t="str">
        <f t="shared" si="42"/>
        <v>12-14 anos</v>
      </c>
      <c r="G289">
        <v>0</v>
      </c>
      <c r="H289" t="str">
        <f t="shared" si="43"/>
        <v>0</v>
      </c>
      <c r="I289">
        <v>36</v>
      </c>
      <c r="J289">
        <v>82</v>
      </c>
      <c r="K289">
        <v>413</v>
      </c>
      <c r="L289">
        <v>3567</v>
      </c>
      <c r="M289">
        <v>6106</v>
      </c>
      <c r="N289">
        <v>3583</v>
      </c>
      <c r="O289" t="str">
        <f t="shared" si="44"/>
        <v>1.001-10.000</v>
      </c>
      <c r="P289">
        <v>1535</v>
      </c>
      <c r="Q289" t="str">
        <f t="shared" si="45"/>
        <v>1.001-10.000</v>
      </c>
      <c r="R289">
        <v>988</v>
      </c>
      <c r="S289">
        <v>25.14</v>
      </c>
      <c r="T289">
        <v>6.02</v>
      </c>
      <c r="U289">
        <v>2.11</v>
      </c>
      <c r="V289">
        <v>55.84</v>
      </c>
      <c r="W289">
        <v>9.93</v>
      </c>
      <c r="X289" t="s">
        <v>1180</v>
      </c>
      <c r="Y289" t="s">
        <v>1181</v>
      </c>
      <c r="Z289" t="s">
        <v>1182</v>
      </c>
      <c r="AB289">
        <f>(N289 - MIN($N$2:$N$998)) / (MAX($N$2:$N$998) - MIN($N$2:$N$998))</f>
        <v>3.3334617223139862E-4</v>
      </c>
      <c r="AC289">
        <f t="shared" si="46"/>
        <v>1.2316534783458869E-4</v>
      </c>
      <c r="AD289">
        <f t="shared" si="47"/>
        <v>0.2745098039215686</v>
      </c>
      <c r="AE289">
        <f t="shared" si="48"/>
        <v>0.23566878980891717</v>
      </c>
      <c r="AF289">
        <f t="shared" si="49"/>
        <v>1.011534097249294E-3</v>
      </c>
    </row>
    <row r="290" spans="1:32" x14ac:dyDescent="0.25">
      <c r="A290" t="s">
        <v>1183</v>
      </c>
      <c r="B290">
        <v>8725</v>
      </c>
      <c r="C290" s="2" t="str">
        <f t="shared" si="40"/>
        <v>0-20.000</v>
      </c>
      <c r="D290">
        <v>8.93</v>
      </c>
      <c r="E290">
        <f t="shared" si="41"/>
        <v>8</v>
      </c>
      <c r="F290" t="str">
        <f t="shared" si="42"/>
        <v>08-10 anos</v>
      </c>
      <c r="G290">
        <v>28</v>
      </c>
      <c r="H290" t="str">
        <f t="shared" si="43"/>
        <v>1 - 250</v>
      </c>
      <c r="I290">
        <v>7769</v>
      </c>
      <c r="J290">
        <v>8967</v>
      </c>
      <c r="K290">
        <v>66131</v>
      </c>
      <c r="L290">
        <v>521363</v>
      </c>
      <c r="M290">
        <v>1029434</v>
      </c>
      <c r="N290">
        <v>678779</v>
      </c>
      <c r="O290" t="str">
        <f t="shared" si="44"/>
        <v>100.001-1.000.000</v>
      </c>
      <c r="P290">
        <v>175548</v>
      </c>
      <c r="Q290" t="str">
        <f t="shared" si="45"/>
        <v>&gt;100.000</v>
      </c>
      <c r="R290">
        <v>175107</v>
      </c>
      <c r="S290">
        <v>17.05</v>
      </c>
      <c r="T290">
        <v>6.58</v>
      </c>
      <c r="U290">
        <v>1.64</v>
      </c>
      <c r="V290">
        <v>152.25</v>
      </c>
      <c r="W290">
        <v>11.81</v>
      </c>
      <c r="X290" t="s">
        <v>1184</v>
      </c>
      <c r="Y290" t="s">
        <v>1185</v>
      </c>
      <c r="Z290" t="s">
        <v>1186</v>
      </c>
      <c r="AB290">
        <f>(N290 - MIN($N$2:$N$998)) / (MAX($N$2:$N$998) - MIN($N$2:$N$998))</f>
        <v>6.315053905695131E-2</v>
      </c>
      <c r="AC290">
        <f t="shared" si="46"/>
        <v>1.4085622463626305E-2</v>
      </c>
      <c r="AD290">
        <f t="shared" si="47"/>
        <v>0.30004559963520294</v>
      </c>
      <c r="AE290">
        <f t="shared" si="48"/>
        <v>0.13588110403397025</v>
      </c>
      <c r="AF290">
        <f t="shared" si="49"/>
        <v>2.75798829344923E-3</v>
      </c>
    </row>
    <row r="291" spans="1:32" x14ac:dyDescent="0.25">
      <c r="A291" t="s">
        <v>1187</v>
      </c>
      <c r="B291">
        <v>8676</v>
      </c>
      <c r="C291" s="2" t="str">
        <f t="shared" si="40"/>
        <v>0-20.000</v>
      </c>
      <c r="D291">
        <v>12.05</v>
      </c>
      <c r="E291">
        <f t="shared" si="41"/>
        <v>12</v>
      </c>
      <c r="F291" t="str">
        <f t="shared" si="42"/>
        <v>12-14 anos</v>
      </c>
      <c r="G291">
        <v>169</v>
      </c>
      <c r="H291" t="str">
        <f t="shared" si="43"/>
        <v>1 - 250</v>
      </c>
      <c r="I291">
        <v>5743</v>
      </c>
      <c r="J291">
        <v>0</v>
      </c>
      <c r="K291">
        <v>0</v>
      </c>
      <c r="L291">
        <v>0</v>
      </c>
      <c r="M291">
        <v>581096</v>
      </c>
      <c r="N291">
        <v>367313</v>
      </c>
      <c r="O291" t="str">
        <f t="shared" si="44"/>
        <v>100.001-1.000.000</v>
      </c>
      <c r="P291">
        <v>137501</v>
      </c>
      <c r="Q291" t="str">
        <f t="shared" si="45"/>
        <v>&gt;100.000</v>
      </c>
      <c r="R291">
        <v>76282</v>
      </c>
      <c r="S291">
        <v>23.66</v>
      </c>
      <c r="X291" t="s">
        <v>1188</v>
      </c>
      <c r="Y291" t="s">
        <v>1189</v>
      </c>
      <c r="Z291" t="s">
        <v>1190</v>
      </c>
      <c r="AA291" t="s">
        <v>70</v>
      </c>
      <c r="AB291">
        <f>(N291 - MIN($N$2:$N$998)) / (MAX($N$2:$N$998) - MIN($N$2:$N$998))</f>
        <v>3.4173146123592443E-2</v>
      </c>
      <c r="AC291">
        <f t="shared" si="46"/>
        <v>1.1032806835572496E-2</v>
      </c>
      <c r="AD291">
        <f t="shared" si="47"/>
        <v>0</v>
      </c>
      <c r="AE291">
        <f t="shared" si="48"/>
        <v>-0.21231422505307856</v>
      </c>
      <c r="AF291">
        <f t="shared" si="49"/>
        <v>0</v>
      </c>
    </row>
    <row r="292" spans="1:32" x14ac:dyDescent="0.25">
      <c r="A292" t="s">
        <v>1191</v>
      </c>
      <c r="B292">
        <v>8664</v>
      </c>
      <c r="C292" s="2" t="str">
        <f t="shared" si="40"/>
        <v>0-20.000</v>
      </c>
      <c r="D292">
        <v>9.5</v>
      </c>
      <c r="E292">
        <f t="shared" si="41"/>
        <v>8</v>
      </c>
      <c r="F292" t="str">
        <f t="shared" si="42"/>
        <v>08-10 anos</v>
      </c>
      <c r="G292">
        <v>0</v>
      </c>
      <c r="H292" t="str">
        <f t="shared" si="43"/>
        <v>0</v>
      </c>
      <c r="I292">
        <v>42</v>
      </c>
      <c r="J292">
        <v>71</v>
      </c>
      <c r="K292">
        <v>263</v>
      </c>
      <c r="L292">
        <v>1812</v>
      </c>
      <c r="M292">
        <v>2864</v>
      </c>
      <c r="N292">
        <v>2100</v>
      </c>
      <c r="O292" t="str">
        <f t="shared" si="44"/>
        <v>1.001-10.000</v>
      </c>
      <c r="P292">
        <v>311</v>
      </c>
      <c r="Q292" t="str">
        <f t="shared" si="45"/>
        <v>101-1.000</v>
      </c>
      <c r="R292">
        <v>453</v>
      </c>
      <c r="S292">
        <v>10.86</v>
      </c>
      <c r="T292">
        <v>4.82</v>
      </c>
      <c r="U292">
        <v>3.17</v>
      </c>
      <c r="V292">
        <v>21.52</v>
      </c>
      <c r="W292">
        <v>5.14</v>
      </c>
      <c r="X292" t="s">
        <v>1192</v>
      </c>
      <c r="Y292" t="s">
        <v>1193</v>
      </c>
      <c r="Z292" t="s">
        <v>1194</v>
      </c>
      <c r="AB292">
        <f>(N292 - MIN($N$2:$N$998)) / (MAX($N$2:$N$998) - MIN($N$2:$N$998))</f>
        <v>1.9537453577614768E-4</v>
      </c>
      <c r="AC292">
        <f t="shared" si="46"/>
        <v>2.4954021613392237E-5</v>
      </c>
      <c r="AD292">
        <f t="shared" si="47"/>
        <v>0.2197902416780666</v>
      </c>
      <c r="AE292">
        <f t="shared" si="48"/>
        <v>0.46072186836518048</v>
      </c>
      <c r="AF292">
        <f t="shared" si="49"/>
        <v>3.8983190853876797E-4</v>
      </c>
    </row>
    <row r="293" spans="1:32" x14ac:dyDescent="0.25">
      <c r="A293" t="s">
        <v>1195</v>
      </c>
      <c r="B293">
        <v>8663</v>
      </c>
      <c r="C293" s="2" t="str">
        <f t="shared" si="40"/>
        <v>0-20.000</v>
      </c>
      <c r="D293">
        <v>8.61</v>
      </c>
      <c r="E293">
        <f t="shared" si="41"/>
        <v>8</v>
      </c>
      <c r="F293" t="str">
        <f t="shared" si="42"/>
        <v>08-10 anos</v>
      </c>
      <c r="G293">
        <v>54</v>
      </c>
      <c r="H293" t="str">
        <f t="shared" si="43"/>
        <v>1 - 250</v>
      </c>
      <c r="I293">
        <v>509</v>
      </c>
      <c r="J293">
        <v>586</v>
      </c>
      <c r="K293">
        <v>5247</v>
      </c>
      <c r="L293">
        <v>40769</v>
      </c>
      <c r="M293">
        <v>63967</v>
      </c>
      <c r="N293">
        <v>46426</v>
      </c>
      <c r="O293" t="str">
        <f t="shared" si="44"/>
        <v>10.001-100.000</v>
      </c>
      <c r="P293">
        <v>9283</v>
      </c>
      <c r="Q293" t="str">
        <f t="shared" si="45"/>
        <v>1.001-10.000</v>
      </c>
      <c r="R293">
        <v>8258</v>
      </c>
      <c r="S293">
        <v>14.51</v>
      </c>
      <c r="T293">
        <v>6.17</v>
      </c>
      <c r="U293">
        <v>1.2</v>
      </c>
      <c r="V293">
        <v>118.7</v>
      </c>
      <c r="W293">
        <v>15.91</v>
      </c>
      <c r="X293" t="s">
        <v>1196</v>
      </c>
      <c r="Y293" t="s">
        <v>1197</v>
      </c>
      <c r="Z293" t="s">
        <v>1198</v>
      </c>
      <c r="AB293">
        <f>(N293 - MIN($N$2:$N$998)) / (MAX($N$2:$N$998) - MIN($N$2:$N$998))</f>
        <v>4.319265808544491E-3</v>
      </c>
      <c r="AC293">
        <f t="shared" si="46"/>
        <v>7.4484946185569172E-4</v>
      </c>
      <c r="AD293">
        <f t="shared" si="47"/>
        <v>0.28134974920200639</v>
      </c>
      <c r="AE293">
        <f t="shared" si="48"/>
        <v>4.2462845010615702E-2</v>
      </c>
      <c r="AF293">
        <f t="shared" si="49"/>
        <v>2.1502345512802862E-3</v>
      </c>
    </row>
    <row r="294" spans="1:32" x14ac:dyDescent="0.25">
      <c r="A294" t="s">
        <v>1199</v>
      </c>
      <c r="B294">
        <v>8623</v>
      </c>
      <c r="C294" s="2" t="str">
        <f t="shared" si="40"/>
        <v>0-20.000</v>
      </c>
      <c r="D294">
        <v>9.94</v>
      </c>
      <c r="E294">
        <f t="shared" si="41"/>
        <v>8</v>
      </c>
      <c r="F294" t="str">
        <f t="shared" si="42"/>
        <v>08-10 anos</v>
      </c>
      <c r="G294">
        <v>4</v>
      </c>
      <c r="H294" t="str">
        <f t="shared" si="43"/>
        <v>1 - 250</v>
      </c>
      <c r="I294">
        <v>49</v>
      </c>
      <c r="J294">
        <v>66</v>
      </c>
      <c r="K294">
        <v>488</v>
      </c>
      <c r="L294">
        <v>6506</v>
      </c>
      <c r="M294">
        <v>8603</v>
      </c>
      <c r="N294">
        <v>6462</v>
      </c>
      <c r="O294" t="str">
        <f t="shared" si="44"/>
        <v>1.001-10.000</v>
      </c>
      <c r="P294">
        <v>1173</v>
      </c>
      <c r="Q294" t="str">
        <f t="shared" si="45"/>
        <v>1.001-10.000</v>
      </c>
      <c r="R294">
        <v>968</v>
      </c>
      <c r="S294">
        <v>13.63</v>
      </c>
      <c r="T294">
        <v>3.53</v>
      </c>
      <c r="U294">
        <v>1.5</v>
      </c>
      <c r="V294">
        <v>22.38</v>
      </c>
      <c r="W294">
        <v>19.440000000000001</v>
      </c>
      <c r="X294" t="s">
        <v>1200</v>
      </c>
      <c r="Y294" t="s">
        <v>1201</v>
      </c>
      <c r="Z294" t="s">
        <v>1202</v>
      </c>
      <c r="AB294">
        <f>(N294 - MIN($N$2:$N$998)) / (MAX($N$2:$N$998) - MIN($N$2:$N$998))</f>
        <v>6.0119535723117444E-4</v>
      </c>
      <c r="AC294">
        <f t="shared" si="46"/>
        <v>9.4119187628646613E-5</v>
      </c>
      <c r="AD294">
        <f t="shared" si="47"/>
        <v>0.16096671226630185</v>
      </c>
      <c r="AE294">
        <f t="shared" si="48"/>
        <v>0.10615711252653928</v>
      </c>
      <c r="AF294">
        <f t="shared" si="49"/>
        <v>4.0541069298780796E-4</v>
      </c>
    </row>
    <row r="295" spans="1:32" x14ac:dyDescent="0.25">
      <c r="A295" t="s">
        <v>1203</v>
      </c>
      <c r="B295">
        <v>8590</v>
      </c>
      <c r="C295" s="2" t="str">
        <f t="shared" si="40"/>
        <v>0-20.000</v>
      </c>
      <c r="D295">
        <v>10.28</v>
      </c>
      <c r="E295">
        <f t="shared" si="41"/>
        <v>10</v>
      </c>
      <c r="F295" t="str">
        <f t="shared" si="42"/>
        <v>10-12 anos</v>
      </c>
      <c r="G295">
        <v>142</v>
      </c>
      <c r="H295" t="str">
        <f t="shared" si="43"/>
        <v>1 - 250</v>
      </c>
      <c r="I295">
        <v>10</v>
      </c>
      <c r="J295">
        <v>11</v>
      </c>
      <c r="K295">
        <v>71</v>
      </c>
      <c r="L295">
        <v>811</v>
      </c>
      <c r="M295">
        <v>1199</v>
      </c>
      <c r="N295">
        <v>933</v>
      </c>
      <c r="O295" t="str">
        <f t="shared" si="44"/>
        <v>101-1.000</v>
      </c>
      <c r="P295">
        <v>47</v>
      </c>
      <c r="Q295" t="str">
        <f t="shared" si="45"/>
        <v>Até 100</v>
      </c>
      <c r="R295">
        <v>219</v>
      </c>
      <c r="S295">
        <v>3.92</v>
      </c>
      <c r="T295">
        <v>6.18</v>
      </c>
      <c r="U295">
        <v>1.55</v>
      </c>
      <c r="V295">
        <v>66.180000000000007</v>
      </c>
      <c r="W295">
        <v>17</v>
      </c>
      <c r="X295" t="s">
        <v>1204</v>
      </c>
      <c r="Y295" t="s">
        <v>1205</v>
      </c>
      <c r="Z295" t="s">
        <v>1206</v>
      </c>
      <c r="AB295">
        <f>(N295 - MIN($N$2:$N$998)) / (MAX($N$2:$N$998) - MIN($N$2:$N$998))</f>
        <v>8.6802115180545603E-5</v>
      </c>
      <c r="AC295">
        <f t="shared" si="46"/>
        <v>3.7711865460753543E-6</v>
      </c>
      <c r="AD295">
        <f t="shared" si="47"/>
        <v>0.28180574555403554</v>
      </c>
      <c r="AE295">
        <f t="shared" si="48"/>
        <v>0.11677282377919322</v>
      </c>
      <c r="AF295">
        <f t="shared" si="49"/>
        <v>1.1988418079505422E-3</v>
      </c>
    </row>
    <row r="296" spans="1:32" x14ac:dyDescent="0.25">
      <c r="A296" t="s">
        <v>1207</v>
      </c>
      <c r="B296">
        <v>8569</v>
      </c>
      <c r="C296" s="2" t="str">
        <f t="shared" si="40"/>
        <v>0-20.000</v>
      </c>
      <c r="D296">
        <v>11.75</v>
      </c>
      <c r="E296">
        <f t="shared" si="41"/>
        <v>10</v>
      </c>
      <c r="F296" t="str">
        <f t="shared" si="42"/>
        <v>10-12 anos</v>
      </c>
      <c r="G296">
        <v>4</v>
      </c>
      <c r="H296" t="str">
        <f t="shared" si="43"/>
        <v>1 - 250</v>
      </c>
      <c r="I296">
        <v>16</v>
      </c>
      <c r="J296">
        <v>25</v>
      </c>
      <c r="K296">
        <v>115</v>
      </c>
      <c r="L296">
        <v>968</v>
      </c>
      <c r="M296">
        <v>1822</v>
      </c>
      <c r="N296">
        <v>1030</v>
      </c>
      <c r="O296" t="str">
        <f t="shared" si="44"/>
        <v>1.001-10.000</v>
      </c>
      <c r="P296">
        <v>569</v>
      </c>
      <c r="Q296" t="str">
        <f t="shared" si="45"/>
        <v>101-1.000</v>
      </c>
      <c r="R296">
        <v>223</v>
      </c>
      <c r="S296">
        <v>31.23</v>
      </c>
      <c r="T296">
        <v>5.72</v>
      </c>
      <c r="U296">
        <v>1.44</v>
      </c>
      <c r="V296">
        <v>11.36</v>
      </c>
      <c r="W296">
        <v>9.44</v>
      </c>
      <c r="X296" t="s">
        <v>1208</v>
      </c>
      <c r="Y296" t="s">
        <v>1209</v>
      </c>
      <c r="Z296" t="s">
        <v>1210</v>
      </c>
      <c r="AB296">
        <f>(N296 - MIN($N$2:$N$998)) / (MAX($N$2:$N$998) - MIN($N$2:$N$998))</f>
        <v>9.5826558023539093E-5</v>
      </c>
      <c r="AC296">
        <f t="shared" si="46"/>
        <v>4.565542861099737E-5</v>
      </c>
      <c r="AD296">
        <f t="shared" si="47"/>
        <v>0.26082991336069311</v>
      </c>
      <c r="AE296">
        <f t="shared" si="48"/>
        <v>9.3418259023354558E-2</v>
      </c>
      <c r="AF296">
        <f t="shared" si="49"/>
        <v>2.0578487365243515E-4</v>
      </c>
    </row>
    <row r="297" spans="1:32" x14ac:dyDescent="0.25">
      <c r="A297" t="s">
        <v>1211</v>
      </c>
      <c r="B297">
        <v>8564</v>
      </c>
      <c r="C297" s="2" t="str">
        <f t="shared" si="40"/>
        <v>0-20.000</v>
      </c>
      <c r="D297">
        <v>8.84</v>
      </c>
      <c r="E297">
        <f t="shared" si="41"/>
        <v>8</v>
      </c>
      <c r="F297" t="str">
        <f t="shared" si="42"/>
        <v>08-10 anos</v>
      </c>
      <c r="G297">
        <v>14</v>
      </c>
      <c r="H297" t="str">
        <f t="shared" si="43"/>
        <v>1 - 250</v>
      </c>
      <c r="I297">
        <v>54</v>
      </c>
      <c r="J297">
        <v>61</v>
      </c>
      <c r="K297">
        <v>247</v>
      </c>
      <c r="L297">
        <v>2393</v>
      </c>
      <c r="M297">
        <v>4295</v>
      </c>
      <c r="N297">
        <v>2801</v>
      </c>
      <c r="O297" t="str">
        <f t="shared" si="44"/>
        <v>1.001-10.000</v>
      </c>
      <c r="P297">
        <v>755</v>
      </c>
      <c r="Q297" t="str">
        <f t="shared" si="45"/>
        <v>101-1.000</v>
      </c>
      <c r="R297">
        <v>739</v>
      </c>
      <c r="S297">
        <v>17.579999999999998</v>
      </c>
      <c r="T297">
        <v>4.1500000000000004</v>
      </c>
      <c r="U297">
        <v>1.28</v>
      </c>
      <c r="V297">
        <v>8.8000000000000007</v>
      </c>
      <c r="W297">
        <v>8.43</v>
      </c>
      <c r="X297" t="s">
        <v>1212</v>
      </c>
      <c r="Y297" t="s">
        <v>1213</v>
      </c>
      <c r="Z297" t="s">
        <v>1214</v>
      </c>
      <c r="AB297">
        <f>(N297 - MIN($N$2:$N$998)) / (MAX($N$2:$N$998) - MIN($N$2:$N$998))</f>
        <v>2.6059241652809031E-4</v>
      </c>
      <c r="AC297">
        <f t="shared" si="46"/>
        <v>6.0579698772061539E-5</v>
      </c>
      <c r="AD297">
        <f t="shared" si="47"/>
        <v>0.18923848609211127</v>
      </c>
      <c r="AE297">
        <f t="shared" si="48"/>
        <v>5.9447983014862003E-2</v>
      </c>
      <c r="AF297">
        <f t="shared" si="49"/>
        <v>1.5941081761808358E-4</v>
      </c>
    </row>
    <row r="298" spans="1:32" x14ac:dyDescent="0.25">
      <c r="A298" t="s">
        <v>1215</v>
      </c>
      <c r="B298">
        <v>8559</v>
      </c>
      <c r="C298" s="2" t="str">
        <f t="shared" si="40"/>
        <v>0-20.000</v>
      </c>
      <c r="D298">
        <v>9.11</v>
      </c>
      <c r="E298">
        <f t="shared" si="41"/>
        <v>8</v>
      </c>
      <c r="F298" t="str">
        <f t="shared" si="42"/>
        <v>08-10 anos</v>
      </c>
      <c r="G298">
        <v>76</v>
      </c>
      <c r="H298" t="str">
        <f t="shared" si="43"/>
        <v>1 - 250</v>
      </c>
      <c r="I298">
        <v>535</v>
      </c>
      <c r="J298">
        <v>635</v>
      </c>
      <c r="K298">
        <v>7822</v>
      </c>
      <c r="L298">
        <v>48651</v>
      </c>
      <c r="M298">
        <v>92166</v>
      </c>
      <c r="N298">
        <v>67504</v>
      </c>
      <c r="O298" t="str">
        <f t="shared" si="44"/>
        <v>10.001-100.000</v>
      </c>
      <c r="P298">
        <v>11808</v>
      </c>
      <c r="Q298" t="str">
        <f t="shared" si="45"/>
        <v>10.001-100.000</v>
      </c>
      <c r="R298">
        <v>12854</v>
      </c>
      <c r="S298">
        <v>12.81</v>
      </c>
      <c r="T298">
        <v>7.55</v>
      </c>
      <c r="U298">
        <v>1.77</v>
      </c>
      <c r="V298">
        <v>148.72999999999999</v>
      </c>
      <c r="W298">
        <v>19.850000000000001</v>
      </c>
      <c r="X298" t="s">
        <v>1216</v>
      </c>
      <c r="Y298" t="s">
        <v>1217</v>
      </c>
      <c r="Z298" t="s">
        <v>1218</v>
      </c>
      <c r="AB298">
        <f>(N298 - MIN($N$2:$N$998)) / (MAX($N$2:$N$998) - MIN($N$2:$N$998))</f>
        <v>6.2802679347776537E-3</v>
      </c>
      <c r="AC298">
        <f t="shared" si="46"/>
        <v>9.4745044119271882E-4</v>
      </c>
      <c r="AD298">
        <f t="shared" si="47"/>
        <v>0.34427724578203373</v>
      </c>
      <c r="AE298">
        <f t="shared" si="48"/>
        <v>0.16348195329087048</v>
      </c>
      <c r="AF298">
        <f t="shared" si="49"/>
        <v>2.6942239664019961E-3</v>
      </c>
    </row>
    <row r="299" spans="1:32" x14ac:dyDescent="0.25">
      <c r="A299" t="s">
        <v>1219</v>
      </c>
      <c r="B299">
        <v>8657</v>
      </c>
      <c r="C299" s="2" t="str">
        <f t="shared" si="40"/>
        <v>0-20.000</v>
      </c>
      <c r="D299">
        <v>7.19</v>
      </c>
      <c r="E299">
        <f t="shared" si="41"/>
        <v>6</v>
      </c>
      <c r="F299" t="str">
        <f t="shared" si="42"/>
        <v>06-08 anos</v>
      </c>
      <c r="G299">
        <v>13</v>
      </c>
      <c r="H299" t="str">
        <f t="shared" si="43"/>
        <v>1 - 250</v>
      </c>
      <c r="I299">
        <v>3070</v>
      </c>
      <c r="J299">
        <v>3590</v>
      </c>
      <c r="K299">
        <v>20479</v>
      </c>
      <c r="L299">
        <v>142502</v>
      </c>
      <c r="M299">
        <v>368488</v>
      </c>
      <c r="N299">
        <v>188307</v>
      </c>
      <c r="O299" t="str">
        <f t="shared" si="44"/>
        <v>100.001-1.000.000</v>
      </c>
      <c r="P299">
        <v>133083</v>
      </c>
      <c r="Q299" t="str">
        <f t="shared" si="45"/>
        <v>&gt;100.000</v>
      </c>
      <c r="R299">
        <v>47098</v>
      </c>
      <c r="S299">
        <v>36.119999999999997</v>
      </c>
      <c r="T299">
        <v>6.02</v>
      </c>
      <c r="U299">
        <v>1.24</v>
      </c>
      <c r="V299">
        <v>17.98</v>
      </c>
      <c r="W299">
        <v>7.55</v>
      </c>
      <c r="X299" t="s">
        <v>1220</v>
      </c>
      <c r="Y299" t="s">
        <v>1221</v>
      </c>
      <c r="Z299" t="s">
        <v>1222</v>
      </c>
      <c r="AB299">
        <f>(N299 - MIN($N$2:$N$998)) / (MAX($N$2:$N$998) - MIN($N$2:$N$998))</f>
        <v>1.7519234623047161E-2</v>
      </c>
      <c r="AC299">
        <f t="shared" si="46"/>
        <v>1.0678315300241412E-2</v>
      </c>
      <c r="AD299">
        <f t="shared" si="47"/>
        <v>0.2745098039215686</v>
      </c>
      <c r="AE299">
        <f t="shared" si="48"/>
        <v>5.0955414012738849E-2</v>
      </c>
      <c r="AF299">
        <f t="shared" si="49"/>
        <v>3.2570528417876621E-4</v>
      </c>
    </row>
    <row r="300" spans="1:32" x14ac:dyDescent="0.25">
      <c r="A300" t="s">
        <v>1223</v>
      </c>
      <c r="B300">
        <v>8555</v>
      </c>
      <c r="C300" s="2" t="str">
        <f t="shared" si="40"/>
        <v>0-20.000</v>
      </c>
      <c r="D300">
        <v>14.67</v>
      </c>
      <c r="E300">
        <f t="shared" si="41"/>
        <v>14</v>
      </c>
      <c r="F300" t="str">
        <f t="shared" si="42"/>
        <v>14-16 anos</v>
      </c>
      <c r="G300">
        <v>189</v>
      </c>
      <c r="H300" t="str">
        <f t="shared" si="43"/>
        <v>1 - 250</v>
      </c>
      <c r="I300">
        <v>915</v>
      </c>
      <c r="J300">
        <v>1371</v>
      </c>
      <c r="K300">
        <v>5802</v>
      </c>
      <c r="L300">
        <v>39828</v>
      </c>
      <c r="M300">
        <v>77874</v>
      </c>
      <c r="N300">
        <v>56685</v>
      </c>
      <c r="O300" t="str">
        <f t="shared" si="44"/>
        <v>10.001-100.000</v>
      </c>
      <c r="P300">
        <v>9086</v>
      </c>
      <c r="Q300" t="str">
        <f t="shared" si="45"/>
        <v>1.001-10.000</v>
      </c>
      <c r="R300">
        <v>12103</v>
      </c>
      <c r="S300">
        <v>11.67</v>
      </c>
      <c r="T300">
        <v>6.02</v>
      </c>
      <c r="U300">
        <v>1.52</v>
      </c>
      <c r="V300">
        <v>19.239999999999998</v>
      </c>
      <c r="W300">
        <v>5.26</v>
      </c>
      <c r="X300" t="s">
        <v>1224</v>
      </c>
      <c r="Y300" t="s">
        <v>1225</v>
      </c>
      <c r="Z300" t="s">
        <v>1226</v>
      </c>
      <c r="AB300">
        <f>(N300 - MIN($N$2:$N$998)) / (MAX($N$2:$N$998) - MIN($N$2:$N$998))</f>
        <v>5.2737169335575857E-3</v>
      </c>
      <c r="AC300">
        <f t="shared" si="46"/>
        <v>7.2904257356682278E-4</v>
      </c>
      <c r="AD300">
        <f t="shared" si="47"/>
        <v>0.2745098039215686</v>
      </c>
      <c r="AE300">
        <f t="shared" si="48"/>
        <v>0.11040339702760085</v>
      </c>
      <c r="AF300">
        <f t="shared" si="49"/>
        <v>3.4853001488317358E-4</v>
      </c>
    </row>
    <row r="301" spans="1:32" x14ac:dyDescent="0.25">
      <c r="A301" t="s">
        <v>1227</v>
      </c>
      <c r="B301">
        <v>8537</v>
      </c>
      <c r="C301" s="2" t="str">
        <f t="shared" si="40"/>
        <v>0-20.000</v>
      </c>
      <c r="D301">
        <v>16.68</v>
      </c>
      <c r="E301">
        <f t="shared" si="41"/>
        <v>16</v>
      </c>
      <c r="F301" t="str">
        <f t="shared" si="42"/>
        <v>16-18 anos</v>
      </c>
      <c r="G301">
        <v>13</v>
      </c>
      <c r="H301" t="str">
        <f t="shared" si="43"/>
        <v>1 - 250</v>
      </c>
      <c r="I301">
        <v>471</v>
      </c>
      <c r="J301">
        <v>1471</v>
      </c>
      <c r="K301">
        <v>4306</v>
      </c>
      <c r="L301">
        <v>32946</v>
      </c>
      <c r="M301">
        <v>45350</v>
      </c>
      <c r="N301">
        <v>31216</v>
      </c>
      <c r="O301" t="str">
        <f t="shared" si="44"/>
        <v>10.001-100.000</v>
      </c>
      <c r="P301">
        <v>7448</v>
      </c>
      <c r="Q301" t="str">
        <f t="shared" si="45"/>
        <v>1.001-10.000</v>
      </c>
      <c r="R301">
        <v>6686</v>
      </c>
      <c r="S301">
        <v>16.420000000000002</v>
      </c>
      <c r="T301">
        <v>3.74</v>
      </c>
      <c r="U301">
        <v>1.45</v>
      </c>
      <c r="V301">
        <v>12.96</v>
      </c>
      <c r="W301">
        <v>3.76</v>
      </c>
      <c r="X301" t="s">
        <v>1228</v>
      </c>
      <c r="Y301" t="s">
        <v>1229</v>
      </c>
      <c r="Z301" t="s">
        <v>1230</v>
      </c>
      <c r="AB301">
        <f>(N301 - MIN($N$2:$N$998)) / (MAX($N$2:$N$998) - MIN($N$2:$N$998))</f>
        <v>2.9041959565658218E-3</v>
      </c>
      <c r="AC301">
        <f t="shared" si="46"/>
        <v>5.976127105355157E-4</v>
      </c>
      <c r="AD301">
        <f t="shared" si="47"/>
        <v>0.17054263565891475</v>
      </c>
      <c r="AE301">
        <f t="shared" si="48"/>
        <v>9.5541401273885343E-2</v>
      </c>
      <c r="AF301">
        <f t="shared" si="49"/>
        <v>2.3476865867390491E-4</v>
      </c>
    </row>
    <row r="302" spans="1:32" x14ac:dyDescent="0.25">
      <c r="A302" t="s">
        <v>1231</v>
      </c>
      <c r="B302">
        <v>8505</v>
      </c>
      <c r="C302" s="2" t="str">
        <f t="shared" si="40"/>
        <v>0-20.000</v>
      </c>
      <c r="D302">
        <v>10.64</v>
      </c>
      <c r="E302">
        <f t="shared" si="41"/>
        <v>10</v>
      </c>
      <c r="F302" t="str">
        <f t="shared" si="42"/>
        <v>10-12 anos</v>
      </c>
      <c r="G302">
        <v>1</v>
      </c>
      <c r="H302" t="str">
        <f t="shared" si="43"/>
        <v>1 - 250</v>
      </c>
      <c r="I302">
        <v>80</v>
      </c>
      <c r="J302">
        <v>120</v>
      </c>
      <c r="K302">
        <v>366</v>
      </c>
      <c r="L302">
        <v>3851</v>
      </c>
      <c r="M302">
        <v>6723</v>
      </c>
      <c r="N302">
        <v>4449</v>
      </c>
      <c r="O302" t="str">
        <f t="shared" si="44"/>
        <v>1.001-10.000</v>
      </c>
      <c r="P302">
        <v>980</v>
      </c>
      <c r="Q302" t="str">
        <f t="shared" si="45"/>
        <v>101-1.000</v>
      </c>
      <c r="R302">
        <v>1294</v>
      </c>
      <c r="S302">
        <v>14.58</v>
      </c>
      <c r="T302">
        <v>5.46</v>
      </c>
      <c r="U302">
        <v>1.34</v>
      </c>
      <c r="V302">
        <v>8.89</v>
      </c>
      <c r="W302">
        <v>5.32</v>
      </c>
      <c r="X302" t="s">
        <v>1232</v>
      </c>
      <c r="Y302" t="s">
        <v>1233</v>
      </c>
      <c r="Z302" t="s">
        <v>1234</v>
      </c>
      <c r="AB302">
        <f>(N302 - MIN($N$2:$N$998)) / (MAX($N$2:$N$998) - MIN($N$2:$N$998))</f>
        <v>4.1391490936575287E-4</v>
      </c>
      <c r="AC302">
        <f t="shared" si="46"/>
        <v>7.863325138625207E-5</v>
      </c>
      <c r="AD302">
        <f t="shared" si="47"/>
        <v>0.24897400820793433</v>
      </c>
      <c r="AE302">
        <f t="shared" si="48"/>
        <v>7.2186836518046721E-2</v>
      </c>
      <c r="AF302">
        <f t="shared" si="49"/>
        <v>1.6104115552554126E-4</v>
      </c>
    </row>
    <row r="303" spans="1:32" x14ac:dyDescent="0.25">
      <c r="A303" t="s">
        <v>1235</v>
      </c>
      <c r="B303">
        <v>8486</v>
      </c>
      <c r="C303" s="2" t="str">
        <f t="shared" si="40"/>
        <v>0-20.000</v>
      </c>
      <c r="D303">
        <v>3.79</v>
      </c>
      <c r="E303">
        <f t="shared" si="41"/>
        <v>2</v>
      </c>
      <c r="F303" t="str">
        <f t="shared" si="42"/>
        <v>02-04 anos</v>
      </c>
      <c r="G303">
        <v>8</v>
      </c>
      <c r="H303" t="str">
        <f t="shared" si="43"/>
        <v>1 - 250</v>
      </c>
      <c r="I303">
        <v>18</v>
      </c>
      <c r="J303">
        <v>48</v>
      </c>
      <c r="K303">
        <v>200</v>
      </c>
      <c r="L303">
        <v>3813</v>
      </c>
      <c r="M303">
        <v>4666</v>
      </c>
      <c r="N303">
        <v>3773</v>
      </c>
      <c r="O303" t="str">
        <f t="shared" si="44"/>
        <v>1.001-10.000</v>
      </c>
      <c r="P303">
        <v>278</v>
      </c>
      <c r="Q303" t="str">
        <f t="shared" si="45"/>
        <v>101-1.000</v>
      </c>
      <c r="R303">
        <v>615</v>
      </c>
      <c r="S303">
        <v>5.96</v>
      </c>
      <c r="T303">
        <v>7.71</v>
      </c>
      <c r="U303">
        <v>1.46</v>
      </c>
      <c r="V303">
        <v>12.88</v>
      </c>
      <c r="W303">
        <v>10.4</v>
      </c>
      <c r="X303" t="s">
        <v>1236</v>
      </c>
      <c r="Y303" t="s">
        <v>1237</v>
      </c>
      <c r="Z303" t="s">
        <v>1238</v>
      </c>
      <c r="AB303">
        <f>(N303 - MIN($N$2:$N$998)) / (MAX($N$2:$N$998) - MIN($N$2:$N$998))</f>
        <v>3.5102291594447867E-4</v>
      </c>
      <c r="AC303">
        <f t="shared" si="46"/>
        <v>2.2306167229977627E-5</v>
      </c>
      <c r="AD303">
        <f t="shared" si="47"/>
        <v>0.35157318741450067</v>
      </c>
      <c r="AE303">
        <f t="shared" si="48"/>
        <v>9.7664543524416128E-2</v>
      </c>
      <c r="AF303">
        <f t="shared" si="49"/>
        <v>2.3331946942283142E-4</v>
      </c>
    </row>
    <row r="304" spans="1:32" x14ac:dyDescent="0.25">
      <c r="A304" t="s">
        <v>1239</v>
      </c>
      <c r="B304">
        <v>8461</v>
      </c>
      <c r="C304" s="2" t="str">
        <f t="shared" si="40"/>
        <v>0-20.000</v>
      </c>
      <c r="D304">
        <v>5.29</v>
      </c>
      <c r="E304">
        <f t="shared" si="41"/>
        <v>4</v>
      </c>
      <c r="F304" t="str">
        <f t="shared" si="42"/>
        <v>04-06 anos</v>
      </c>
      <c r="G304">
        <v>27</v>
      </c>
      <c r="H304" t="str">
        <f t="shared" si="43"/>
        <v>1 - 250</v>
      </c>
      <c r="I304">
        <v>197</v>
      </c>
      <c r="J304">
        <v>288</v>
      </c>
      <c r="K304">
        <v>1306</v>
      </c>
      <c r="L304">
        <v>8564</v>
      </c>
      <c r="M304">
        <v>22393</v>
      </c>
      <c r="N304">
        <v>15045</v>
      </c>
      <c r="O304" t="str">
        <f t="shared" si="44"/>
        <v>10.001-100.000</v>
      </c>
      <c r="P304">
        <v>4749</v>
      </c>
      <c r="Q304" t="str">
        <f t="shared" si="45"/>
        <v>1.001-10.000</v>
      </c>
      <c r="R304">
        <v>2599</v>
      </c>
      <c r="S304">
        <v>21.21</v>
      </c>
      <c r="T304">
        <v>6.26</v>
      </c>
      <c r="U304">
        <v>1.54</v>
      </c>
      <c r="V304">
        <v>14.75</v>
      </c>
      <c r="W304">
        <v>6.03</v>
      </c>
      <c r="X304" t="s">
        <v>1241</v>
      </c>
      <c r="Y304" t="s">
        <v>1242</v>
      </c>
      <c r="Z304" t="s">
        <v>1243</v>
      </c>
      <c r="AB304">
        <f>(N304 - MIN($N$2:$N$998)) / (MAX($N$2:$N$998) - MIN($N$2:$N$998))</f>
        <v>1.3997189955962579E-3</v>
      </c>
      <c r="AC304">
        <f t="shared" si="46"/>
        <v>3.8105031717684801E-4</v>
      </c>
      <c r="AD304">
        <f t="shared" si="47"/>
        <v>0.28545371637026901</v>
      </c>
      <c r="AE304">
        <f t="shared" si="48"/>
        <v>0.11464968152866242</v>
      </c>
      <c r="AF304">
        <f t="shared" si="49"/>
        <v>2.6719426816667415E-4</v>
      </c>
    </row>
    <row r="305" spans="1:32" x14ac:dyDescent="0.25">
      <c r="A305" t="s">
        <v>1244</v>
      </c>
      <c r="B305">
        <v>8388</v>
      </c>
      <c r="C305" s="2" t="str">
        <f t="shared" si="40"/>
        <v>0-20.000</v>
      </c>
      <c r="D305">
        <v>9.51</v>
      </c>
      <c r="E305">
        <f t="shared" si="41"/>
        <v>8</v>
      </c>
      <c r="F305" t="str">
        <f t="shared" si="42"/>
        <v>08-10 anos</v>
      </c>
      <c r="G305">
        <v>4</v>
      </c>
      <c r="H305" t="str">
        <f t="shared" si="43"/>
        <v>1 - 250</v>
      </c>
      <c r="I305">
        <v>29</v>
      </c>
      <c r="J305">
        <v>66</v>
      </c>
      <c r="K305">
        <v>335</v>
      </c>
      <c r="L305">
        <v>2834</v>
      </c>
      <c r="M305">
        <v>4272</v>
      </c>
      <c r="N305">
        <v>3083</v>
      </c>
      <c r="O305" t="str">
        <f t="shared" si="44"/>
        <v>1.001-10.000</v>
      </c>
      <c r="P305">
        <v>477</v>
      </c>
      <c r="Q305" t="str">
        <f t="shared" si="45"/>
        <v>101-1.000</v>
      </c>
      <c r="R305">
        <v>712</v>
      </c>
      <c r="S305">
        <v>11.17</v>
      </c>
      <c r="T305">
        <v>4.91</v>
      </c>
      <c r="U305">
        <v>1.29</v>
      </c>
      <c r="V305">
        <v>61.67</v>
      </c>
      <c r="W305">
        <v>8.64</v>
      </c>
      <c r="X305" t="s">
        <v>1245</v>
      </c>
      <c r="Y305" t="s">
        <v>1246</v>
      </c>
      <c r="Z305" t="s">
        <v>1247</v>
      </c>
      <c r="AB305">
        <f>(N305 - MIN($N$2:$N$998)) / (MAX($N$2:$N$998) - MIN($N$2:$N$998))</f>
        <v>2.8682842561803012E-4</v>
      </c>
      <c r="AC305">
        <f t="shared" si="46"/>
        <v>3.8273531542083912E-5</v>
      </c>
      <c r="AD305">
        <f t="shared" si="47"/>
        <v>0.22389420884632924</v>
      </c>
      <c r="AE305">
        <f t="shared" si="48"/>
        <v>6.1571125265392788E-2</v>
      </c>
      <c r="AF305">
        <f t="shared" si="49"/>
        <v>1.1171437639212742E-3</v>
      </c>
    </row>
    <row r="306" spans="1:32" x14ac:dyDescent="0.25">
      <c r="A306" t="s">
        <v>1248</v>
      </c>
      <c r="B306">
        <v>8385</v>
      </c>
      <c r="C306" s="2" t="str">
        <f t="shared" si="40"/>
        <v>0-20.000</v>
      </c>
      <c r="D306">
        <v>5.52</v>
      </c>
      <c r="E306">
        <f t="shared" si="41"/>
        <v>4</v>
      </c>
      <c r="F306" t="str">
        <f t="shared" si="42"/>
        <v>04-06 anos</v>
      </c>
      <c r="G306">
        <v>126</v>
      </c>
      <c r="H306" t="str">
        <f t="shared" si="43"/>
        <v>1 - 250</v>
      </c>
      <c r="I306">
        <v>291</v>
      </c>
      <c r="J306">
        <v>402</v>
      </c>
      <c r="K306">
        <v>2543</v>
      </c>
      <c r="L306">
        <v>27149</v>
      </c>
      <c r="M306">
        <v>43837</v>
      </c>
      <c r="N306">
        <v>32859</v>
      </c>
      <c r="O306" t="str">
        <f t="shared" si="44"/>
        <v>10.001-100.000</v>
      </c>
      <c r="P306">
        <v>5452</v>
      </c>
      <c r="Q306" t="str">
        <f t="shared" si="45"/>
        <v>1.001-10.000</v>
      </c>
      <c r="R306">
        <v>5526</v>
      </c>
      <c r="S306">
        <v>12.44</v>
      </c>
      <c r="T306">
        <v>6.23</v>
      </c>
      <c r="U306">
        <v>1.41</v>
      </c>
      <c r="V306">
        <v>124.73</v>
      </c>
      <c r="W306">
        <v>14.17</v>
      </c>
      <c r="X306" t="s">
        <v>1249</v>
      </c>
      <c r="Y306" t="s">
        <v>1250</v>
      </c>
      <c r="Z306" t="s">
        <v>1251</v>
      </c>
      <c r="AB306">
        <f>(N306 - MIN($N$2:$N$998)) / (MAX($N$2:$N$998) - MIN($N$2:$N$998))</f>
        <v>3.0570532719373508E-3</v>
      </c>
      <c r="AC306">
        <f t="shared" si="46"/>
        <v>4.3745763934474109E-4</v>
      </c>
      <c r="AD306">
        <f t="shared" si="47"/>
        <v>0.28408572731418152</v>
      </c>
      <c r="AE306">
        <f t="shared" si="48"/>
        <v>8.7048832271762189E-2</v>
      </c>
      <c r="AF306">
        <f t="shared" si="49"/>
        <v>2.2594671910799503E-3</v>
      </c>
    </row>
    <row r="307" spans="1:32" x14ac:dyDescent="0.25">
      <c r="A307" t="s">
        <v>1252</v>
      </c>
      <c r="B307">
        <v>8383</v>
      </c>
      <c r="C307" s="2" t="str">
        <f t="shared" si="40"/>
        <v>0-20.000</v>
      </c>
      <c r="D307">
        <v>4.55</v>
      </c>
      <c r="E307">
        <f t="shared" si="41"/>
        <v>4</v>
      </c>
      <c r="F307" t="str">
        <f t="shared" si="42"/>
        <v>04-06 anos</v>
      </c>
      <c r="G307">
        <v>9</v>
      </c>
      <c r="H307" t="str">
        <f t="shared" si="43"/>
        <v>1 - 250</v>
      </c>
      <c r="I307">
        <v>18</v>
      </c>
      <c r="J307">
        <v>146</v>
      </c>
      <c r="K307">
        <v>748</v>
      </c>
      <c r="L307">
        <v>7008</v>
      </c>
      <c r="M307">
        <v>1548</v>
      </c>
      <c r="N307">
        <v>1297</v>
      </c>
      <c r="O307" t="str">
        <f t="shared" si="44"/>
        <v>1.001-10.000</v>
      </c>
      <c r="P307">
        <v>31</v>
      </c>
      <c r="Q307" t="str">
        <f t="shared" si="45"/>
        <v>Até 100</v>
      </c>
      <c r="R307">
        <v>220</v>
      </c>
      <c r="S307">
        <v>2</v>
      </c>
      <c r="T307">
        <v>4.34</v>
      </c>
      <c r="U307">
        <v>1.35</v>
      </c>
      <c r="V307">
        <v>23.88</v>
      </c>
      <c r="W307">
        <v>10.61</v>
      </c>
      <c r="X307" t="s">
        <v>1253</v>
      </c>
      <c r="Y307" t="s">
        <v>1254</v>
      </c>
      <c r="Z307" t="s">
        <v>1255</v>
      </c>
      <c r="AB307">
        <f>(N307 - MIN($N$2:$N$998)) / (MAX($N$2:$N$998) - MIN($N$2:$N$998))</f>
        <v>1.2066703471507787E-4</v>
      </c>
      <c r="AC307">
        <f t="shared" si="46"/>
        <v>2.4873783601773615E-6</v>
      </c>
      <c r="AD307">
        <f t="shared" si="47"/>
        <v>0.19790241678066575</v>
      </c>
      <c r="AE307">
        <f t="shared" si="48"/>
        <v>7.430997876857752E-2</v>
      </c>
      <c r="AF307">
        <f t="shared" si="49"/>
        <v>4.3258299144543583E-4</v>
      </c>
    </row>
    <row r="308" spans="1:32" x14ac:dyDescent="0.25">
      <c r="A308" t="s">
        <v>1256</v>
      </c>
      <c r="B308">
        <v>8382</v>
      </c>
      <c r="C308" s="2" t="str">
        <f t="shared" si="40"/>
        <v>0-20.000</v>
      </c>
      <c r="D308">
        <v>9.67</v>
      </c>
      <c r="E308">
        <f t="shared" si="41"/>
        <v>8</v>
      </c>
      <c r="F308" t="str">
        <f t="shared" si="42"/>
        <v>08-10 anos</v>
      </c>
      <c r="G308">
        <v>30</v>
      </c>
      <c r="H308" t="str">
        <f t="shared" si="43"/>
        <v>1 - 250</v>
      </c>
      <c r="I308">
        <v>688</v>
      </c>
      <c r="J308">
        <v>848</v>
      </c>
      <c r="K308">
        <v>3151</v>
      </c>
      <c r="L308">
        <v>24639</v>
      </c>
      <c r="M308">
        <v>51228</v>
      </c>
      <c r="N308">
        <v>34551</v>
      </c>
      <c r="O308" t="str">
        <f t="shared" si="44"/>
        <v>10.001-100.000</v>
      </c>
      <c r="P308">
        <v>8203</v>
      </c>
      <c r="Q308" t="str">
        <f t="shared" si="45"/>
        <v>1.001-10.000</v>
      </c>
      <c r="R308">
        <v>8474</v>
      </c>
      <c r="S308">
        <v>16.010000000000002</v>
      </c>
      <c r="T308">
        <v>6.2</v>
      </c>
      <c r="U308">
        <v>1.33</v>
      </c>
      <c r="V308">
        <v>11.18</v>
      </c>
      <c r="W308">
        <v>6.12</v>
      </c>
      <c r="X308" t="s">
        <v>1257</v>
      </c>
      <c r="Y308" t="s">
        <v>1258</v>
      </c>
      <c r="Z308" t="s">
        <v>1259</v>
      </c>
      <c r="AB308">
        <f>(N308 - MIN($N$2:$N$998)) / (MAX($N$2:$N$998) - MIN($N$2:$N$998))</f>
        <v>3.2144693264769897E-3</v>
      </c>
      <c r="AC308">
        <f t="shared" si="46"/>
        <v>6.5819240930757724E-4</v>
      </c>
      <c r="AD308">
        <f t="shared" si="47"/>
        <v>0.28271773825809393</v>
      </c>
      <c r="AE308">
        <f t="shared" si="48"/>
        <v>7.0063694267515936E-2</v>
      </c>
      <c r="AF308">
        <f t="shared" si="49"/>
        <v>2.0252419783751979E-4</v>
      </c>
    </row>
    <row r="309" spans="1:32" x14ac:dyDescent="0.25">
      <c r="A309" t="s">
        <v>1260</v>
      </c>
      <c r="B309">
        <v>8363</v>
      </c>
      <c r="C309" s="2" t="str">
        <f t="shared" si="40"/>
        <v>0-20.000</v>
      </c>
      <c r="D309">
        <v>9.3000000000000007</v>
      </c>
      <c r="E309">
        <f t="shared" si="41"/>
        <v>8</v>
      </c>
      <c r="F309" t="str">
        <f t="shared" si="42"/>
        <v>08-10 anos</v>
      </c>
      <c r="G309">
        <v>0</v>
      </c>
      <c r="H309" t="str">
        <f t="shared" si="43"/>
        <v>0</v>
      </c>
      <c r="I309">
        <v>41</v>
      </c>
      <c r="J309">
        <v>57</v>
      </c>
      <c r="K309">
        <v>373</v>
      </c>
      <c r="L309">
        <v>3328</v>
      </c>
      <c r="M309">
        <v>5196</v>
      </c>
      <c r="N309">
        <v>3334</v>
      </c>
      <c r="O309" t="str">
        <f t="shared" si="44"/>
        <v>1.001-10.000</v>
      </c>
      <c r="P309">
        <v>1058</v>
      </c>
      <c r="Q309" t="str">
        <f t="shared" si="45"/>
        <v>1.001-10.000</v>
      </c>
      <c r="R309">
        <v>804</v>
      </c>
      <c r="S309">
        <v>20.36</v>
      </c>
      <c r="T309">
        <v>4.95</v>
      </c>
      <c r="U309">
        <v>1.25</v>
      </c>
      <c r="V309">
        <v>76.790000000000006</v>
      </c>
      <c r="W309">
        <v>12.81</v>
      </c>
      <c r="X309" t="s">
        <v>1261</v>
      </c>
      <c r="Y309" t="s">
        <v>1262</v>
      </c>
      <c r="Z309" t="s">
        <v>1263</v>
      </c>
      <c r="AB309">
        <f>(N309 - MIN($N$2:$N$998)) / (MAX($N$2:$N$998) - MIN($N$2:$N$998))</f>
        <v>3.1018033441794111E-4</v>
      </c>
      <c r="AC309">
        <f t="shared" si="46"/>
        <v>8.4891816292504779E-5</v>
      </c>
      <c r="AD309">
        <f t="shared" si="47"/>
        <v>0.22571819425444598</v>
      </c>
      <c r="AE309">
        <f t="shared" si="48"/>
        <v>5.3078556263269641E-2</v>
      </c>
      <c r="AF309">
        <f t="shared" si="49"/>
        <v>1.3910405323741635E-3</v>
      </c>
    </row>
    <row r="310" spans="1:32" x14ac:dyDescent="0.25">
      <c r="A310" t="s">
        <v>1264</v>
      </c>
      <c r="B310">
        <v>8325</v>
      </c>
      <c r="C310" s="2" t="str">
        <f t="shared" si="40"/>
        <v>0-20.000</v>
      </c>
      <c r="D310">
        <v>10.44</v>
      </c>
      <c r="E310">
        <f t="shared" si="41"/>
        <v>10</v>
      </c>
      <c r="F310" t="str">
        <f t="shared" si="42"/>
        <v>10-12 anos</v>
      </c>
      <c r="G310">
        <v>85</v>
      </c>
      <c r="H310" t="str">
        <f t="shared" si="43"/>
        <v>1 - 250</v>
      </c>
      <c r="I310">
        <v>727</v>
      </c>
      <c r="J310">
        <v>897</v>
      </c>
      <c r="K310">
        <v>3963</v>
      </c>
      <c r="L310">
        <v>30991</v>
      </c>
      <c r="M310">
        <v>64963</v>
      </c>
      <c r="N310">
        <v>47048</v>
      </c>
      <c r="O310" t="str">
        <f t="shared" si="44"/>
        <v>10.001-100.000</v>
      </c>
      <c r="P310">
        <v>7231</v>
      </c>
      <c r="Q310" t="str">
        <f t="shared" si="45"/>
        <v>1.001-10.000</v>
      </c>
      <c r="R310">
        <v>10684</v>
      </c>
      <c r="S310">
        <v>11.13</v>
      </c>
      <c r="T310">
        <v>5.35</v>
      </c>
      <c r="U310">
        <v>1.5</v>
      </c>
      <c r="V310">
        <v>21.91</v>
      </c>
      <c r="W310">
        <v>6.07</v>
      </c>
      <c r="X310" t="s">
        <v>1265</v>
      </c>
      <c r="Y310" t="s">
        <v>1266</v>
      </c>
      <c r="Z310" t="s">
        <v>1267</v>
      </c>
      <c r="AB310">
        <f>(N310 - MIN($N$2:$N$998)) / (MAX($N$2:$N$998) - MIN($N$2:$N$998))</f>
        <v>4.3771338853315217E-3</v>
      </c>
      <c r="AC310">
        <f t="shared" si="46"/>
        <v>5.8020106201427417E-4</v>
      </c>
      <c r="AD310">
        <f t="shared" si="47"/>
        <v>0.2439580483356133</v>
      </c>
      <c r="AE310">
        <f t="shared" si="48"/>
        <v>0.10615711252653928</v>
      </c>
      <c r="AF310">
        <f t="shared" si="49"/>
        <v>3.9689670613775123E-4</v>
      </c>
    </row>
    <row r="311" spans="1:32" x14ac:dyDescent="0.25">
      <c r="A311" t="s">
        <v>1268</v>
      </c>
      <c r="B311">
        <v>8302</v>
      </c>
      <c r="C311" s="2" t="str">
        <f t="shared" si="40"/>
        <v>0-20.000</v>
      </c>
      <c r="D311">
        <v>6.65</v>
      </c>
      <c r="E311">
        <f t="shared" si="41"/>
        <v>6</v>
      </c>
      <c r="F311" t="str">
        <f t="shared" si="42"/>
        <v>06-08 anos</v>
      </c>
      <c r="G311">
        <v>108</v>
      </c>
      <c r="H311" t="str">
        <f t="shared" si="43"/>
        <v>1 - 250</v>
      </c>
      <c r="I311">
        <v>593</v>
      </c>
      <c r="J311">
        <v>1013</v>
      </c>
      <c r="K311">
        <v>10757</v>
      </c>
      <c r="L311">
        <v>158401</v>
      </c>
      <c r="M311">
        <v>125233</v>
      </c>
      <c r="N311">
        <v>94591</v>
      </c>
      <c r="O311" t="str">
        <f t="shared" si="44"/>
        <v>10.001-100.000</v>
      </c>
      <c r="P311">
        <v>18785</v>
      </c>
      <c r="Q311" t="str">
        <f t="shared" si="45"/>
        <v>10.001-100.000</v>
      </c>
      <c r="R311">
        <v>11857</v>
      </c>
      <c r="S311">
        <v>15</v>
      </c>
      <c r="T311">
        <v>6.54</v>
      </c>
      <c r="U311">
        <v>1.54</v>
      </c>
      <c r="V311">
        <v>111.72</v>
      </c>
      <c r="W311">
        <v>21.6</v>
      </c>
      <c r="X311" t="s">
        <v>1269</v>
      </c>
      <c r="Y311" t="s">
        <v>1270</v>
      </c>
      <c r="Z311" t="s">
        <v>1271</v>
      </c>
      <c r="AB311">
        <f>(N311 - MIN($N$2:$N$998)) / (MAX($N$2:$N$998) - MIN($N$2:$N$998))</f>
        <v>8.8003203398102775E-3</v>
      </c>
      <c r="AC311">
        <f t="shared" si="46"/>
        <v>1.5072710482558623E-3</v>
      </c>
      <c r="AD311">
        <f t="shared" si="47"/>
        <v>0.29822161422708621</v>
      </c>
      <c r="AE311">
        <f t="shared" si="48"/>
        <v>0.11464968152866242</v>
      </c>
      <c r="AF311">
        <f t="shared" si="49"/>
        <v>2.0237927891241245E-3</v>
      </c>
    </row>
    <row r="312" spans="1:32" x14ac:dyDescent="0.25">
      <c r="A312" t="s">
        <v>1272</v>
      </c>
      <c r="B312">
        <v>8296</v>
      </c>
      <c r="C312" s="2" t="str">
        <f t="shared" si="40"/>
        <v>0-20.000</v>
      </c>
      <c r="D312">
        <v>9.6300000000000008</v>
      </c>
      <c r="E312">
        <f t="shared" si="41"/>
        <v>8</v>
      </c>
      <c r="F312" t="str">
        <f t="shared" si="42"/>
        <v>08-10 anos</v>
      </c>
      <c r="G312">
        <v>53</v>
      </c>
      <c r="H312" t="str">
        <f t="shared" si="43"/>
        <v>1 - 250</v>
      </c>
      <c r="I312">
        <v>6619</v>
      </c>
      <c r="J312">
        <v>16209</v>
      </c>
      <c r="K312">
        <v>75087</v>
      </c>
      <c r="L312">
        <v>727014</v>
      </c>
      <c r="M312">
        <v>1287231</v>
      </c>
      <c r="N312">
        <v>888087</v>
      </c>
      <c r="O312" t="str">
        <f t="shared" si="44"/>
        <v>100.001-1.000.000</v>
      </c>
      <c r="P312">
        <v>249630</v>
      </c>
      <c r="Q312" t="str">
        <f t="shared" si="45"/>
        <v>&gt;100.000</v>
      </c>
      <c r="R312">
        <v>149514</v>
      </c>
      <c r="S312">
        <v>19.39</v>
      </c>
      <c r="T312">
        <v>7.42</v>
      </c>
      <c r="U312">
        <v>1.54</v>
      </c>
      <c r="V312">
        <v>19.64</v>
      </c>
      <c r="W312">
        <v>6.97</v>
      </c>
      <c r="X312" t="s">
        <v>1273</v>
      </c>
      <c r="Y312" t="s">
        <v>1274</v>
      </c>
      <c r="Z312" t="s">
        <v>1275</v>
      </c>
      <c r="AB312">
        <f>(N312 - MIN($N$2:$N$998)) / (MAX($N$2:$N$998) - MIN($N$2:$N$998))</f>
        <v>8.2623612073253166E-2</v>
      </c>
      <c r="AC312">
        <f t="shared" si="46"/>
        <v>2.0029814840357249E-2</v>
      </c>
      <c r="AD312">
        <f t="shared" si="47"/>
        <v>0.33834929320565438</v>
      </c>
      <c r="AE312">
        <f t="shared" si="48"/>
        <v>0.11464968152866242</v>
      </c>
      <c r="AF312">
        <f t="shared" si="49"/>
        <v>3.5577596113854106E-4</v>
      </c>
    </row>
    <row r="313" spans="1:32" x14ac:dyDescent="0.25">
      <c r="A313" t="s">
        <v>1276</v>
      </c>
      <c r="B313">
        <v>8210</v>
      </c>
      <c r="C313" s="2" t="str">
        <f t="shared" si="40"/>
        <v>0-20.000</v>
      </c>
      <c r="D313">
        <v>10.02</v>
      </c>
      <c r="E313">
        <f t="shared" si="41"/>
        <v>10</v>
      </c>
      <c r="F313" t="str">
        <f t="shared" si="42"/>
        <v>10-12 anos</v>
      </c>
      <c r="G313">
        <v>30</v>
      </c>
      <c r="H313" t="str">
        <f t="shared" si="43"/>
        <v>1 - 250</v>
      </c>
      <c r="I313">
        <v>556</v>
      </c>
      <c r="J313">
        <v>596</v>
      </c>
      <c r="K313">
        <v>2053</v>
      </c>
      <c r="L313">
        <v>15586</v>
      </c>
      <c r="M313">
        <v>40222</v>
      </c>
      <c r="N313">
        <v>22124</v>
      </c>
      <c r="O313" t="str">
        <f t="shared" si="44"/>
        <v>10.001-100.000</v>
      </c>
      <c r="P313">
        <v>12714</v>
      </c>
      <c r="Q313" t="str">
        <f t="shared" si="45"/>
        <v>10.001-100.000</v>
      </c>
      <c r="R313">
        <v>5384</v>
      </c>
      <c r="S313">
        <v>31.61</v>
      </c>
      <c r="T313">
        <v>5.48</v>
      </c>
      <c r="U313">
        <v>1.1499999999999999</v>
      </c>
      <c r="V313">
        <v>3.19</v>
      </c>
      <c r="W313">
        <v>4.8499999999999996</v>
      </c>
      <c r="X313" t="s">
        <v>1277</v>
      </c>
      <c r="Y313" t="s">
        <v>1278</v>
      </c>
      <c r="Z313" t="s">
        <v>1279</v>
      </c>
      <c r="AB313">
        <f>(N313 - MIN($N$2:$N$998)) / (MAX($N$2:$N$998) - MIN($N$2:$N$998))</f>
        <v>2.0583172521483292E-3</v>
      </c>
      <c r="AC313">
        <f t="shared" si="46"/>
        <v>1.0201460797191926E-3</v>
      </c>
      <c r="AD313">
        <f t="shared" si="47"/>
        <v>0.24988600091199273</v>
      </c>
      <c r="AE313">
        <f t="shared" si="48"/>
        <v>3.1847133757961762E-2</v>
      </c>
      <c r="AF313">
        <f t="shared" si="49"/>
        <v>5.7786421386555293E-5</v>
      </c>
    </row>
    <row r="314" spans="1:32" x14ac:dyDescent="0.25">
      <c r="A314" t="s">
        <v>1280</v>
      </c>
      <c r="B314">
        <v>8172</v>
      </c>
      <c r="C314" s="2" t="str">
        <f t="shared" si="40"/>
        <v>0-20.000</v>
      </c>
      <c r="D314">
        <v>11.95</v>
      </c>
      <c r="E314">
        <f t="shared" si="41"/>
        <v>10</v>
      </c>
      <c r="F314" t="str">
        <f t="shared" si="42"/>
        <v>10-12 anos</v>
      </c>
      <c r="G314">
        <v>1</v>
      </c>
      <c r="H314" t="str">
        <f t="shared" si="43"/>
        <v>1 - 250</v>
      </c>
      <c r="I314">
        <v>4852</v>
      </c>
      <c r="J314">
        <v>11190</v>
      </c>
      <c r="K314">
        <v>64171</v>
      </c>
      <c r="L314">
        <v>781542</v>
      </c>
      <c r="M314">
        <v>1222635</v>
      </c>
      <c r="N314">
        <v>848458</v>
      </c>
      <c r="O314" t="str">
        <f t="shared" si="44"/>
        <v>100.001-1.000.000</v>
      </c>
      <c r="P314">
        <v>194674</v>
      </c>
      <c r="Q314" t="str">
        <f t="shared" si="45"/>
        <v>&gt;100.000</v>
      </c>
      <c r="R314">
        <v>179503</v>
      </c>
      <c r="S314">
        <v>15.92</v>
      </c>
      <c r="T314">
        <v>6.01</v>
      </c>
      <c r="U314">
        <v>1.28</v>
      </c>
      <c r="V314">
        <v>82.49</v>
      </c>
      <c r="W314">
        <v>12.1</v>
      </c>
      <c r="X314" t="s">
        <v>1281</v>
      </c>
      <c r="Y314" t="s">
        <v>1282</v>
      </c>
      <c r="Z314" t="s">
        <v>1283</v>
      </c>
      <c r="AB314">
        <f>(N314 - MIN($N$2:$N$998)) / (MAX($N$2:$N$998) - MIN($N$2:$N$998))</f>
        <v>7.8936708512170814E-2</v>
      </c>
      <c r="AC314">
        <f t="shared" si="46"/>
        <v>1.5620254673844118E-2</v>
      </c>
      <c r="AD314">
        <f t="shared" si="47"/>
        <v>0.27405380756953945</v>
      </c>
      <c r="AE314">
        <f t="shared" si="48"/>
        <v>5.9447983014862003E-2</v>
      </c>
      <c r="AF314">
        <f t="shared" si="49"/>
        <v>1.4942952665131491E-3</v>
      </c>
    </row>
    <row r="315" spans="1:32" x14ac:dyDescent="0.25">
      <c r="A315" t="s">
        <v>1284</v>
      </c>
      <c r="B315">
        <v>8152</v>
      </c>
      <c r="C315" s="2" t="str">
        <f t="shared" si="40"/>
        <v>0-20.000</v>
      </c>
      <c r="D315">
        <v>7.13</v>
      </c>
      <c r="E315">
        <f t="shared" si="41"/>
        <v>6</v>
      </c>
      <c r="F315" t="str">
        <f t="shared" si="42"/>
        <v>06-08 anos</v>
      </c>
      <c r="G315">
        <v>85</v>
      </c>
      <c r="H315" t="str">
        <f t="shared" si="43"/>
        <v>1 - 250</v>
      </c>
      <c r="I315">
        <v>359</v>
      </c>
      <c r="J315">
        <v>473</v>
      </c>
      <c r="K315">
        <v>2506</v>
      </c>
      <c r="L315">
        <v>22324</v>
      </c>
      <c r="M315">
        <v>43178</v>
      </c>
      <c r="N315">
        <v>26163</v>
      </c>
      <c r="O315" t="str">
        <f t="shared" si="44"/>
        <v>10.001-100.000</v>
      </c>
      <c r="P315">
        <v>11809</v>
      </c>
      <c r="Q315" t="str">
        <f t="shared" si="45"/>
        <v>10.001-100.000</v>
      </c>
      <c r="R315">
        <v>5206</v>
      </c>
      <c r="S315">
        <v>27.35</v>
      </c>
      <c r="T315">
        <v>6.7</v>
      </c>
      <c r="U315">
        <v>1.39</v>
      </c>
      <c r="V315">
        <v>22.11</v>
      </c>
      <c r="W315">
        <v>12.96</v>
      </c>
      <c r="X315" t="s">
        <v>1285</v>
      </c>
      <c r="Y315" t="s">
        <v>1286</v>
      </c>
      <c r="Z315" t="s">
        <v>1287</v>
      </c>
      <c r="AB315">
        <f>(N315 - MIN($N$2:$N$998)) / (MAX($N$2:$N$998) - MIN($N$2:$N$998))</f>
        <v>2.4340876092911199E-3</v>
      </c>
      <c r="AC315">
        <f t="shared" si="46"/>
        <v>9.4753067920433744E-4</v>
      </c>
      <c r="AD315">
        <f t="shared" si="47"/>
        <v>0.30551755585955315</v>
      </c>
      <c r="AE315">
        <f t="shared" si="48"/>
        <v>8.2802547770700619E-2</v>
      </c>
      <c r="AF315">
        <f t="shared" si="49"/>
        <v>4.0051967926543497E-4</v>
      </c>
    </row>
    <row r="316" spans="1:32" x14ac:dyDescent="0.25">
      <c r="A316" t="s">
        <v>1288</v>
      </c>
      <c r="B316">
        <v>8151</v>
      </c>
      <c r="C316" s="2" t="str">
        <f t="shared" si="40"/>
        <v>0-20.000</v>
      </c>
      <c r="D316">
        <v>8.5500000000000007</v>
      </c>
      <c r="E316">
        <f t="shared" si="41"/>
        <v>8</v>
      </c>
      <c r="F316" t="str">
        <f t="shared" si="42"/>
        <v>08-10 anos</v>
      </c>
      <c r="G316">
        <v>7</v>
      </c>
      <c r="H316" t="str">
        <f t="shared" si="43"/>
        <v>1 - 250</v>
      </c>
      <c r="I316">
        <v>1205</v>
      </c>
      <c r="J316">
        <v>2194</v>
      </c>
      <c r="K316">
        <v>13136</v>
      </c>
      <c r="L316">
        <v>157514</v>
      </c>
      <c r="M316">
        <v>304862</v>
      </c>
      <c r="N316">
        <v>137245</v>
      </c>
      <c r="O316" t="str">
        <f t="shared" si="44"/>
        <v>100.001-1.000.000</v>
      </c>
      <c r="P316">
        <v>136937</v>
      </c>
      <c r="Q316" t="str">
        <f t="shared" si="45"/>
        <v>&gt;100.000</v>
      </c>
      <c r="R316">
        <v>30680</v>
      </c>
      <c r="S316">
        <v>44.92</v>
      </c>
      <c r="T316">
        <v>5.81</v>
      </c>
      <c r="U316">
        <v>1.44</v>
      </c>
      <c r="V316">
        <v>29.88</v>
      </c>
      <c r="W316">
        <v>13.63</v>
      </c>
      <c r="X316" t="s">
        <v>1289</v>
      </c>
      <c r="Y316" t="s">
        <v>1290</v>
      </c>
      <c r="Z316" t="s">
        <v>1291</v>
      </c>
      <c r="AB316">
        <f>(N316 - MIN($N$2:$N$998)) / (MAX($N$2:$N$998) - MIN($N$2:$N$998))</f>
        <v>1.2768656267903519E-2</v>
      </c>
      <c r="AC316">
        <f t="shared" si="46"/>
        <v>1.0987552597019591E-2</v>
      </c>
      <c r="AD316">
        <f t="shared" si="47"/>
        <v>0.26493388052895578</v>
      </c>
      <c r="AE316">
        <f t="shared" si="48"/>
        <v>9.3418259023354558E-2</v>
      </c>
      <c r="AF316">
        <f t="shared" si="49"/>
        <v>5.4127218527594734E-4</v>
      </c>
    </row>
    <row r="317" spans="1:32" x14ac:dyDescent="0.25">
      <c r="A317" t="s">
        <v>1292</v>
      </c>
      <c r="B317">
        <v>8557</v>
      </c>
      <c r="C317" s="2" t="str">
        <f t="shared" si="40"/>
        <v>0-20.000</v>
      </c>
      <c r="D317">
        <v>12.42</v>
      </c>
      <c r="E317">
        <f t="shared" si="41"/>
        <v>12</v>
      </c>
      <c r="F317" t="str">
        <f t="shared" si="42"/>
        <v>12-14 anos</v>
      </c>
      <c r="G317">
        <v>57</v>
      </c>
      <c r="H317" t="str">
        <f t="shared" si="43"/>
        <v>1 - 250</v>
      </c>
      <c r="I317">
        <v>6895</v>
      </c>
      <c r="J317">
        <v>0</v>
      </c>
      <c r="K317">
        <v>0</v>
      </c>
      <c r="L317">
        <v>0</v>
      </c>
      <c r="M317">
        <v>1041637</v>
      </c>
      <c r="N317">
        <v>732177</v>
      </c>
      <c r="O317" t="str">
        <f t="shared" si="44"/>
        <v>100.001-1.000.000</v>
      </c>
      <c r="P317">
        <v>182768</v>
      </c>
      <c r="Q317" t="str">
        <f t="shared" si="45"/>
        <v>&gt;100.000</v>
      </c>
      <c r="R317">
        <v>126692</v>
      </c>
      <c r="S317">
        <v>17.55</v>
      </c>
      <c r="X317" t="s">
        <v>1293</v>
      </c>
      <c r="Y317" t="s">
        <v>1294</v>
      </c>
      <c r="Z317" t="s">
        <v>1295</v>
      </c>
      <c r="AA317" t="s">
        <v>70</v>
      </c>
      <c r="AB317">
        <f>(N317 - MIN($N$2:$N$998)) / (MAX($N$2:$N$998) - MIN($N$2:$N$998))</f>
        <v>6.8118448324272607E-2</v>
      </c>
      <c r="AC317">
        <f t="shared" si="46"/>
        <v>1.4664940907512773E-2</v>
      </c>
      <c r="AD317">
        <f t="shared" si="47"/>
        <v>0</v>
      </c>
      <c r="AE317">
        <f t="shared" si="48"/>
        <v>-0.21231422505307856</v>
      </c>
      <c r="AF317">
        <f t="shared" si="49"/>
        <v>0</v>
      </c>
    </row>
    <row r="318" spans="1:32" x14ac:dyDescent="0.25">
      <c r="A318" t="s">
        <v>1296</v>
      </c>
      <c r="B318">
        <v>8129</v>
      </c>
      <c r="C318" s="2" t="str">
        <f t="shared" si="40"/>
        <v>0-20.000</v>
      </c>
      <c r="D318">
        <v>11.93</v>
      </c>
      <c r="E318">
        <f t="shared" si="41"/>
        <v>10</v>
      </c>
      <c r="F318" t="str">
        <f t="shared" si="42"/>
        <v>10-12 anos</v>
      </c>
      <c r="G318">
        <v>58</v>
      </c>
      <c r="H318" t="str">
        <f t="shared" si="43"/>
        <v>1 - 250</v>
      </c>
      <c r="I318">
        <v>126</v>
      </c>
      <c r="J318">
        <v>155</v>
      </c>
      <c r="K318">
        <v>834</v>
      </c>
      <c r="L318">
        <v>6932</v>
      </c>
      <c r="M318">
        <v>14368</v>
      </c>
      <c r="N318">
        <v>7283</v>
      </c>
      <c r="O318" t="str">
        <f t="shared" si="44"/>
        <v>1.001-10.000</v>
      </c>
      <c r="P318">
        <v>5215</v>
      </c>
      <c r="Q318" t="str">
        <f t="shared" si="45"/>
        <v>1.001-10.000</v>
      </c>
      <c r="R318">
        <v>1870</v>
      </c>
      <c r="S318">
        <v>36.299999999999997</v>
      </c>
      <c r="T318">
        <v>5.59</v>
      </c>
      <c r="U318">
        <v>1.43</v>
      </c>
      <c r="V318">
        <v>12.35</v>
      </c>
      <c r="W318">
        <v>10.39</v>
      </c>
      <c r="X318" t="s">
        <v>1297</v>
      </c>
      <c r="Y318" t="s">
        <v>1298</v>
      </c>
      <c r="Z318" t="s">
        <v>1299</v>
      </c>
      <c r="AB318">
        <f>(N318 - MIN($N$2:$N$998)) / (MAX($N$2:$N$998) - MIN($N$2:$N$998))</f>
        <v>6.7757749717032548E-4</v>
      </c>
      <c r="AC318">
        <f t="shared" si="46"/>
        <v>4.1844123059112706E-4</v>
      </c>
      <c r="AD318">
        <f t="shared" si="47"/>
        <v>0.25490196078431371</v>
      </c>
      <c r="AE318">
        <f t="shared" si="48"/>
        <v>9.1295116772823773E-2</v>
      </c>
      <c r="AF318">
        <f t="shared" si="49"/>
        <v>2.2371859063446956E-4</v>
      </c>
    </row>
    <row r="319" spans="1:32" x14ac:dyDescent="0.25">
      <c r="A319" t="s">
        <v>1300</v>
      </c>
      <c r="B319">
        <v>8128</v>
      </c>
      <c r="C319" s="2" t="str">
        <f t="shared" si="40"/>
        <v>0-20.000</v>
      </c>
      <c r="D319">
        <v>10.24</v>
      </c>
      <c r="E319">
        <f t="shared" si="41"/>
        <v>10</v>
      </c>
      <c r="F319" t="str">
        <f t="shared" si="42"/>
        <v>10-12 anos</v>
      </c>
      <c r="G319">
        <v>259</v>
      </c>
      <c r="H319" t="str">
        <f t="shared" si="43"/>
        <v>251 - 500</v>
      </c>
      <c r="I319">
        <v>762</v>
      </c>
      <c r="J319">
        <v>1301</v>
      </c>
      <c r="K319">
        <v>7516</v>
      </c>
      <c r="L319">
        <v>78533</v>
      </c>
      <c r="M319">
        <v>111525</v>
      </c>
      <c r="N319">
        <v>77364</v>
      </c>
      <c r="O319" t="str">
        <f t="shared" si="44"/>
        <v>10.001-100.000</v>
      </c>
      <c r="P319">
        <v>17821</v>
      </c>
      <c r="Q319" t="str">
        <f t="shared" si="45"/>
        <v>10.001-100.000</v>
      </c>
      <c r="R319">
        <v>16340</v>
      </c>
      <c r="S319">
        <v>15.98</v>
      </c>
      <c r="T319">
        <v>6.86</v>
      </c>
      <c r="U319">
        <v>1.7</v>
      </c>
      <c r="V319">
        <v>35.659999999999997</v>
      </c>
      <c r="W319">
        <v>12.15</v>
      </c>
      <c r="X319" t="s">
        <v>1301</v>
      </c>
      <c r="Y319" t="s">
        <v>1302</v>
      </c>
      <c r="Z319" t="s">
        <v>1303</v>
      </c>
      <c r="AB319">
        <f>(N319 - MIN($N$2:$N$998)) / (MAX($N$2:$N$998) - MIN($N$2:$N$998))</f>
        <v>7.1975978979932805E-3</v>
      </c>
      <c r="AC319">
        <f t="shared" si="46"/>
        <v>1.4299216050555083E-3</v>
      </c>
      <c r="AD319">
        <f t="shared" si="47"/>
        <v>0.31281349749202009</v>
      </c>
      <c r="AE319">
        <f t="shared" si="48"/>
        <v>0.14861995753715498</v>
      </c>
      <c r="AF319">
        <f t="shared" si="49"/>
        <v>6.4597610866600679E-4</v>
      </c>
    </row>
    <row r="320" spans="1:32" x14ac:dyDescent="0.25">
      <c r="A320" t="s">
        <v>1304</v>
      </c>
      <c r="B320">
        <v>8122</v>
      </c>
      <c r="C320" s="2" t="str">
        <f t="shared" si="40"/>
        <v>0-20.000</v>
      </c>
      <c r="D320">
        <v>11.41</v>
      </c>
      <c r="E320">
        <f t="shared" si="41"/>
        <v>10</v>
      </c>
      <c r="F320" t="str">
        <f t="shared" si="42"/>
        <v>10-12 anos</v>
      </c>
      <c r="G320">
        <v>13</v>
      </c>
      <c r="H320" t="str">
        <f t="shared" si="43"/>
        <v>1 - 250</v>
      </c>
      <c r="I320">
        <v>111</v>
      </c>
      <c r="J320">
        <v>223</v>
      </c>
      <c r="K320">
        <v>2193</v>
      </c>
      <c r="L320">
        <v>26962</v>
      </c>
      <c r="M320">
        <v>32715</v>
      </c>
      <c r="N320">
        <v>24024</v>
      </c>
      <c r="O320" t="str">
        <f t="shared" si="44"/>
        <v>10.001-100.000</v>
      </c>
      <c r="P320">
        <v>5125</v>
      </c>
      <c r="Q320" t="str">
        <f t="shared" si="45"/>
        <v>1.001-10.000</v>
      </c>
      <c r="R320">
        <v>3566</v>
      </c>
      <c r="S320">
        <v>15.67</v>
      </c>
      <c r="T320">
        <v>6.13</v>
      </c>
      <c r="U320">
        <v>2.13</v>
      </c>
      <c r="V320">
        <v>133.99</v>
      </c>
      <c r="W320">
        <v>28.71</v>
      </c>
      <c r="X320" t="s">
        <v>1305</v>
      </c>
      <c r="Y320" t="s">
        <v>1306</v>
      </c>
      <c r="Z320" t="s">
        <v>1307</v>
      </c>
      <c r="AB320">
        <f>(N320 - MIN($N$2:$N$998)) / (MAX($N$2:$N$998) - MIN($N$2:$N$998))</f>
        <v>2.2350846892791295E-3</v>
      </c>
      <c r="AC320">
        <f t="shared" si="46"/>
        <v>4.1121980954545085E-4</v>
      </c>
      <c r="AD320">
        <f t="shared" si="47"/>
        <v>0.27952576379388966</v>
      </c>
      <c r="AE320">
        <f t="shared" si="48"/>
        <v>0.23991507430997874</v>
      </c>
      <c r="AF320">
        <f t="shared" si="49"/>
        <v>2.4272108468917065E-3</v>
      </c>
    </row>
    <row r="321" spans="1:32" x14ac:dyDescent="0.25">
      <c r="A321" t="s">
        <v>1308</v>
      </c>
      <c r="B321">
        <v>8113</v>
      </c>
      <c r="C321" s="2" t="str">
        <f t="shared" si="40"/>
        <v>0-20.000</v>
      </c>
      <c r="D321">
        <v>10.41</v>
      </c>
      <c r="E321">
        <f t="shared" si="41"/>
        <v>10</v>
      </c>
      <c r="F321" t="str">
        <f t="shared" si="42"/>
        <v>10-12 anos</v>
      </c>
      <c r="G321">
        <v>11</v>
      </c>
      <c r="H321" t="str">
        <f t="shared" si="43"/>
        <v>1 - 250</v>
      </c>
      <c r="I321">
        <v>18</v>
      </c>
      <c r="J321">
        <v>44</v>
      </c>
      <c r="K321">
        <v>158</v>
      </c>
      <c r="L321">
        <v>1616</v>
      </c>
      <c r="M321">
        <v>2379</v>
      </c>
      <c r="N321">
        <v>1619</v>
      </c>
      <c r="O321" t="str">
        <f t="shared" si="44"/>
        <v>1.001-10.000</v>
      </c>
      <c r="P321">
        <v>381</v>
      </c>
      <c r="Q321" t="str">
        <f t="shared" si="45"/>
        <v>101-1.000</v>
      </c>
      <c r="R321">
        <v>379</v>
      </c>
      <c r="S321">
        <v>16.02</v>
      </c>
      <c r="T321">
        <v>4.55</v>
      </c>
      <c r="U321">
        <v>1.3</v>
      </c>
      <c r="V321">
        <v>9.39</v>
      </c>
      <c r="W321">
        <v>7.02</v>
      </c>
      <c r="X321" t="s">
        <v>1309</v>
      </c>
      <c r="Y321" t="s">
        <v>1310</v>
      </c>
      <c r="Z321" t="s">
        <v>1311</v>
      </c>
      <c r="AB321">
        <f>(N321 - MIN($N$2:$N$998)) / (MAX($N$2:$N$998) - MIN($N$2:$N$998))</f>
        <v>1.5062446353408717E-4</v>
      </c>
      <c r="AC321">
        <f t="shared" si="46"/>
        <v>3.0570682426695957E-5</v>
      </c>
      <c r="AD321">
        <f t="shared" si="47"/>
        <v>0.2074783401732786</v>
      </c>
      <c r="AE321">
        <f t="shared" si="48"/>
        <v>6.369426751592358E-2</v>
      </c>
      <c r="AF321">
        <f t="shared" si="49"/>
        <v>1.7009858834475053E-4</v>
      </c>
    </row>
    <row r="322" spans="1:32" x14ac:dyDescent="0.25">
      <c r="A322" t="s">
        <v>1312</v>
      </c>
      <c r="B322">
        <v>8128</v>
      </c>
      <c r="C322" s="2" t="str">
        <f t="shared" si="40"/>
        <v>0-20.000</v>
      </c>
      <c r="D322">
        <v>12.11</v>
      </c>
      <c r="E322">
        <f t="shared" si="41"/>
        <v>12</v>
      </c>
      <c r="F322" t="str">
        <f t="shared" si="42"/>
        <v>12-14 anos</v>
      </c>
      <c r="G322">
        <v>10</v>
      </c>
      <c r="H322" t="str">
        <f t="shared" si="43"/>
        <v>1 - 250</v>
      </c>
      <c r="I322">
        <v>888</v>
      </c>
      <c r="J322">
        <v>1296</v>
      </c>
      <c r="K322">
        <v>6835</v>
      </c>
      <c r="L322">
        <v>68163</v>
      </c>
      <c r="M322">
        <v>104032</v>
      </c>
      <c r="N322">
        <v>62061</v>
      </c>
      <c r="O322" t="str">
        <f t="shared" si="44"/>
        <v>10.001-100.000</v>
      </c>
      <c r="P322">
        <v>26871</v>
      </c>
      <c r="Q322" t="str">
        <f t="shared" si="45"/>
        <v>10.001-100.000</v>
      </c>
      <c r="R322">
        <v>15100</v>
      </c>
      <c r="S322">
        <v>25.83</v>
      </c>
      <c r="T322">
        <v>4.5599999999999996</v>
      </c>
      <c r="U322">
        <v>1.37</v>
      </c>
      <c r="V322">
        <v>32.450000000000003</v>
      </c>
      <c r="W322">
        <v>9.6300000000000008</v>
      </c>
      <c r="X322" t="s">
        <v>1313</v>
      </c>
      <c r="Y322" t="s">
        <v>1314</v>
      </c>
      <c r="Z322" t="s">
        <v>1315</v>
      </c>
      <c r="AB322">
        <f>(N322 - MIN($N$2:$N$998)) / (MAX($N$2:$N$998) - MIN($N$2:$N$998))</f>
        <v>5.7738757451445237E-3</v>
      </c>
      <c r="AC322">
        <f t="shared" si="46"/>
        <v>2.1560756102040604E-3</v>
      </c>
      <c r="AD322">
        <f t="shared" si="47"/>
        <v>0.20793433652530779</v>
      </c>
      <c r="AE322">
        <f t="shared" si="48"/>
        <v>7.855626326963909E-2</v>
      </c>
      <c r="AF322">
        <f t="shared" si="49"/>
        <v>5.8782738996668315E-4</v>
      </c>
    </row>
    <row r="323" spans="1:32" x14ac:dyDescent="0.25">
      <c r="A323" t="s">
        <v>1316</v>
      </c>
      <c r="B323">
        <v>8102</v>
      </c>
      <c r="C323" s="2" t="str">
        <f t="shared" ref="C323:C386" si="50">IF(B323&lt;=20000,"0-20.000",
IF(B323&lt;=40000,"20.001-40.000",
IF(B323&lt;=60000,"40.001-60.000",
IF(B323&lt;=80000,"60.001-80.000",
IF(B323&lt;=100000,"80.001-100.000",
IF(B323&lt;=120000,"100.001-120.000",
IF(B323&lt;=140000,"120.001-140.000",
"140.001-160.000")))))))</f>
        <v>0-20.000</v>
      </c>
      <c r="D323">
        <v>12.58</v>
      </c>
      <c r="E323">
        <f t="shared" ref="E323:E386" si="51">FLOOR(D323,2)</f>
        <v>12</v>
      </c>
      <c r="F323" t="str">
        <f t="shared" ref="F323:F386" si="52">IF(E323=0,"&lt;1 ano",TEXT(E323,"00")&amp;"-"&amp;TEXT(E323+2,"00")&amp;" anos")</f>
        <v>12-14 anos</v>
      </c>
      <c r="G323">
        <v>0</v>
      </c>
      <c r="H323" t="str">
        <f t="shared" ref="H323:H386" si="53">IF(G323=0,"0",INT((G323-1)/250)*250+1 &amp; " - " &amp; INT((G323-1)/250+1)*250)</f>
        <v>0</v>
      </c>
      <c r="I323">
        <v>129</v>
      </c>
      <c r="J323">
        <v>201</v>
      </c>
      <c r="K323">
        <v>1147</v>
      </c>
      <c r="L323">
        <v>11830</v>
      </c>
      <c r="M323">
        <v>22976</v>
      </c>
      <c r="N323">
        <v>12473</v>
      </c>
      <c r="O323" t="str">
        <f t="shared" ref="O323:O386" si="54">IF(N323&lt;=100,"Até 100",
IF(N323&lt;=1000,"101-1.000",
IF(N323&lt;=10000,"1.001-10.000",
IF(N323&lt;=100000,"10.001-100.000",
IF(N323&lt;=1000000,"100.001-1.000.000",
"&gt;1.000.000")))))</f>
        <v>10.001-100.000</v>
      </c>
      <c r="P323">
        <v>8420</v>
      </c>
      <c r="Q323" t="str">
        <f t="shared" ref="Q323:Q386" si="55">IF(P323&lt;=100,"Até 100",
IF(P323&lt;=1000,"101-1.000",
IF(P323&lt;=10000,"1.001-10.000",
IF(P323&lt;=100000,"10.001-100.000",
"&gt;100.000"))))</f>
        <v>1.001-10.000</v>
      </c>
      <c r="R323">
        <v>2083</v>
      </c>
      <c r="S323">
        <v>36.65</v>
      </c>
      <c r="T323">
        <v>5.01</v>
      </c>
      <c r="U323">
        <v>1.65</v>
      </c>
      <c r="V323">
        <v>49.45</v>
      </c>
      <c r="W323">
        <v>11.27</v>
      </c>
      <c r="X323" t="s">
        <v>1317</v>
      </c>
      <c r="Y323" t="s">
        <v>1318</v>
      </c>
      <c r="Z323" t="s">
        <v>1319</v>
      </c>
      <c r="AB323">
        <f>(N323 - MIN($N$2:$N$998)) / (MAX($N$2:$N$998) - MIN($N$2:$N$998))</f>
        <v>1.1604317070170905E-3</v>
      </c>
      <c r="AC323">
        <f t="shared" ref="AC323:AC386" si="56">(P323 - MIN($P$2:$P$998)) / (MAX($P$2:$P$998) - MIN($P$2:$P$998))</f>
        <v>6.7560405782881878E-4</v>
      </c>
      <c r="AD323">
        <f t="shared" ref="AD323:AD386" si="57">(T323 - MIN($T$2:$T$998)) / (MAX($T$2:$T$998) - MIN($T$2:$T$998))</f>
        <v>0.22845417236662105</v>
      </c>
      <c r="AE323">
        <f t="shared" ref="AE323:AE386" si="58">(U323 - MIN($U$2:$U$998)) / (MAX($U$2:$U$998) - MIN($U$2:$U$998))</f>
        <v>0.13800424628450103</v>
      </c>
      <c r="AF323">
        <f t="shared" ref="AF323:AF386" si="59">(V323 - MIN($V$2:$V$998)) / (MAX($V$2:$V$998) - MIN($V$2:$V$998))</f>
        <v>8.957801058197992E-4</v>
      </c>
    </row>
    <row r="324" spans="1:32" x14ac:dyDescent="0.25">
      <c r="A324" t="s">
        <v>1320</v>
      </c>
      <c r="B324">
        <v>8100</v>
      </c>
      <c r="C324" s="2" t="str">
        <f t="shared" si="50"/>
        <v>0-20.000</v>
      </c>
      <c r="D324">
        <v>8.44</v>
      </c>
      <c r="E324">
        <f t="shared" si="51"/>
        <v>8</v>
      </c>
      <c r="F324" t="str">
        <f t="shared" si="52"/>
        <v>08-10 anos</v>
      </c>
      <c r="G324">
        <v>0</v>
      </c>
      <c r="H324" t="str">
        <f t="shared" si="53"/>
        <v>0</v>
      </c>
      <c r="I324">
        <v>1</v>
      </c>
      <c r="J324">
        <v>1</v>
      </c>
      <c r="K324">
        <v>4</v>
      </c>
      <c r="L324">
        <v>22</v>
      </c>
      <c r="M324">
        <v>31</v>
      </c>
      <c r="N324">
        <v>24</v>
      </c>
      <c r="O324" t="str">
        <f t="shared" si="54"/>
        <v>Até 100</v>
      </c>
      <c r="P324">
        <v>0</v>
      </c>
      <c r="Q324" t="str">
        <f t="shared" si="55"/>
        <v>Até 100</v>
      </c>
      <c r="R324">
        <v>7</v>
      </c>
      <c r="S324">
        <v>0</v>
      </c>
      <c r="T324">
        <v>1</v>
      </c>
      <c r="U324">
        <v>1</v>
      </c>
      <c r="V324">
        <v>0</v>
      </c>
      <c r="W324">
        <v>6</v>
      </c>
      <c r="X324" t="s">
        <v>1321</v>
      </c>
      <c r="Y324" t="s">
        <v>1322</v>
      </c>
      <c r="Z324" t="s">
        <v>1323</v>
      </c>
      <c r="AB324">
        <f>(N324 - MIN($N$2:$N$998)) / (MAX($N$2:$N$998) - MIN($N$2:$N$998))</f>
        <v>2.2328518374416878E-6</v>
      </c>
      <c r="AC324">
        <f t="shared" si="56"/>
        <v>0</v>
      </c>
      <c r="AD324">
        <f t="shared" si="57"/>
        <v>4.5599635202918376E-2</v>
      </c>
      <c r="AE324">
        <f t="shared" si="58"/>
        <v>0</v>
      </c>
      <c r="AF324">
        <f t="shared" si="59"/>
        <v>0</v>
      </c>
    </row>
    <row r="325" spans="1:32" x14ac:dyDescent="0.25">
      <c r="A325" t="s">
        <v>1324</v>
      </c>
      <c r="B325">
        <v>7987</v>
      </c>
      <c r="C325" s="2" t="str">
        <f t="shared" si="50"/>
        <v>0-20.000</v>
      </c>
      <c r="D325">
        <v>13.21</v>
      </c>
      <c r="E325">
        <f t="shared" si="51"/>
        <v>12</v>
      </c>
      <c r="F325" t="str">
        <f t="shared" si="52"/>
        <v>12-14 anos</v>
      </c>
      <c r="G325">
        <v>4</v>
      </c>
      <c r="H325" t="str">
        <f t="shared" si="53"/>
        <v>1 - 250</v>
      </c>
      <c r="I325">
        <v>216</v>
      </c>
      <c r="J325">
        <v>305</v>
      </c>
      <c r="K325">
        <v>1767</v>
      </c>
      <c r="L325">
        <v>16056</v>
      </c>
      <c r="M325">
        <v>32036</v>
      </c>
      <c r="N325">
        <v>19282</v>
      </c>
      <c r="O325" t="str">
        <f t="shared" si="54"/>
        <v>10.001-100.000</v>
      </c>
      <c r="P325">
        <v>8835</v>
      </c>
      <c r="Q325" t="str">
        <f t="shared" si="55"/>
        <v>1.001-10.000</v>
      </c>
      <c r="R325">
        <v>3919</v>
      </c>
      <c r="S325">
        <v>27.58</v>
      </c>
      <c r="T325">
        <v>5.85</v>
      </c>
      <c r="U325">
        <v>1.42</v>
      </c>
      <c r="V325">
        <v>25.16</v>
      </c>
      <c r="W325">
        <v>10.45</v>
      </c>
      <c r="X325" t="s">
        <v>1325</v>
      </c>
      <c r="Y325" t="s">
        <v>1326</v>
      </c>
      <c r="Z325" t="s">
        <v>1327</v>
      </c>
      <c r="AB325">
        <f>(N325 - MIN($N$2:$N$998)) / (MAX($N$2:$N$998) - MIN($N$2:$N$998))</f>
        <v>1.7939103803979427E-3</v>
      </c>
      <c r="AC325">
        <f t="shared" si="56"/>
        <v>7.0890283265054798E-4</v>
      </c>
      <c r="AD325">
        <f t="shared" si="57"/>
        <v>0.26675786593707251</v>
      </c>
      <c r="AE325">
        <f t="shared" si="58"/>
        <v>8.9171974522292974E-2</v>
      </c>
      <c r="AF325">
        <f t="shared" si="59"/>
        <v>4.5577001946261168E-4</v>
      </c>
    </row>
    <row r="326" spans="1:32" x14ac:dyDescent="0.25">
      <c r="A326" t="s">
        <v>1328</v>
      </c>
      <c r="B326">
        <v>8107</v>
      </c>
      <c r="C326" s="2" t="str">
        <f t="shared" si="50"/>
        <v>0-20.000</v>
      </c>
      <c r="D326">
        <v>11.61</v>
      </c>
      <c r="E326">
        <f t="shared" si="51"/>
        <v>10</v>
      </c>
      <c r="F326" t="str">
        <f t="shared" si="52"/>
        <v>10-12 anos</v>
      </c>
      <c r="G326">
        <v>126</v>
      </c>
      <c r="H326" t="str">
        <f t="shared" si="53"/>
        <v>1 - 250</v>
      </c>
      <c r="I326">
        <v>916</v>
      </c>
      <c r="J326">
        <v>1313</v>
      </c>
      <c r="K326">
        <v>11045</v>
      </c>
      <c r="L326">
        <v>122622</v>
      </c>
      <c r="M326">
        <v>261495</v>
      </c>
      <c r="N326">
        <v>178709</v>
      </c>
      <c r="O326" t="str">
        <f t="shared" si="54"/>
        <v>100.001-1.000.000</v>
      </c>
      <c r="P326">
        <v>50314</v>
      </c>
      <c r="Q326" t="str">
        <f t="shared" si="55"/>
        <v>10.001-100.000</v>
      </c>
      <c r="R326">
        <v>32472</v>
      </c>
      <c r="S326">
        <v>19.239999999999998</v>
      </c>
      <c r="T326">
        <v>7.8</v>
      </c>
      <c r="U326">
        <v>1.28</v>
      </c>
      <c r="V326">
        <v>113.63</v>
      </c>
      <c r="W326">
        <v>15.98</v>
      </c>
      <c r="X326" t="s">
        <v>1329</v>
      </c>
      <c r="Y326" t="s">
        <v>1330</v>
      </c>
      <c r="Z326" t="s">
        <v>1331</v>
      </c>
      <c r="AB326">
        <f>(N326 - MIN($N$2:$N$998)) / (MAX($N$2:$N$998) - MIN($N$2:$N$998))</f>
        <v>1.6626279959056939E-2</v>
      </c>
      <c r="AC326">
        <f t="shared" si="56"/>
        <v>4.0370953165794763E-3</v>
      </c>
      <c r="AD326">
        <f t="shared" si="57"/>
        <v>0.35567715458276333</v>
      </c>
      <c r="AE326">
        <f t="shared" si="58"/>
        <v>5.9447983014862003E-2</v>
      </c>
      <c r="AF326">
        <f t="shared" si="59"/>
        <v>2.0583921824935038E-3</v>
      </c>
    </row>
    <row r="327" spans="1:32" x14ac:dyDescent="0.25">
      <c r="A327" t="s">
        <v>1332</v>
      </c>
      <c r="B327">
        <v>7987</v>
      </c>
      <c r="C327" s="2" t="str">
        <f t="shared" si="50"/>
        <v>0-20.000</v>
      </c>
      <c r="D327">
        <v>12.07</v>
      </c>
      <c r="E327">
        <f t="shared" si="51"/>
        <v>12</v>
      </c>
      <c r="F327" t="str">
        <f t="shared" si="52"/>
        <v>12-14 anos</v>
      </c>
      <c r="G327">
        <v>21</v>
      </c>
      <c r="H327" t="str">
        <f t="shared" si="53"/>
        <v>1 - 250</v>
      </c>
      <c r="I327">
        <v>33</v>
      </c>
      <c r="J327">
        <v>72</v>
      </c>
      <c r="K327">
        <v>342</v>
      </c>
      <c r="L327">
        <v>4262</v>
      </c>
      <c r="M327">
        <v>5810</v>
      </c>
      <c r="N327">
        <v>3998</v>
      </c>
      <c r="O327" t="str">
        <f t="shared" si="54"/>
        <v>1.001-10.000</v>
      </c>
      <c r="P327">
        <v>1140</v>
      </c>
      <c r="Q327" t="str">
        <f t="shared" si="55"/>
        <v>1.001-10.000</v>
      </c>
      <c r="R327">
        <v>672</v>
      </c>
      <c r="S327">
        <v>19.62</v>
      </c>
      <c r="T327">
        <v>5.62</v>
      </c>
      <c r="U327">
        <v>1.58</v>
      </c>
      <c r="V327">
        <v>79.72</v>
      </c>
      <c r="W327">
        <v>13.4</v>
      </c>
      <c r="X327" t="s">
        <v>1333</v>
      </c>
      <c r="Y327" t="s">
        <v>1334</v>
      </c>
      <c r="Z327" t="s">
        <v>1335</v>
      </c>
      <c r="AB327">
        <f>(N327 - MIN($N$2:$N$998)) / (MAX($N$2:$N$998) - MIN($N$2:$N$998))</f>
        <v>3.7195590192049449E-4</v>
      </c>
      <c r="AC327">
        <f t="shared" si="56"/>
        <v>9.1471333245231993E-5</v>
      </c>
      <c r="AD327">
        <f t="shared" si="57"/>
        <v>0.2562699498404013</v>
      </c>
      <c r="AE327">
        <f t="shared" si="58"/>
        <v>0.12314225053078558</v>
      </c>
      <c r="AF327">
        <f t="shared" si="59"/>
        <v>1.4441170886947297E-3</v>
      </c>
    </row>
    <row r="328" spans="1:32" x14ac:dyDescent="0.25">
      <c r="A328" t="s">
        <v>1336</v>
      </c>
      <c r="B328">
        <v>7965</v>
      </c>
      <c r="C328" s="2" t="str">
        <f t="shared" si="50"/>
        <v>0-20.000</v>
      </c>
      <c r="D328">
        <v>6.78</v>
      </c>
      <c r="E328">
        <f t="shared" si="51"/>
        <v>6</v>
      </c>
      <c r="F328" t="str">
        <f t="shared" si="52"/>
        <v>06-08 anos</v>
      </c>
      <c r="G328">
        <v>221</v>
      </c>
      <c r="H328" t="str">
        <f t="shared" si="53"/>
        <v>1 - 250</v>
      </c>
      <c r="I328">
        <v>113</v>
      </c>
      <c r="J328">
        <v>305</v>
      </c>
      <c r="K328">
        <v>1253</v>
      </c>
      <c r="L328">
        <v>12348</v>
      </c>
      <c r="M328">
        <v>15365</v>
      </c>
      <c r="N328">
        <v>11637</v>
      </c>
      <c r="O328" t="str">
        <f t="shared" si="54"/>
        <v>10.001-100.000</v>
      </c>
      <c r="P328">
        <v>2077</v>
      </c>
      <c r="Q328" t="str">
        <f t="shared" si="55"/>
        <v>1.001-10.000</v>
      </c>
      <c r="R328">
        <v>1651</v>
      </c>
      <c r="S328">
        <v>13.52</v>
      </c>
      <c r="T328">
        <v>4.7</v>
      </c>
      <c r="U328">
        <v>1.58</v>
      </c>
      <c r="V328">
        <v>22.9</v>
      </c>
      <c r="W328">
        <v>8.74</v>
      </c>
      <c r="X328" t="s">
        <v>1337</v>
      </c>
      <c r="Y328" t="s">
        <v>1338</v>
      </c>
      <c r="Z328" t="s">
        <v>1339</v>
      </c>
      <c r="AB328">
        <f>(N328 - MIN($N$2:$N$998)) / (MAX($N$2:$N$998) - MIN($N$2:$N$998))</f>
        <v>1.0826540346795383E-3</v>
      </c>
      <c r="AC328">
        <f t="shared" si="56"/>
        <v>1.666543501318832E-4</v>
      </c>
      <c r="AD328">
        <f t="shared" si="57"/>
        <v>0.21431828545371637</v>
      </c>
      <c r="AE328">
        <f t="shared" si="58"/>
        <v>0.12314225053078558</v>
      </c>
      <c r="AF328">
        <f t="shared" si="59"/>
        <v>4.1483042311978561E-4</v>
      </c>
    </row>
    <row r="329" spans="1:32" x14ac:dyDescent="0.25">
      <c r="A329" t="s">
        <v>1340</v>
      </c>
      <c r="B329">
        <v>7951</v>
      </c>
      <c r="C329" s="2" t="str">
        <f t="shared" si="50"/>
        <v>0-20.000</v>
      </c>
      <c r="D329">
        <v>13.97</v>
      </c>
      <c r="E329">
        <f t="shared" si="51"/>
        <v>12</v>
      </c>
      <c r="F329" t="str">
        <f t="shared" si="52"/>
        <v>12-14 anos</v>
      </c>
      <c r="G329">
        <v>0</v>
      </c>
      <c r="H329" t="str">
        <f t="shared" si="53"/>
        <v>0</v>
      </c>
      <c r="I329">
        <v>2743</v>
      </c>
      <c r="J329">
        <v>4671</v>
      </c>
      <c r="K329">
        <v>34684</v>
      </c>
      <c r="L329">
        <v>355870</v>
      </c>
      <c r="M329">
        <v>622986</v>
      </c>
      <c r="N329">
        <v>363876</v>
      </c>
      <c r="O329" t="str">
        <f t="shared" si="54"/>
        <v>100.001-1.000.000</v>
      </c>
      <c r="P329">
        <v>167267</v>
      </c>
      <c r="Q329" t="str">
        <f t="shared" si="55"/>
        <v>&gt;100.000</v>
      </c>
      <c r="R329">
        <v>91843</v>
      </c>
      <c r="S329">
        <v>26.85</v>
      </c>
      <c r="T329">
        <v>4.6100000000000003</v>
      </c>
      <c r="U329">
        <v>1.8</v>
      </c>
      <c r="V329">
        <v>179.67</v>
      </c>
      <c r="W329">
        <v>16.2</v>
      </c>
      <c r="X329" t="s">
        <v>1341</v>
      </c>
      <c r="Y329" t="s">
        <v>1342</v>
      </c>
      <c r="Z329" t="s">
        <v>1343</v>
      </c>
      <c r="AB329">
        <f>(N329 - MIN($N$2:$N$998)) / (MAX($N$2:$N$998) - MIN($N$2:$N$998))</f>
        <v>3.3853383133372147E-2</v>
      </c>
      <c r="AC329">
        <f t="shared" si="56"/>
        <v>1.3421171489412473E-2</v>
      </c>
      <c r="AD329">
        <f t="shared" si="57"/>
        <v>0.21021431828545373</v>
      </c>
      <c r="AE329">
        <f t="shared" si="58"/>
        <v>0.16985138004246286</v>
      </c>
      <c r="AF329">
        <f t="shared" si="59"/>
        <v>3.2546979092546672E-3</v>
      </c>
    </row>
    <row r="330" spans="1:32" x14ac:dyDescent="0.25">
      <c r="A330" t="s">
        <v>1344</v>
      </c>
      <c r="B330">
        <v>7930</v>
      </c>
      <c r="C330" s="2" t="str">
        <f t="shared" si="50"/>
        <v>0-20.000</v>
      </c>
      <c r="D330">
        <v>11.82</v>
      </c>
      <c r="E330">
        <f t="shared" si="51"/>
        <v>10</v>
      </c>
      <c r="F330" t="str">
        <f t="shared" si="52"/>
        <v>10-12 anos</v>
      </c>
      <c r="G330">
        <v>0</v>
      </c>
      <c r="H330" t="str">
        <f t="shared" si="53"/>
        <v>0</v>
      </c>
      <c r="I330">
        <v>5</v>
      </c>
      <c r="J330">
        <v>7</v>
      </c>
      <c r="K330">
        <v>44</v>
      </c>
      <c r="L330">
        <v>384</v>
      </c>
      <c r="M330">
        <v>488</v>
      </c>
      <c r="N330">
        <v>405</v>
      </c>
      <c r="O330" t="str">
        <f t="shared" si="54"/>
        <v>101-1.000</v>
      </c>
      <c r="P330">
        <v>2</v>
      </c>
      <c r="Q330" t="str">
        <f t="shared" si="55"/>
        <v>Até 100</v>
      </c>
      <c r="R330">
        <v>81</v>
      </c>
      <c r="S330">
        <v>0.41</v>
      </c>
      <c r="T330">
        <v>5.71</v>
      </c>
      <c r="U330">
        <v>1.1399999999999999</v>
      </c>
      <c r="V330">
        <v>27.71</v>
      </c>
      <c r="W330">
        <v>13</v>
      </c>
      <c r="X330" t="s">
        <v>1345</v>
      </c>
      <c r="Y330" t="s">
        <v>1346</v>
      </c>
      <c r="Z330" t="s">
        <v>1347</v>
      </c>
      <c r="AB330">
        <f>(N330 - MIN($N$2:$N$998)) / (MAX($N$2:$N$998) - MIN($N$2:$N$998))</f>
        <v>3.7679374756828478E-5</v>
      </c>
      <c r="AC330">
        <f t="shared" si="56"/>
        <v>1.6047602323724913E-7</v>
      </c>
      <c r="AD330">
        <f t="shared" si="57"/>
        <v>0.26037391700866391</v>
      </c>
      <c r="AE330">
        <f t="shared" si="58"/>
        <v>2.9723991507430977E-2</v>
      </c>
      <c r="AF330">
        <f t="shared" si="59"/>
        <v>5.0196292684057911E-4</v>
      </c>
    </row>
    <row r="331" spans="1:32" x14ac:dyDescent="0.25">
      <c r="A331" t="s">
        <v>1348</v>
      </c>
      <c r="B331">
        <v>7971</v>
      </c>
      <c r="C331" s="2" t="str">
        <f t="shared" si="50"/>
        <v>0-20.000</v>
      </c>
      <c r="D331">
        <v>6.83</v>
      </c>
      <c r="E331">
        <f t="shared" si="51"/>
        <v>6</v>
      </c>
      <c r="F331" t="str">
        <f t="shared" si="52"/>
        <v>06-08 anos</v>
      </c>
      <c r="G331">
        <v>31</v>
      </c>
      <c r="H331" t="str">
        <f t="shared" si="53"/>
        <v>1 - 250</v>
      </c>
      <c r="I331">
        <v>4762</v>
      </c>
      <c r="J331">
        <v>4545</v>
      </c>
      <c r="K331">
        <v>33987</v>
      </c>
      <c r="L331">
        <v>313587</v>
      </c>
      <c r="M331">
        <v>1040105</v>
      </c>
      <c r="N331">
        <v>762739</v>
      </c>
      <c r="O331" t="str">
        <f t="shared" si="54"/>
        <v>100.001-1.000.000</v>
      </c>
      <c r="P331">
        <v>138875</v>
      </c>
      <c r="Q331" t="str">
        <f t="shared" si="55"/>
        <v>&gt;100.000</v>
      </c>
      <c r="R331">
        <v>138491</v>
      </c>
      <c r="S331">
        <v>13.35</v>
      </c>
      <c r="T331">
        <v>8.6300000000000008</v>
      </c>
      <c r="U331">
        <v>1.63</v>
      </c>
      <c r="V331">
        <v>36.369999999999997</v>
      </c>
      <c r="W331">
        <v>11.96</v>
      </c>
      <c r="X331" t="s">
        <v>1349</v>
      </c>
      <c r="Y331" t="s">
        <v>1350</v>
      </c>
      <c r="Z331" t="s">
        <v>1351</v>
      </c>
      <c r="AB331">
        <f>(N331 - MIN($N$2:$N$998)) / (MAX($N$2:$N$998) - MIN($N$2:$N$998))</f>
        <v>7.0961799068268147E-2</v>
      </c>
      <c r="AC331">
        <f t="shared" si="56"/>
        <v>1.1143053863536485E-2</v>
      </c>
      <c r="AD331">
        <f t="shared" si="57"/>
        <v>0.39352485180118563</v>
      </c>
      <c r="AE331">
        <f t="shared" si="58"/>
        <v>0.13375796178343946</v>
      </c>
      <c r="AF331">
        <f t="shared" si="59"/>
        <v>6.5883766326928401E-4</v>
      </c>
    </row>
    <row r="332" spans="1:32" x14ac:dyDescent="0.25">
      <c r="A332" t="s">
        <v>1352</v>
      </c>
      <c r="B332">
        <v>7851</v>
      </c>
      <c r="C332" s="2" t="str">
        <f t="shared" si="50"/>
        <v>0-20.000</v>
      </c>
      <c r="D332">
        <v>15.56</v>
      </c>
      <c r="E332">
        <f t="shared" si="51"/>
        <v>14</v>
      </c>
      <c r="F332" t="str">
        <f t="shared" si="52"/>
        <v>14-16 anos</v>
      </c>
      <c r="G332">
        <v>140</v>
      </c>
      <c r="H332" t="str">
        <f t="shared" si="53"/>
        <v>1 - 250</v>
      </c>
      <c r="I332">
        <v>402</v>
      </c>
      <c r="J332">
        <v>688</v>
      </c>
      <c r="K332">
        <v>3302</v>
      </c>
      <c r="L332">
        <v>28510</v>
      </c>
      <c r="M332">
        <v>46021</v>
      </c>
      <c r="N332">
        <v>33568</v>
      </c>
      <c r="O332" t="str">
        <f t="shared" si="54"/>
        <v>10.001-100.000</v>
      </c>
      <c r="P332">
        <v>4985</v>
      </c>
      <c r="Q332" t="str">
        <f t="shared" si="55"/>
        <v>1.001-10.000</v>
      </c>
      <c r="R332">
        <v>7468</v>
      </c>
      <c r="S332">
        <v>10.83</v>
      </c>
      <c r="T332">
        <v>5.48</v>
      </c>
      <c r="U332">
        <v>1.35</v>
      </c>
      <c r="V332">
        <v>9.5299999999999994</v>
      </c>
      <c r="W332">
        <v>6.66</v>
      </c>
      <c r="X332" t="s">
        <v>1353</v>
      </c>
      <c r="Y332" t="s">
        <v>1354</v>
      </c>
      <c r="Z332" t="s">
        <v>1355</v>
      </c>
      <c r="AB332">
        <f>(N332 - MIN($N$2:$N$998)) / (MAX($N$2:$N$998) - MIN($N$2:$N$998))</f>
        <v>3.1230154366351072E-3</v>
      </c>
      <c r="AC332">
        <f t="shared" si="56"/>
        <v>3.9998648791884342E-4</v>
      </c>
      <c r="AD332">
        <f t="shared" si="57"/>
        <v>0.24988600091199273</v>
      </c>
      <c r="AE332">
        <f t="shared" si="58"/>
        <v>7.430997876857752E-2</v>
      </c>
      <c r="AF332">
        <f t="shared" si="59"/>
        <v>1.7263466953412913E-4</v>
      </c>
    </row>
    <row r="333" spans="1:32" x14ac:dyDescent="0.25">
      <c r="A333" t="s">
        <v>1356</v>
      </c>
      <c r="B333">
        <v>7846</v>
      </c>
      <c r="C333" s="2" t="str">
        <f t="shared" si="50"/>
        <v>0-20.000</v>
      </c>
      <c r="D333">
        <v>10.07</v>
      </c>
      <c r="E333">
        <f t="shared" si="51"/>
        <v>10</v>
      </c>
      <c r="F333" t="str">
        <f t="shared" si="52"/>
        <v>10-12 anos</v>
      </c>
      <c r="G333">
        <v>0</v>
      </c>
      <c r="H333" t="str">
        <f t="shared" si="53"/>
        <v>0</v>
      </c>
      <c r="I333">
        <v>27</v>
      </c>
      <c r="J333">
        <v>66</v>
      </c>
      <c r="K333">
        <v>142</v>
      </c>
      <c r="L333">
        <v>1719</v>
      </c>
      <c r="M333">
        <v>2463</v>
      </c>
      <c r="N333">
        <v>1490</v>
      </c>
      <c r="O333" t="str">
        <f t="shared" si="54"/>
        <v>1.001-10.000</v>
      </c>
      <c r="P333">
        <v>607</v>
      </c>
      <c r="Q333" t="str">
        <f t="shared" si="55"/>
        <v>101-1.000</v>
      </c>
      <c r="R333">
        <v>366</v>
      </c>
      <c r="S333">
        <v>24.64</v>
      </c>
      <c r="T333">
        <v>2.73</v>
      </c>
      <c r="U333">
        <v>1.08</v>
      </c>
      <c r="V333">
        <v>5.35</v>
      </c>
      <c r="W333">
        <v>4.03</v>
      </c>
      <c r="X333" t="s">
        <v>1357</v>
      </c>
      <c r="Y333" t="s">
        <v>1358</v>
      </c>
      <c r="Z333" t="s">
        <v>1359</v>
      </c>
      <c r="AB333">
        <f>(N333 - MIN($N$2:$N$998)) / (MAX($N$2:$N$998) - MIN($N$2:$N$998))</f>
        <v>1.3862288490783812E-4</v>
      </c>
      <c r="AC333">
        <f t="shared" si="56"/>
        <v>4.8704473052505106E-5</v>
      </c>
      <c r="AD333">
        <f t="shared" si="57"/>
        <v>0.12448700410396717</v>
      </c>
      <c r="AE333">
        <f t="shared" si="58"/>
        <v>1.6985138004246298E-2</v>
      </c>
      <c r="AF333">
        <f t="shared" si="59"/>
        <v>9.6914531165539437E-5</v>
      </c>
    </row>
    <row r="334" spans="1:32" x14ac:dyDescent="0.25">
      <c r="A334" t="s">
        <v>1360</v>
      </c>
      <c r="B334">
        <v>7833</v>
      </c>
      <c r="C334" s="2" t="str">
        <f t="shared" si="50"/>
        <v>0-20.000</v>
      </c>
      <c r="D334">
        <v>9.67</v>
      </c>
      <c r="E334">
        <f t="shared" si="51"/>
        <v>8</v>
      </c>
      <c r="F334" t="str">
        <f t="shared" si="52"/>
        <v>08-10 anos</v>
      </c>
      <c r="G334">
        <v>124</v>
      </c>
      <c r="H334" t="str">
        <f t="shared" si="53"/>
        <v>1 - 250</v>
      </c>
      <c r="I334">
        <v>115</v>
      </c>
      <c r="J334">
        <v>218</v>
      </c>
      <c r="K334">
        <v>1758</v>
      </c>
      <c r="L334">
        <v>13080</v>
      </c>
      <c r="M334">
        <v>18256</v>
      </c>
      <c r="N334">
        <v>13960</v>
      </c>
      <c r="O334" t="str">
        <f t="shared" si="54"/>
        <v>10.001-100.000</v>
      </c>
      <c r="P334">
        <v>2157</v>
      </c>
      <c r="Q334" t="str">
        <f t="shared" si="55"/>
        <v>1.001-10.000</v>
      </c>
      <c r="R334">
        <v>2139</v>
      </c>
      <c r="S334">
        <v>11.82</v>
      </c>
      <c r="T334">
        <v>6.55</v>
      </c>
      <c r="U334">
        <v>2.65</v>
      </c>
      <c r="V334">
        <v>87.94</v>
      </c>
      <c r="W334">
        <v>18.66</v>
      </c>
      <c r="X334" t="s">
        <v>1361</v>
      </c>
      <c r="Y334" t="s">
        <v>1362</v>
      </c>
      <c r="Z334" t="s">
        <v>1363</v>
      </c>
      <c r="AB334">
        <f>(N334 - MIN($N$2:$N$998)) / (MAX($N$2:$N$998) - MIN($N$2:$N$998))</f>
        <v>1.2987754854452483E-3</v>
      </c>
      <c r="AC334">
        <f t="shared" si="56"/>
        <v>1.7307339106137319E-4</v>
      </c>
      <c r="AD334">
        <f t="shared" si="57"/>
        <v>0.29867761057911535</v>
      </c>
      <c r="AE334">
        <f t="shared" si="58"/>
        <v>0.3503184713375796</v>
      </c>
      <c r="AF334">
        <f t="shared" si="59"/>
        <v>1.5930212842425306E-3</v>
      </c>
    </row>
    <row r="335" spans="1:32" x14ac:dyDescent="0.25">
      <c r="A335" t="s">
        <v>1364</v>
      </c>
      <c r="B335">
        <v>7791</v>
      </c>
      <c r="C335" s="2" t="str">
        <f t="shared" si="50"/>
        <v>0-20.000</v>
      </c>
      <c r="D335">
        <v>9.99</v>
      </c>
      <c r="E335">
        <f t="shared" si="51"/>
        <v>8</v>
      </c>
      <c r="F335" t="str">
        <f t="shared" si="52"/>
        <v>08-10 anos</v>
      </c>
      <c r="G335">
        <v>17</v>
      </c>
      <c r="H335" t="str">
        <f t="shared" si="53"/>
        <v>1 - 250</v>
      </c>
      <c r="I335">
        <v>274</v>
      </c>
      <c r="J335">
        <v>357</v>
      </c>
      <c r="K335">
        <v>2141</v>
      </c>
      <c r="L335">
        <v>14517</v>
      </c>
      <c r="M335">
        <v>33498</v>
      </c>
      <c r="N335">
        <v>19592</v>
      </c>
      <c r="O335" t="str">
        <f t="shared" si="54"/>
        <v>10.001-100.000</v>
      </c>
      <c r="P335">
        <v>9765</v>
      </c>
      <c r="Q335" t="str">
        <f t="shared" si="55"/>
        <v>1.001-10.000</v>
      </c>
      <c r="R335">
        <v>4141</v>
      </c>
      <c r="S335">
        <v>29.15</v>
      </c>
      <c r="T335">
        <v>4.33</v>
      </c>
      <c r="U335">
        <v>2.25</v>
      </c>
      <c r="V335">
        <v>84.42</v>
      </c>
      <c r="W335">
        <v>8.24</v>
      </c>
      <c r="X335" t="s">
        <v>1365</v>
      </c>
      <c r="Y335" t="s">
        <v>1366</v>
      </c>
      <c r="Z335" t="s">
        <v>1367</v>
      </c>
      <c r="AB335">
        <f>(N335 - MIN($N$2:$N$998)) / (MAX($N$2:$N$998) - MIN($N$2:$N$998))</f>
        <v>1.8227513832982311E-3</v>
      </c>
      <c r="AC335">
        <f t="shared" si="56"/>
        <v>7.8352418345586884E-4</v>
      </c>
      <c r="AD335">
        <f t="shared" si="57"/>
        <v>0.19744642042863658</v>
      </c>
      <c r="AE335">
        <f t="shared" si="58"/>
        <v>0.26539278131634819</v>
      </c>
      <c r="AF335">
        <f t="shared" si="59"/>
        <v>1.5292569571952971E-3</v>
      </c>
    </row>
    <row r="336" spans="1:32" x14ac:dyDescent="0.25">
      <c r="A336" t="s">
        <v>1368</v>
      </c>
      <c r="B336">
        <v>7692</v>
      </c>
      <c r="C336" s="2" t="str">
        <f t="shared" si="50"/>
        <v>0-20.000</v>
      </c>
      <c r="D336">
        <v>10.17</v>
      </c>
      <c r="E336">
        <f t="shared" si="51"/>
        <v>10</v>
      </c>
      <c r="F336" t="str">
        <f t="shared" si="52"/>
        <v>10-12 anos</v>
      </c>
      <c r="G336">
        <v>22</v>
      </c>
      <c r="H336" t="str">
        <f t="shared" si="53"/>
        <v>1 - 250</v>
      </c>
      <c r="I336">
        <v>52</v>
      </c>
      <c r="J336">
        <v>81</v>
      </c>
      <c r="K336">
        <v>344</v>
      </c>
      <c r="L336">
        <v>2368</v>
      </c>
      <c r="M336">
        <v>5244</v>
      </c>
      <c r="N336">
        <v>3559</v>
      </c>
      <c r="O336" t="str">
        <f t="shared" si="54"/>
        <v>1.001-10.000</v>
      </c>
      <c r="P336">
        <v>815</v>
      </c>
      <c r="Q336" t="str">
        <f t="shared" si="55"/>
        <v>101-1.000</v>
      </c>
      <c r="R336">
        <v>870</v>
      </c>
      <c r="S336">
        <v>15.54</v>
      </c>
      <c r="T336">
        <v>6.46</v>
      </c>
      <c r="U336">
        <v>1.65</v>
      </c>
      <c r="V336">
        <v>1.41</v>
      </c>
      <c r="W336">
        <v>4.7</v>
      </c>
      <c r="X336" t="s">
        <v>1369</v>
      </c>
      <c r="Y336" t="s">
        <v>1370</v>
      </c>
      <c r="Z336" t="s">
        <v>1371</v>
      </c>
      <c r="AB336">
        <f>(N336 - MIN($N$2:$N$998)) / (MAX($N$2:$N$998) - MIN($N$2:$N$998))</f>
        <v>3.3111332039395693E-4</v>
      </c>
      <c r="AC336">
        <f t="shared" si="56"/>
        <v>6.539397946917901E-5</v>
      </c>
      <c r="AD336">
        <f t="shared" si="57"/>
        <v>0.29457364341085274</v>
      </c>
      <c r="AE336">
        <f t="shared" si="58"/>
        <v>0.13800424628450103</v>
      </c>
      <c r="AF336">
        <f t="shared" si="59"/>
        <v>2.5541960550170208E-5</v>
      </c>
    </row>
    <row r="337" spans="1:32" x14ac:dyDescent="0.25">
      <c r="A337" t="s">
        <v>1372</v>
      </c>
      <c r="B337">
        <v>7683</v>
      </c>
      <c r="C337" s="2" t="str">
        <f t="shared" si="50"/>
        <v>0-20.000</v>
      </c>
      <c r="D337">
        <v>8.16</v>
      </c>
      <c r="E337">
        <f t="shared" si="51"/>
        <v>8</v>
      </c>
      <c r="F337" t="str">
        <f t="shared" si="52"/>
        <v>08-10 anos</v>
      </c>
      <c r="G337">
        <v>3</v>
      </c>
      <c r="H337" t="str">
        <f t="shared" si="53"/>
        <v>1 - 250</v>
      </c>
      <c r="I337">
        <v>138</v>
      </c>
      <c r="J337">
        <v>319</v>
      </c>
      <c r="K337">
        <v>1126</v>
      </c>
      <c r="L337">
        <v>9110</v>
      </c>
      <c r="M337">
        <v>14490</v>
      </c>
      <c r="N337">
        <v>9235</v>
      </c>
      <c r="O337" t="str">
        <f t="shared" si="54"/>
        <v>1.001-10.000</v>
      </c>
      <c r="P337">
        <v>3347</v>
      </c>
      <c r="Q337" t="str">
        <f t="shared" si="55"/>
        <v>1.001-10.000</v>
      </c>
      <c r="R337">
        <v>1908</v>
      </c>
      <c r="S337">
        <v>23.1</v>
      </c>
      <c r="T337">
        <v>3.58</v>
      </c>
      <c r="U337">
        <v>1.27</v>
      </c>
      <c r="V337">
        <v>15.76</v>
      </c>
      <c r="W337">
        <v>6.43</v>
      </c>
      <c r="X337" t="s">
        <v>1373</v>
      </c>
      <c r="Y337" t="s">
        <v>1374</v>
      </c>
      <c r="Z337" t="s">
        <v>1375</v>
      </c>
      <c r="AB337">
        <f>(N337 - MIN($N$2:$N$998)) / (MAX($N$2:$N$998) - MIN($N$2:$N$998))</f>
        <v>8.5918277994891611E-4</v>
      </c>
      <c r="AC337">
        <f t="shared" si="56"/>
        <v>2.6855662488753639E-4</v>
      </c>
      <c r="AD337">
        <f t="shared" si="57"/>
        <v>0.16324669402644779</v>
      </c>
      <c r="AE337">
        <f t="shared" si="58"/>
        <v>5.7324840764331211E-2</v>
      </c>
      <c r="AF337">
        <f t="shared" si="59"/>
        <v>2.854902824614769E-4</v>
      </c>
    </row>
    <row r="338" spans="1:32" x14ac:dyDescent="0.25">
      <c r="A338" t="s">
        <v>1376</v>
      </c>
      <c r="B338">
        <v>7680</v>
      </c>
      <c r="C338" s="2" t="str">
        <f t="shared" si="50"/>
        <v>0-20.000</v>
      </c>
      <c r="D338">
        <v>3.75</v>
      </c>
      <c r="E338">
        <f t="shared" si="51"/>
        <v>2</v>
      </c>
      <c r="F338" t="str">
        <f t="shared" si="52"/>
        <v>02-04 anos</v>
      </c>
      <c r="G338">
        <v>0</v>
      </c>
      <c r="H338" t="str">
        <f t="shared" si="53"/>
        <v>0</v>
      </c>
      <c r="I338">
        <v>120</v>
      </c>
      <c r="J338">
        <v>258</v>
      </c>
      <c r="K338">
        <v>303</v>
      </c>
      <c r="L338">
        <v>3121</v>
      </c>
      <c r="M338">
        <v>5241</v>
      </c>
      <c r="N338">
        <v>3650</v>
      </c>
      <c r="O338" t="str">
        <f t="shared" si="54"/>
        <v>1.001-10.000</v>
      </c>
      <c r="P338">
        <v>1036</v>
      </c>
      <c r="Q338" t="str">
        <f t="shared" si="55"/>
        <v>1.001-10.000</v>
      </c>
      <c r="R338">
        <v>555</v>
      </c>
      <c r="S338">
        <v>19.77</v>
      </c>
      <c r="T338">
        <v>1.33</v>
      </c>
      <c r="U338">
        <v>1</v>
      </c>
      <c r="V338">
        <v>0.09</v>
      </c>
      <c r="W338">
        <v>3.12</v>
      </c>
      <c r="X338" t="s">
        <v>1377</v>
      </c>
      <c r="Y338" t="s">
        <v>1378</v>
      </c>
      <c r="Z338" t="s">
        <v>1379</v>
      </c>
      <c r="AB338">
        <f>(N338 - MIN($N$2:$N$998)) / (MAX($N$2:$N$998) - MIN($N$2:$N$998))</f>
        <v>3.3957955027759E-4</v>
      </c>
      <c r="AC338">
        <f t="shared" si="56"/>
        <v>8.3126580036895037E-5</v>
      </c>
      <c r="AD338">
        <f t="shared" si="57"/>
        <v>6.0647514819881447E-2</v>
      </c>
      <c r="AE338">
        <f t="shared" si="58"/>
        <v>0</v>
      </c>
      <c r="AF338">
        <f t="shared" si="59"/>
        <v>1.6303379074576727E-6</v>
      </c>
    </row>
    <row r="339" spans="1:32" x14ac:dyDescent="0.25">
      <c r="A339" t="s">
        <v>1380</v>
      </c>
      <c r="B339">
        <v>7672</v>
      </c>
      <c r="C339" s="2" t="str">
        <f t="shared" si="50"/>
        <v>0-20.000</v>
      </c>
      <c r="D339">
        <v>7.31</v>
      </c>
      <c r="E339">
        <f t="shared" si="51"/>
        <v>6</v>
      </c>
      <c r="F339" t="str">
        <f t="shared" si="52"/>
        <v>06-08 anos</v>
      </c>
      <c r="G339">
        <v>9</v>
      </c>
      <c r="H339" t="str">
        <f t="shared" si="53"/>
        <v>1 - 250</v>
      </c>
      <c r="I339">
        <v>232</v>
      </c>
      <c r="J339">
        <v>379</v>
      </c>
      <c r="K339">
        <v>1992</v>
      </c>
      <c r="L339">
        <v>18382</v>
      </c>
      <c r="M339">
        <v>29411</v>
      </c>
      <c r="N339">
        <v>18505</v>
      </c>
      <c r="O339" t="str">
        <f t="shared" si="54"/>
        <v>10.001-100.000</v>
      </c>
      <c r="P339">
        <v>6076</v>
      </c>
      <c r="Q339" t="str">
        <f t="shared" si="55"/>
        <v>1.001-10.000</v>
      </c>
      <c r="R339">
        <v>4830</v>
      </c>
      <c r="S339">
        <v>20.66</v>
      </c>
      <c r="T339">
        <v>3.13</v>
      </c>
      <c r="U339">
        <v>1.28</v>
      </c>
      <c r="V339">
        <v>26.3</v>
      </c>
      <c r="W339">
        <v>9.99</v>
      </c>
      <c r="X339" t="s">
        <v>1381</v>
      </c>
      <c r="Y339" t="s">
        <v>1382</v>
      </c>
      <c r="Z339" t="s">
        <v>1383</v>
      </c>
      <c r="AB339">
        <f>(N339 - MIN($N$2:$N$998)) / (MAX($N$2:$N$998) - MIN($N$2:$N$998))</f>
        <v>1.7216218021607679E-3</v>
      </c>
      <c r="AC339">
        <f t="shared" si="56"/>
        <v>4.8752615859476282E-4</v>
      </c>
      <c r="AD339">
        <f t="shared" si="57"/>
        <v>0.1427268581851345</v>
      </c>
      <c r="AE339">
        <f t="shared" si="58"/>
        <v>5.9447983014862003E-2</v>
      </c>
      <c r="AF339">
        <f t="shared" si="59"/>
        <v>4.7642096629040888E-4</v>
      </c>
    </row>
    <row r="340" spans="1:32" x14ac:dyDescent="0.25">
      <c r="A340" t="s">
        <v>1384</v>
      </c>
      <c r="B340">
        <v>7657</v>
      </c>
      <c r="C340" s="2" t="str">
        <f t="shared" si="50"/>
        <v>0-20.000</v>
      </c>
      <c r="D340">
        <v>10.94</v>
      </c>
      <c r="E340">
        <f t="shared" si="51"/>
        <v>10</v>
      </c>
      <c r="F340" t="str">
        <f t="shared" si="52"/>
        <v>10-12 anos</v>
      </c>
      <c r="G340">
        <v>14</v>
      </c>
      <c r="H340" t="str">
        <f t="shared" si="53"/>
        <v>1 - 250</v>
      </c>
      <c r="I340">
        <v>107</v>
      </c>
      <c r="J340">
        <v>153</v>
      </c>
      <c r="K340">
        <v>1168</v>
      </c>
      <c r="L340">
        <v>10995</v>
      </c>
      <c r="M340">
        <v>14014</v>
      </c>
      <c r="N340">
        <v>9848</v>
      </c>
      <c r="O340" t="str">
        <f t="shared" si="54"/>
        <v>1.001-10.000</v>
      </c>
      <c r="P340">
        <v>1844</v>
      </c>
      <c r="Q340" t="str">
        <f t="shared" si="55"/>
        <v>1.001-10.000</v>
      </c>
      <c r="R340">
        <v>2322</v>
      </c>
      <c r="S340">
        <v>13.16</v>
      </c>
      <c r="T340">
        <v>6.3</v>
      </c>
      <c r="U340">
        <v>1.52</v>
      </c>
      <c r="V340">
        <v>40.29</v>
      </c>
      <c r="W340">
        <v>13.6</v>
      </c>
      <c r="X340" t="s">
        <v>1385</v>
      </c>
      <c r="Y340" t="s">
        <v>1386</v>
      </c>
      <c r="Z340" t="s">
        <v>1387</v>
      </c>
      <c r="AB340">
        <f>(N340 - MIN($N$2:$N$998)) / (MAX($N$2:$N$998) - MIN($N$2:$N$998))</f>
        <v>9.1621353729690589E-4</v>
      </c>
      <c r="AC340">
        <f t="shared" si="56"/>
        <v>1.4795889342474367E-4</v>
      </c>
      <c r="AD340">
        <f t="shared" si="57"/>
        <v>0.28727770177838574</v>
      </c>
      <c r="AE340">
        <f t="shared" si="58"/>
        <v>0.11040339702760085</v>
      </c>
      <c r="AF340">
        <f t="shared" si="59"/>
        <v>7.2984793657188487E-4</v>
      </c>
    </row>
    <row r="341" spans="1:32" x14ac:dyDescent="0.25">
      <c r="A341" t="s">
        <v>1388</v>
      </c>
      <c r="B341">
        <v>7640</v>
      </c>
      <c r="C341" s="2" t="str">
        <f t="shared" si="50"/>
        <v>0-20.000</v>
      </c>
      <c r="D341">
        <v>6.27</v>
      </c>
      <c r="E341">
        <f t="shared" si="51"/>
        <v>6</v>
      </c>
      <c r="F341" t="str">
        <f t="shared" si="52"/>
        <v>06-08 anos</v>
      </c>
      <c r="G341">
        <v>5</v>
      </c>
      <c r="H341" t="str">
        <f t="shared" si="53"/>
        <v>1 - 250</v>
      </c>
      <c r="I341">
        <v>444</v>
      </c>
      <c r="J341">
        <v>674</v>
      </c>
      <c r="K341">
        <v>2667</v>
      </c>
      <c r="L341">
        <v>21905</v>
      </c>
      <c r="M341">
        <v>36588</v>
      </c>
      <c r="N341">
        <v>23531</v>
      </c>
      <c r="O341" t="str">
        <f t="shared" si="54"/>
        <v>10.001-100.000</v>
      </c>
      <c r="P341">
        <v>7399</v>
      </c>
      <c r="Q341" t="str">
        <f t="shared" si="55"/>
        <v>1.001-10.000</v>
      </c>
      <c r="R341">
        <v>5658</v>
      </c>
      <c r="S341">
        <v>20.22</v>
      </c>
      <c r="T341">
        <v>4.26</v>
      </c>
      <c r="U341">
        <v>1.78</v>
      </c>
      <c r="V341">
        <v>17.329999999999998</v>
      </c>
      <c r="W341">
        <v>6.59</v>
      </c>
      <c r="X341" t="s">
        <v>1389</v>
      </c>
      <c r="Y341" t="s">
        <v>1390</v>
      </c>
      <c r="Z341" t="s">
        <v>1391</v>
      </c>
      <c r="AB341">
        <f>(N341 - MIN($N$2:$N$998)) / (MAX($N$2:$N$998) - MIN($N$2:$N$998))</f>
        <v>2.1892181911183479E-3</v>
      </c>
      <c r="AC341">
        <f t="shared" si="56"/>
        <v>5.9368104796620315E-4</v>
      </c>
      <c r="AD341">
        <f t="shared" si="57"/>
        <v>0.19425444596443228</v>
      </c>
      <c r="AE341">
        <f t="shared" si="58"/>
        <v>0.16560509554140129</v>
      </c>
      <c r="AF341">
        <f t="shared" si="59"/>
        <v>3.1393062151379407E-4</v>
      </c>
    </row>
    <row r="342" spans="1:32" x14ac:dyDescent="0.25">
      <c r="A342" t="s">
        <v>1392</v>
      </c>
      <c r="B342">
        <v>7620</v>
      </c>
      <c r="C342" s="2" t="str">
        <f t="shared" si="50"/>
        <v>0-20.000</v>
      </c>
      <c r="D342">
        <v>7.27</v>
      </c>
      <c r="E342">
        <f t="shared" si="51"/>
        <v>6</v>
      </c>
      <c r="F342" t="str">
        <f t="shared" si="52"/>
        <v>06-08 anos</v>
      </c>
      <c r="G342">
        <v>165</v>
      </c>
      <c r="H342" t="str">
        <f t="shared" si="53"/>
        <v>1 - 250</v>
      </c>
      <c r="I342">
        <v>330</v>
      </c>
      <c r="J342">
        <v>669</v>
      </c>
      <c r="K342">
        <v>4663</v>
      </c>
      <c r="L342">
        <v>48375</v>
      </c>
      <c r="M342">
        <v>64094</v>
      </c>
      <c r="N342">
        <v>50100</v>
      </c>
      <c r="O342" t="str">
        <f t="shared" si="54"/>
        <v>10.001-100.000</v>
      </c>
      <c r="P342">
        <v>6315</v>
      </c>
      <c r="Q342" t="str">
        <f t="shared" si="55"/>
        <v>1.001-10.000</v>
      </c>
      <c r="R342">
        <v>7679</v>
      </c>
      <c r="S342">
        <v>9.85</v>
      </c>
      <c r="T342">
        <v>6.34</v>
      </c>
      <c r="U342">
        <v>1.47</v>
      </c>
      <c r="V342">
        <v>58.66</v>
      </c>
      <c r="W342">
        <v>15</v>
      </c>
      <c r="X342" t="s">
        <v>1393</v>
      </c>
      <c r="Y342" t="s">
        <v>1394</v>
      </c>
      <c r="Z342" t="s">
        <v>1395</v>
      </c>
      <c r="AB342">
        <f>(N342 - MIN($N$2:$N$998)) / (MAX($N$2:$N$998) - MIN($N$2:$N$998))</f>
        <v>4.6610782106595227E-3</v>
      </c>
      <c r="AC342">
        <f t="shared" si="56"/>
        <v>5.0670304337161408E-4</v>
      </c>
      <c r="AD342">
        <f t="shared" si="57"/>
        <v>0.28910168718650253</v>
      </c>
      <c r="AE342">
        <f t="shared" si="58"/>
        <v>9.9787685774946913E-2</v>
      </c>
      <c r="AF342">
        <f t="shared" si="59"/>
        <v>1.0626180183496343E-3</v>
      </c>
    </row>
    <row r="343" spans="1:32" x14ac:dyDescent="0.25">
      <c r="A343" t="s">
        <v>1396</v>
      </c>
      <c r="B343">
        <v>7591</v>
      </c>
      <c r="C343" s="2" t="str">
        <f t="shared" si="50"/>
        <v>0-20.000</v>
      </c>
      <c r="D343">
        <v>5.51</v>
      </c>
      <c r="E343">
        <f t="shared" si="51"/>
        <v>4</v>
      </c>
      <c r="F343" t="str">
        <f t="shared" si="52"/>
        <v>04-06 anos</v>
      </c>
      <c r="G343">
        <v>51</v>
      </c>
      <c r="H343" t="str">
        <f t="shared" si="53"/>
        <v>1 - 250</v>
      </c>
      <c r="I343">
        <v>664</v>
      </c>
      <c r="J343">
        <v>755</v>
      </c>
      <c r="K343">
        <v>2062</v>
      </c>
      <c r="L343">
        <v>24684</v>
      </c>
      <c r="M343">
        <v>51226</v>
      </c>
      <c r="N343">
        <v>31637</v>
      </c>
      <c r="O343" t="str">
        <f t="shared" si="54"/>
        <v>10.001-100.000</v>
      </c>
      <c r="P343">
        <v>11520</v>
      </c>
      <c r="Q343" t="str">
        <f t="shared" si="55"/>
        <v>10.001-100.000</v>
      </c>
      <c r="R343">
        <v>8069</v>
      </c>
      <c r="S343">
        <v>22.49</v>
      </c>
      <c r="T343">
        <v>5.78</v>
      </c>
      <c r="U343">
        <v>1.18</v>
      </c>
      <c r="V343">
        <v>5.14</v>
      </c>
      <c r="W343">
        <v>5.92</v>
      </c>
      <c r="X343" t="s">
        <v>1397</v>
      </c>
      <c r="Y343" t="s">
        <v>1398</v>
      </c>
      <c r="Z343" t="s">
        <v>1399</v>
      </c>
      <c r="AB343">
        <f>(N343 - MIN($N$2:$N$998)) / (MAX($N$2:$N$998) - MIN($N$2:$N$998))</f>
        <v>2.9433638992142782E-3</v>
      </c>
      <c r="AC343">
        <f t="shared" si="56"/>
        <v>9.243418938465549E-4</v>
      </c>
      <c r="AD343">
        <f t="shared" si="57"/>
        <v>0.26356589147286824</v>
      </c>
      <c r="AE343">
        <f t="shared" si="58"/>
        <v>3.8216560509554125E-2</v>
      </c>
      <c r="AF343">
        <f t="shared" si="59"/>
        <v>9.3110409381471534E-5</v>
      </c>
    </row>
    <row r="344" spans="1:32" x14ac:dyDescent="0.25">
      <c r="A344" t="s">
        <v>1400</v>
      </c>
      <c r="B344">
        <v>7804</v>
      </c>
      <c r="C344" s="2" t="str">
        <f t="shared" si="50"/>
        <v>0-20.000</v>
      </c>
      <c r="D344">
        <v>15.35</v>
      </c>
      <c r="E344">
        <f t="shared" si="51"/>
        <v>14</v>
      </c>
      <c r="F344" t="str">
        <f t="shared" si="52"/>
        <v>14-16 anos</v>
      </c>
      <c r="G344">
        <v>0</v>
      </c>
      <c r="H344" t="str">
        <f t="shared" si="53"/>
        <v>0</v>
      </c>
      <c r="I344">
        <v>5404</v>
      </c>
      <c r="J344">
        <v>7027</v>
      </c>
      <c r="K344">
        <v>35585</v>
      </c>
      <c r="L344">
        <v>239298</v>
      </c>
      <c r="M344">
        <v>549286</v>
      </c>
      <c r="N344">
        <v>366888</v>
      </c>
      <c r="O344" t="str">
        <f t="shared" si="54"/>
        <v>100.001-1.000.000</v>
      </c>
      <c r="P344">
        <v>106255</v>
      </c>
      <c r="Q344" t="str">
        <f t="shared" si="55"/>
        <v>&gt;100.000</v>
      </c>
      <c r="R344">
        <v>76143</v>
      </c>
      <c r="S344">
        <v>19.34</v>
      </c>
      <c r="T344">
        <v>8.09</v>
      </c>
      <c r="U344">
        <v>1.33</v>
      </c>
      <c r="V344">
        <v>18.809999999999999</v>
      </c>
      <c r="W344">
        <v>6.87</v>
      </c>
      <c r="X344" t="s">
        <v>1401</v>
      </c>
      <c r="Y344" t="s">
        <v>1402</v>
      </c>
      <c r="Z344" t="s">
        <v>1403</v>
      </c>
      <c r="AB344">
        <f>(N344 - MIN($N$2:$N$998)) / (MAX($N$2:$N$998) - MIN($N$2:$N$998))</f>
        <v>3.413360603897108E-2</v>
      </c>
      <c r="AC344">
        <f t="shared" si="56"/>
        <v>8.5256899245369517E-3</v>
      </c>
      <c r="AD344">
        <f t="shared" si="57"/>
        <v>0.36890104879160968</v>
      </c>
      <c r="AE344">
        <f t="shared" si="58"/>
        <v>7.0063694267515936E-2</v>
      </c>
      <c r="AF344">
        <f t="shared" si="59"/>
        <v>3.4074062265865361E-4</v>
      </c>
    </row>
    <row r="345" spans="1:32" x14ac:dyDescent="0.25">
      <c r="A345" t="s">
        <v>1404</v>
      </c>
      <c r="B345">
        <v>7590</v>
      </c>
      <c r="C345" s="2" t="str">
        <f t="shared" si="50"/>
        <v>0-20.000</v>
      </c>
      <c r="D345">
        <v>9.94</v>
      </c>
      <c r="E345">
        <f t="shared" si="51"/>
        <v>8</v>
      </c>
      <c r="F345" t="str">
        <f t="shared" si="52"/>
        <v>08-10 anos</v>
      </c>
      <c r="G345">
        <v>17</v>
      </c>
      <c r="H345" t="str">
        <f t="shared" si="53"/>
        <v>1 - 250</v>
      </c>
      <c r="I345">
        <v>133</v>
      </c>
      <c r="J345">
        <v>212</v>
      </c>
      <c r="K345">
        <v>900</v>
      </c>
      <c r="L345">
        <v>8714</v>
      </c>
      <c r="M345">
        <v>14094</v>
      </c>
      <c r="N345">
        <v>9279</v>
      </c>
      <c r="O345" t="str">
        <f t="shared" si="54"/>
        <v>1.001-10.000</v>
      </c>
      <c r="P345">
        <v>2446</v>
      </c>
      <c r="Q345" t="str">
        <f t="shared" si="55"/>
        <v>1.001-10.000</v>
      </c>
      <c r="R345">
        <v>2369</v>
      </c>
      <c r="S345">
        <v>17.350000000000001</v>
      </c>
      <c r="T345">
        <v>3.17</v>
      </c>
      <c r="U345">
        <v>1.28</v>
      </c>
      <c r="V345">
        <v>10.25</v>
      </c>
      <c r="W345">
        <v>7.98</v>
      </c>
      <c r="X345" t="s">
        <v>1405</v>
      </c>
      <c r="Y345" t="s">
        <v>1406</v>
      </c>
      <c r="Z345" t="s">
        <v>1407</v>
      </c>
      <c r="AB345">
        <f>(N345 - MIN($N$2:$N$998)) / (MAX($N$2:$N$998) - MIN($N$2:$N$998))</f>
        <v>8.6327634165089253E-4</v>
      </c>
      <c r="AC345">
        <f t="shared" si="56"/>
        <v>1.9626217641915568E-4</v>
      </c>
      <c r="AD345">
        <f t="shared" si="57"/>
        <v>0.14455084359325127</v>
      </c>
      <c r="AE345">
        <f t="shared" si="58"/>
        <v>5.9447983014862003E-2</v>
      </c>
      <c r="AF345">
        <f t="shared" si="59"/>
        <v>1.8567737279379053E-4</v>
      </c>
    </row>
    <row r="346" spans="1:32" x14ac:dyDescent="0.25">
      <c r="A346" t="s">
        <v>1408</v>
      </c>
      <c r="B346">
        <v>7548</v>
      </c>
      <c r="C346" s="2" t="str">
        <f t="shared" si="50"/>
        <v>0-20.000</v>
      </c>
      <c r="D346">
        <v>13.07</v>
      </c>
      <c r="E346">
        <f t="shared" si="51"/>
        <v>12</v>
      </c>
      <c r="F346" t="str">
        <f t="shared" si="52"/>
        <v>12-14 anos</v>
      </c>
      <c r="G346">
        <v>0</v>
      </c>
      <c r="H346" t="str">
        <f t="shared" si="53"/>
        <v>0</v>
      </c>
      <c r="I346">
        <v>203</v>
      </c>
      <c r="J346">
        <v>543</v>
      </c>
      <c r="K346">
        <v>2081</v>
      </c>
      <c r="L346">
        <v>18086</v>
      </c>
      <c r="M346">
        <v>22884</v>
      </c>
      <c r="N346">
        <v>16711</v>
      </c>
      <c r="O346" t="str">
        <f t="shared" si="54"/>
        <v>10.001-100.000</v>
      </c>
      <c r="P346">
        <v>3066</v>
      </c>
      <c r="Q346" t="str">
        <f t="shared" si="55"/>
        <v>1.001-10.000</v>
      </c>
      <c r="R346">
        <v>3107</v>
      </c>
      <c r="S346">
        <v>13.4</v>
      </c>
      <c r="T346">
        <v>3.61</v>
      </c>
      <c r="U346">
        <v>1.53</v>
      </c>
      <c r="V346">
        <v>19.440000000000001</v>
      </c>
      <c r="W346">
        <v>6.77</v>
      </c>
      <c r="X346" t="s">
        <v>1409</v>
      </c>
      <c r="Y346" t="s">
        <v>1410</v>
      </c>
      <c r="Z346" t="s">
        <v>1411</v>
      </c>
      <c r="AB346">
        <f>(N346 - MIN($N$2:$N$998)) / (MAX($N$2:$N$998) - MIN($N$2:$N$998))</f>
        <v>1.5547161273120017E-3</v>
      </c>
      <c r="AC346">
        <f t="shared" si="56"/>
        <v>2.4600974362270291E-4</v>
      </c>
      <c r="AD346">
        <f t="shared" si="57"/>
        <v>0.16461468308253532</v>
      </c>
      <c r="AE346">
        <f t="shared" si="58"/>
        <v>0.11252653927813164</v>
      </c>
      <c r="AF346">
        <f t="shared" si="59"/>
        <v>3.5215298801085737E-4</v>
      </c>
    </row>
    <row r="347" spans="1:32" x14ac:dyDescent="0.25">
      <c r="A347" t="s">
        <v>1412</v>
      </c>
      <c r="B347">
        <v>7540</v>
      </c>
      <c r="C347" s="2" t="str">
        <f t="shared" si="50"/>
        <v>0-20.000</v>
      </c>
      <c r="D347">
        <v>5.79</v>
      </c>
      <c r="E347">
        <f t="shared" si="51"/>
        <v>4</v>
      </c>
      <c r="F347" t="str">
        <f t="shared" si="52"/>
        <v>04-06 anos</v>
      </c>
      <c r="G347">
        <v>29</v>
      </c>
      <c r="H347" t="str">
        <f t="shared" si="53"/>
        <v>1 - 250</v>
      </c>
      <c r="I347">
        <v>12</v>
      </c>
      <c r="J347">
        <v>12</v>
      </c>
      <c r="K347">
        <v>25</v>
      </c>
      <c r="L347">
        <v>300</v>
      </c>
      <c r="M347">
        <v>750</v>
      </c>
      <c r="N347">
        <v>510</v>
      </c>
      <c r="O347" t="str">
        <f t="shared" si="54"/>
        <v>101-1.000</v>
      </c>
      <c r="P347">
        <v>157</v>
      </c>
      <c r="Q347" t="str">
        <f t="shared" si="55"/>
        <v>101-1.000</v>
      </c>
      <c r="R347">
        <v>83</v>
      </c>
      <c r="S347">
        <v>20.93</v>
      </c>
      <c r="T347">
        <v>6.75</v>
      </c>
      <c r="U347">
        <v>1.08</v>
      </c>
      <c r="V347">
        <v>2.33</v>
      </c>
      <c r="W347">
        <v>4.67</v>
      </c>
      <c r="X347" t="s">
        <v>1413</v>
      </c>
      <c r="Y347" t="s">
        <v>1414</v>
      </c>
      <c r="Z347" t="s">
        <v>1415</v>
      </c>
      <c r="AB347">
        <f>(N347 - MIN($N$2:$N$998)) / (MAX($N$2:$N$998) - MIN($N$2:$N$998))</f>
        <v>4.7448101545635863E-5</v>
      </c>
      <c r="AC347">
        <f t="shared" si="56"/>
        <v>1.2597367824124056E-5</v>
      </c>
      <c r="AD347">
        <f t="shared" si="57"/>
        <v>0.30779753761969902</v>
      </c>
      <c r="AE347">
        <f t="shared" si="58"/>
        <v>1.6985138004246298E-2</v>
      </c>
      <c r="AF347">
        <f t="shared" si="59"/>
        <v>4.2207636937515308E-5</v>
      </c>
    </row>
    <row r="348" spans="1:32" x14ac:dyDescent="0.25">
      <c r="A348" t="s">
        <v>1416</v>
      </c>
      <c r="B348">
        <v>7527</v>
      </c>
      <c r="C348" s="2" t="str">
        <f t="shared" si="50"/>
        <v>0-20.000</v>
      </c>
      <c r="D348">
        <v>11.16</v>
      </c>
      <c r="E348">
        <f t="shared" si="51"/>
        <v>10</v>
      </c>
      <c r="F348" t="str">
        <f t="shared" si="52"/>
        <v>10-12 anos</v>
      </c>
      <c r="G348">
        <v>0</v>
      </c>
      <c r="H348" t="str">
        <f t="shared" si="53"/>
        <v>0</v>
      </c>
      <c r="I348">
        <v>40</v>
      </c>
      <c r="J348">
        <v>86</v>
      </c>
      <c r="K348">
        <v>343</v>
      </c>
      <c r="L348">
        <v>2633</v>
      </c>
      <c r="M348">
        <v>4286</v>
      </c>
      <c r="N348">
        <v>3334</v>
      </c>
      <c r="O348" t="str">
        <f t="shared" si="54"/>
        <v>1.001-10.000</v>
      </c>
      <c r="P348">
        <v>187</v>
      </c>
      <c r="Q348" t="str">
        <f t="shared" si="55"/>
        <v>101-1.000</v>
      </c>
      <c r="R348">
        <v>765</v>
      </c>
      <c r="S348">
        <v>4.3600000000000003</v>
      </c>
      <c r="T348">
        <v>6.63</v>
      </c>
      <c r="U348">
        <v>1.83</v>
      </c>
      <c r="V348">
        <v>9.1999999999999993</v>
      </c>
      <c r="W348">
        <v>4.83</v>
      </c>
      <c r="X348" t="s">
        <v>1417</v>
      </c>
      <c r="Y348" t="s">
        <v>1418</v>
      </c>
      <c r="Z348" t="s">
        <v>1419</v>
      </c>
      <c r="AB348">
        <f>(N348 - MIN($N$2:$N$998)) / (MAX($N$2:$N$998) - MIN($N$2:$N$998))</f>
        <v>3.1018033441794111E-4</v>
      </c>
      <c r="AC348">
        <f t="shared" si="56"/>
        <v>1.5004508172682793E-5</v>
      </c>
      <c r="AD348">
        <f t="shared" si="57"/>
        <v>0.30232558139534882</v>
      </c>
      <c r="AE348">
        <f t="shared" si="58"/>
        <v>0.17622080679405522</v>
      </c>
      <c r="AF348">
        <f t="shared" si="59"/>
        <v>1.6665676387345098E-4</v>
      </c>
    </row>
    <row r="349" spans="1:32" x14ac:dyDescent="0.25">
      <c r="A349" t="s">
        <v>1420</v>
      </c>
      <c r="B349">
        <v>7503</v>
      </c>
      <c r="C349" s="2" t="str">
        <f t="shared" si="50"/>
        <v>0-20.000</v>
      </c>
      <c r="D349">
        <v>10.050000000000001</v>
      </c>
      <c r="E349">
        <f t="shared" si="51"/>
        <v>10</v>
      </c>
      <c r="F349" t="str">
        <f t="shared" si="52"/>
        <v>10-12 anos</v>
      </c>
      <c r="G349">
        <v>0</v>
      </c>
      <c r="H349" t="str">
        <f t="shared" si="53"/>
        <v>0</v>
      </c>
      <c r="I349">
        <v>201</v>
      </c>
      <c r="J349">
        <v>279</v>
      </c>
      <c r="K349">
        <v>2500</v>
      </c>
      <c r="L349">
        <v>22522</v>
      </c>
      <c r="M349">
        <v>56546</v>
      </c>
      <c r="N349">
        <v>22844</v>
      </c>
      <c r="O349" t="str">
        <f t="shared" si="54"/>
        <v>10.001-100.000</v>
      </c>
      <c r="P349">
        <v>28063</v>
      </c>
      <c r="Q349" t="str">
        <f t="shared" si="55"/>
        <v>10.001-100.000</v>
      </c>
      <c r="R349">
        <v>5639</v>
      </c>
      <c r="S349">
        <v>49.63</v>
      </c>
      <c r="T349">
        <v>4</v>
      </c>
      <c r="U349">
        <v>1.02</v>
      </c>
      <c r="V349">
        <v>47.47</v>
      </c>
      <c r="W349">
        <v>25.39</v>
      </c>
      <c r="X349" t="s">
        <v>1421</v>
      </c>
      <c r="Y349" t="s">
        <v>1422</v>
      </c>
      <c r="Z349" t="s">
        <v>1423</v>
      </c>
      <c r="AB349">
        <f>(N349 - MIN($N$2:$N$998)) / (MAX($N$2:$N$998) - MIN($N$2:$N$998))</f>
        <v>2.1253028072715798E-3</v>
      </c>
      <c r="AC349">
        <f t="shared" si="56"/>
        <v>2.2517193200534608E-3</v>
      </c>
      <c r="AD349">
        <f t="shared" si="57"/>
        <v>0.1823985408116735</v>
      </c>
      <c r="AE349">
        <f t="shared" si="58"/>
        <v>4.2462845010615745E-3</v>
      </c>
      <c r="AF349">
        <f t="shared" si="59"/>
        <v>8.5991267185573034E-4</v>
      </c>
    </row>
    <row r="350" spans="1:32" x14ac:dyDescent="0.25">
      <c r="A350" t="s">
        <v>1424</v>
      </c>
      <c r="B350">
        <v>7570</v>
      </c>
      <c r="C350" s="2" t="str">
        <f t="shared" si="50"/>
        <v>0-20.000</v>
      </c>
      <c r="D350">
        <v>11.43</v>
      </c>
      <c r="E350">
        <f t="shared" si="51"/>
        <v>10</v>
      </c>
      <c r="F350" t="str">
        <f t="shared" si="52"/>
        <v>10-12 anos</v>
      </c>
      <c r="G350">
        <v>0</v>
      </c>
      <c r="H350" t="str">
        <f t="shared" si="53"/>
        <v>0</v>
      </c>
      <c r="I350">
        <v>1241</v>
      </c>
      <c r="J350">
        <v>2686</v>
      </c>
      <c r="K350">
        <v>36130</v>
      </c>
      <c r="L350">
        <v>308284</v>
      </c>
      <c r="M350">
        <v>649338</v>
      </c>
      <c r="N350">
        <v>442468</v>
      </c>
      <c r="O350" t="str">
        <f t="shared" si="54"/>
        <v>100.001-1.000.000</v>
      </c>
      <c r="P350">
        <v>101383</v>
      </c>
      <c r="Q350" t="str">
        <f t="shared" si="55"/>
        <v>&gt;100.000</v>
      </c>
      <c r="R350">
        <v>105487</v>
      </c>
      <c r="S350">
        <v>15.61</v>
      </c>
      <c r="T350">
        <v>6.62</v>
      </c>
      <c r="U350">
        <v>1.5</v>
      </c>
      <c r="V350">
        <v>1272.1099999999999</v>
      </c>
      <c r="W350">
        <v>24.37</v>
      </c>
      <c r="X350" t="s">
        <v>1425</v>
      </c>
      <c r="Y350" t="s">
        <v>1426</v>
      </c>
      <c r="Z350" t="s">
        <v>1427</v>
      </c>
      <c r="AB350">
        <f>(N350 - MIN($N$2:$N$998)) / (MAX($N$2:$N$998) - MIN($N$2:$N$998))</f>
        <v>4.1165228617047862E-2</v>
      </c>
      <c r="AC350">
        <f t="shared" si="56"/>
        <v>8.1347703319310134E-3</v>
      </c>
      <c r="AD350">
        <f t="shared" si="57"/>
        <v>0.30186958504331968</v>
      </c>
      <c r="AE350">
        <f t="shared" si="58"/>
        <v>0.10615711252653928</v>
      </c>
      <c r="AF350">
        <f t="shared" si="59"/>
        <v>2.3044101727288668E-2</v>
      </c>
    </row>
    <row r="351" spans="1:32" x14ac:dyDescent="0.25">
      <c r="A351" t="s">
        <v>1428</v>
      </c>
      <c r="B351">
        <v>7469</v>
      </c>
      <c r="C351" s="2" t="str">
        <f t="shared" si="50"/>
        <v>0-20.000</v>
      </c>
      <c r="D351">
        <v>5.68</v>
      </c>
      <c r="E351">
        <f t="shared" si="51"/>
        <v>4</v>
      </c>
      <c r="F351" t="str">
        <f t="shared" si="52"/>
        <v>04-06 anos</v>
      </c>
      <c r="G351">
        <v>0</v>
      </c>
      <c r="H351" t="str">
        <f t="shared" si="53"/>
        <v>0</v>
      </c>
      <c r="I351">
        <v>141</v>
      </c>
      <c r="J351">
        <v>145</v>
      </c>
      <c r="K351">
        <v>246</v>
      </c>
      <c r="L351">
        <v>3441</v>
      </c>
      <c r="M351">
        <v>4497</v>
      </c>
      <c r="N351">
        <v>3532</v>
      </c>
      <c r="O351" t="str">
        <f t="shared" si="54"/>
        <v>1.001-10.000</v>
      </c>
      <c r="P351">
        <v>415</v>
      </c>
      <c r="Q351" t="str">
        <f t="shared" si="55"/>
        <v>101-1.000</v>
      </c>
      <c r="R351">
        <v>550</v>
      </c>
      <c r="S351">
        <v>9.23</v>
      </c>
      <c r="T351">
        <v>1.24</v>
      </c>
      <c r="U351">
        <v>1</v>
      </c>
      <c r="V351">
        <v>0.84</v>
      </c>
      <c r="W351">
        <v>5.77</v>
      </c>
      <c r="X351" t="s">
        <v>1429</v>
      </c>
      <c r="Y351" t="s">
        <v>1430</v>
      </c>
      <c r="Z351" t="s">
        <v>1431</v>
      </c>
      <c r="AB351">
        <f>(N351 - MIN($N$2:$N$998)) / (MAX($N$2:$N$998) - MIN($N$2:$N$998))</f>
        <v>3.2860136207683502E-4</v>
      </c>
      <c r="AC351">
        <f t="shared" si="56"/>
        <v>3.3298774821729189E-5</v>
      </c>
      <c r="AD351">
        <f t="shared" si="57"/>
        <v>5.6543547651618786E-2</v>
      </c>
      <c r="AE351">
        <f t="shared" si="58"/>
        <v>0</v>
      </c>
      <c r="AF351">
        <f t="shared" si="59"/>
        <v>1.5216487136271613E-5</v>
      </c>
    </row>
    <row r="352" spans="1:32" x14ac:dyDescent="0.25">
      <c r="A352" t="s">
        <v>1432</v>
      </c>
      <c r="B352">
        <v>7455</v>
      </c>
      <c r="C352" s="2" t="str">
        <f t="shared" si="50"/>
        <v>0-20.000</v>
      </c>
      <c r="D352">
        <v>14.21</v>
      </c>
      <c r="E352">
        <f t="shared" si="51"/>
        <v>14</v>
      </c>
      <c r="F352" t="str">
        <f t="shared" si="52"/>
        <v>14-16 anos</v>
      </c>
      <c r="G352">
        <v>121</v>
      </c>
      <c r="H352" t="str">
        <f t="shared" si="53"/>
        <v>1 - 250</v>
      </c>
      <c r="I352">
        <v>954</v>
      </c>
      <c r="J352">
        <v>1476</v>
      </c>
      <c r="K352">
        <v>5410</v>
      </c>
      <c r="L352">
        <v>42416</v>
      </c>
      <c r="M352">
        <v>88887</v>
      </c>
      <c r="N352">
        <v>70902</v>
      </c>
      <c r="O352" t="str">
        <f t="shared" si="54"/>
        <v>10.001-100.000</v>
      </c>
      <c r="P352">
        <v>6017</v>
      </c>
      <c r="Q352" t="str">
        <f t="shared" si="55"/>
        <v>1.001-10.000</v>
      </c>
      <c r="R352">
        <v>11968</v>
      </c>
      <c r="S352">
        <v>6.77</v>
      </c>
      <c r="T352">
        <v>4.75</v>
      </c>
      <c r="U352">
        <v>1.22</v>
      </c>
      <c r="V352">
        <v>49.71</v>
      </c>
      <c r="W352">
        <v>6.69</v>
      </c>
      <c r="X352" t="s">
        <v>1433</v>
      </c>
      <c r="Y352" t="s">
        <v>1434</v>
      </c>
      <c r="Z352" t="s">
        <v>1435</v>
      </c>
      <c r="AB352">
        <f>(N352 - MIN($N$2:$N$998)) / (MAX($N$2:$N$998) - MIN($N$2:$N$998))</f>
        <v>6.5964025407621056E-3</v>
      </c>
      <c r="AC352">
        <f t="shared" si="56"/>
        <v>4.8279211590926397E-4</v>
      </c>
      <c r="AD352">
        <f t="shared" si="57"/>
        <v>0.2165982672138623</v>
      </c>
      <c r="AE352">
        <f t="shared" si="58"/>
        <v>4.6709129511677279E-2</v>
      </c>
      <c r="AF352">
        <f t="shared" si="59"/>
        <v>9.0048997088578797E-4</v>
      </c>
    </row>
    <row r="353" spans="1:32" x14ac:dyDescent="0.25">
      <c r="A353" t="s">
        <v>1436</v>
      </c>
      <c r="B353">
        <v>7500</v>
      </c>
      <c r="C353" s="2" t="str">
        <f t="shared" si="50"/>
        <v>0-20.000</v>
      </c>
      <c r="D353">
        <v>13.31</v>
      </c>
      <c r="E353">
        <f t="shared" si="51"/>
        <v>12</v>
      </c>
      <c r="F353" t="str">
        <f t="shared" si="52"/>
        <v>12-14 anos</v>
      </c>
      <c r="G353">
        <v>35</v>
      </c>
      <c r="H353" t="str">
        <f t="shared" si="53"/>
        <v>1 - 250</v>
      </c>
      <c r="I353">
        <v>3853</v>
      </c>
      <c r="J353">
        <v>4594</v>
      </c>
      <c r="K353">
        <v>15350</v>
      </c>
      <c r="L353">
        <v>96528</v>
      </c>
      <c r="M353">
        <v>199288</v>
      </c>
      <c r="N353">
        <v>126373</v>
      </c>
      <c r="O353" t="str">
        <f t="shared" si="54"/>
        <v>100.001-1.000.000</v>
      </c>
      <c r="P353">
        <v>38797</v>
      </c>
      <c r="Q353" t="str">
        <f t="shared" si="55"/>
        <v>10.001-100.000</v>
      </c>
      <c r="R353">
        <v>34118</v>
      </c>
      <c r="S353">
        <v>19.47</v>
      </c>
      <c r="T353">
        <v>3.88</v>
      </c>
      <c r="U353">
        <v>1.18</v>
      </c>
      <c r="V353">
        <v>10.47</v>
      </c>
      <c r="W353">
        <v>4.43</v>
      </c>
      <c r="X353" t="s">
        <v>1437</v>
      </c>
      <c r="Y353" t="s">
        <v>1438</v>
      </c>
      <c r="Z353" t="s">
        <v>1439</v>
      </c>
      <c r="AB353">
        <f>(N353 - MIN($N$2:$N$998)) / (MAX($N$2:$N$998) - MIN($N$2:$N$998))</f>
        <v>1.1757174385542433E-2</v>
      </c>
      <c r="AC353">
        <f t="shared" si="56"/>
        <v>3.1129941367677768E-3</v>
      </c>
      <c r="AD353">
        <f t="shared" si="57"/>
        <v>0.1769265845873233</v>
      </c>
      <c r="AE353">
        <f t="shared" si="58"/>
        <v>3.8216560509554125E-2</v>
      </c>
      <c r="AF353">
        <f t="shared" si="59"/>
        <v>1.8966264323424262E-4</v>
      </c>
    </row>
    <row r="354" spans="1:32" x14ac:dyDescent="0.25">
      <c r="A354" t="s">
        <v>1440</v>
      </c>
      <c r="B354">
        <v>7430</v>
      </c>
      <c r="C354" s="2" t="str">
        <f t="shared" si="50"/>
        <v>0-20.000</v>
      </c>
      <c r="D354">
        <v>1.72</v>
      </c>
      <c r="E354">
        <f t="shared" si="51"/>
        <v>0</v>
      </c>
      <c r="F354" t="str">
        <f t="shared" si="52"/>
        <v>&lt;1 ano</v>
      </c>
      <c r="G354">
        <v>0</v>
      </c>
      <c r="H354" t="str">
        <f t="shared" si="53"/>
        <v>0</v>
      </c>
      <c r="I354">
        <v>174</v>
      </c>
      <c r="J354">
        <v>600</v>
      </c>
      <c r="K354">
        <v>2784</v>
      </c>
      <c r="L354">
        <v>53431</v>
      </c>
      <c r="M354">
        <v>56568</v>
      </c>
      <c r="N354">
        <v>42210</v>
      </c>
      <c r="O354" t="str">
        <f t="shared" si="54"/>
        <v>10.001-100.000</v>
      </c>
      <c r="P354">
        <v>7332</v>
      </c>
      <c r="Q354" t="str">
        <f t="shared" si="55"/>
        <v>1.001-10.000</v>
      </c>
      <c r="R354">
        <v>7026</v>
      </c>
      <c r="S354">
        <v>12.96</v>
      </c>
      <c r="T354">
        <v>3.3</v>
      </c>
      <c r="U354">
        <v>1.0900000000000001</v>
      </c>
      <c r="V354">
        <v>7.58</v>
      </c>
      <c r="W354">
        <v>12.1</v>
      </c>
      <c r="X354" t="s">
        <v>1441</v>
      </c>
      <c r="Y354" t="s">
        <v>1442</v>
      </c>
      <c r="Z354" t="s">
        <v>1443</v>
      </c>
      <c r="AB354">
        <f>(N354 - MIN($N$2:$N$998)) / (MAX($N$2:$N$998) - MIN($N$2:$N$998))</f>
        <v>3.9270281691005686E-3</v>
      </c>
      <c r="AC354">
        <f t="shared" si="56"/>
        <v>5.8830510118775524E-4</v>
      </c>
      <c r="AD354">
        <f t="shared" si="57"/>
        <v>0.15047879616963064</v>
      </c>
      <c r="AE354">
        <f t="shared" si="58"/>
        <v>1.9108280254777087E-2</v>
      </c>
      <c r="AF354">
        <f t="shared" si="59"/>
        <v>1.3731068153921289E-4</v>
      </c>
    </row>
    <row r="355" spans="1:32" x14ac:dyDescent="0.25">
      <c r="A355" t="s">
        <v>1444</v>
      </c>
      <c r="B355">
        <v>7420</v>
      </c>
      <c r="C355" s="2" t="str">
        <f t="shared" si="50"/>
        <v>0-20.000</v>
      </c>
      <c r="D355">
        <v>7.73</v>
      </c>
      <c r="E355">
        <f t="shared" si="51"/>
        <v>6</v>
      </c>
      <c r="F355" t="str">
        <f t="shared" si="52"/>
        <v>06-08 anos</v>
      </c>
      <c r="G355">
        <v>0</v>
      </c>
      <c r="H355" t="str">
        <f t="shared" si="53"/>
        <v>0</v>
      </c>
      <c r="I355">
        <v>27</v>
      </c>
      <c r="J355">
        <v>29</v>
      </c>
      <c r="K355">
        <v>177</v>
      </c>
      <c r="L355">
        <v>781</v>
      </c>
      <c r="M355">
        <v>1440</v>
      </c>
      <c r="N355">
        <v>1054</v>
      </c>
      <c r="O355" t="str">
        <f t="shared" si="54"/>
        <v>1.001-10.000</v>
      </c>
      <c r="P355">
        <v>136</v>
      </c>
      <c r="Q355" t="str">
        <f t="shared" si="55"/>
        <v>101-1.000</v>
      </c>
      <c r="R355">
        <v>250</v>
      </c>
      <c r="S355">
        <v>9.44</v>
      </c>
      <c r="T355">
        <v>4.55</v>
      </c>
      <c r="U355">
        <v>1.03</v>
      </c>
      <c r="V355">
        <v>29.07</v>
      </c>
      <c r="W355">
        <v>7.52</v>
      </c>
      <c r="X355" t="s">
        <v>1445</v>
      </c>
      <c r="Y355" t="s">
        <v>1446</v>
      </c>
      <c r="Z355" t="s">
        <v>1447</v>
      </c>
      <c r="AB355">
        <f>(N355 - MIN($N$2:$N$998)) / (MAX($N$2:$N$998) - MIN($N$2:$N$998))</f>
        <v>9.8059409860980784E-5</v>
      </c>
      <c r="AC355">
        <f t="shared" si="56"/>
        <v>1.0912369580132939E-5</v>
      </c>
      <c r="AD355">
        <f t="shared" si="57"/>
        <v>0.2074783401732786</v>
      </c>
      <c r="AE355">
        <f t="shared" si="58"/>
        <v>6.3694267515923622E-3</v>
      </c>
      <c r="AF355">
        <f t="shared" si="59"/>
        <v>5.2659914410882838E-4</v>
      </c>
    </row>
    <row r="356" spans="1:32" x14ac:dyDescent="0.25">
      <c r="A356" t="s">
        <v>1448</v>
      </c>
      <c r="B356">
        <v>7404</v>
      </c>
      <c r="C356" s="2" t="str">
        <f t="shared" si="50"/>
        <v>0-20.000</v>
      </c>
      <c r="D356">
        <v>9.08</v>
      </c>
      <c r="E356">
        <f t="shared" si="51"/>
        <v>8</v>
      </c>
      <c r="F356" t="str">
        <f t="shared" si="52"/>
        <v>08-10 anos</v>
      </c>
      <c r="G356">
        <v>0</v>
      </c>
      <c r="H356" t="str">
        <f t="shared" si="53"/>
        <v>0</v>
      </c>
      <c r="I356">
        <v>345</v>
      </c>
      <c r="J356">
        <v>314</v>
      </c>
      <c r="K356">
        <v>1866</v>
      </c>
      <c r="L356">
        <v>13482</v>
      </c>
      <c r="M356">
        <v>27229</v>
      </c>
      <c r="N356">
        <v>18137</v>
      </c>
      <c r="O356" t="str">
        <f t="shared" si="54"/>
        <v>10.001-100.000</v>
      </c>
      <c r="P356">
        <v>5225</v>
      </c>
      <c r="Q356" t="str">
        <f t="shared" si="55"/>
        <v>1.001-10.000</v>
      </c>
      <c r="R356">
        <v>3867</v>
      </c>
      <c r="S356">
        <v>19.190000000000001</v>
      </c>
      <c r="T356">
        <v>5.86</v>
      </c>
      <c r="U356">
        <v>1.04</v>
      </c>
      <c r="V356">
        <v>28.55</v>
      </c>
      <c r="W356">
        <v>10.11</v>
      </c>
      <c r="X356" t="s">
        <v>1449</v>
      </c>
      <c r="Y356" t="s">
        <v>1450</v>
      </c>
      <c r="Z356" t="s">
        <v>1451</v>
      </c>
      <c r="AB356">
        <f>(N356 - MIN($N$2:$N$998)) / (MAX($N$2:$N$998) - MIN($N$2:$N$998))</f>
        <v>1.6873847406533287E-3</v>
      </c>
      <c r="AC356">
        <f t="shared" si="56"/>
        <v>4.192436107073133E-4</v>
      </c>
      <c r="AD356">
        <f t="shared" si="57"/>
        <v>0.26721386228910171</v>
      </c>
      <c r="AE356">
        <f t="shared" si="58"/>
        <v>8.492569002123149E-3</v>
      </c>
      <c r="AF356">
        <f t="shared" si="59"/>
        <v>5.1717941397685073E-4</v>
      </c>
    </row>
    <row r="357" spans="1:32" x14ac:dyDescent="0.25">
      <c r="A357" t="s">
        <v>1452</v>
      </c>
      <c r="B357">
        <v>7370</v>
      </c>
      <c r="C357" s="2" t="str">
        <f t="shared" si="50"/>
        <v>0-20.000</v>
      </c>
      <c r="D357">
        <v>10.83</v>
      </c>
      <c r="E357">
        <f t="shared" si="51"/>
        <v>10</v>
      </c>
      <c r="F357" t="str">
        <f t="shared" si="52"/>
        <v>10-12 anos</v>
      </c>
      <c r="G357">
        <v>8</v>
      </c>
      <c r="H357" t="str">
        <f t="shared" si="53"/>
        <v>1 - 250</v>
      </c>
      <c r="I357">
        <v>390</v>
      </c>
      <c r="J357">
        <v>458</v>
      </c>
      <c r="K357">
        <v>2226</v>
      </c>
      <c r="L357">
        <v>19104</v>
      </c>
      <c r="M357">
        <v>37571</v>
      </c>
      <c r="N357">
        <v>21524</v>
      </c>
      <c r="O357" t="str">
        <f t="shared" si="54"/>
        <v>10.001-100.000</v>
      </c>
      <c r="P357">
        <v>11452</v>
      </c>
      <c r="Q357" t="str">
        <f t="shared" si="55"/>
        <v>10.001-100.000</v>
      </c>
      <c r="R357">
        <v>4595</v>
      </c>
      <c r="S357">
        <v>30.48</v>
      </c>
      <c r="T357">
        <v>5.0599999999999996</v>
      </c>
      <c r="U357">
        <v>1.24</v>
      </c>
      <c r="V357">
        <v>36.18</v>
      </c>
      <c r="W357">
        <v>7.49</v>
      </c>
      <c r="X357" t="s">
        <v>1453</v>
      </c>
      <c r="Y357" t="s">
        <v>1454</v>
      </c>
      <c r="Z357" t="s">
        <v>1455</v>
      </c>
      <c r="AB357">
        <f>(N357 - MIN($N$2:$N$998)) / (MAX($N$2:$N$998) - MIN($N$2:$N$998))</f>
        <v>2.0024959562122868E-3</v>
      </c>
      <c r="AC357">
        <f t="shared" si="56"/>
        <v>9.1888570905648847E-4</v>
      </c>
      <c r="AD357">
        <f t="shared" si="57"/>
        <v>0.23073415412676698</v>
      </c>
      <c r="AE357">
        <f t="shared" si="58"/>
        <v>5.0955414012738849E-2</v>
      </c>
      <c r="AF357">
        <f t="shared" si="59"/>
        <v>6.5539583879798444E-4</v>
      </c>
    </row>
    <row r="358" spans="1:32" x14ac:dyDescent="0.25">
      <c r="A358" t="s">
        <v>1456</v>
      </c>
      <c r="B358">
        <v>7438</v>
      </c>
      <c r="C358" s="2" t="str">
        <f t="shared" si="50"/>
        <v>0-20.000</v>
      </c>
      <c r="D358">
        <v>8.76</v>
      </c>
      <c r="E358">
        <f t="shared" si="51"/>
        <v>8</v>
      </c>
      <c r="F358" t="str">
        <f t="shared" si="52"/>
        <v>08-10 anos</v>
      </c>
      <c r="G358">
        <v>481</v>
      </c>
      <c r="H358" t="str">
        <f t="shared" si="53"/>
        <v>251 - 500</v>
      </c>
      <c r="I358">
        <v>1851</v>
      </c>
      <c r="J358">
        <v>2521</v>
      </c>
      <c r="K358">
        <v>14577</v>
      </c>
      <c r="L358">
        <v>116056</v>
      </c>
      <c r="M358">
        <v>210930</v>
      </c>
      <c r="N358">
        <v>160841</v>
      </c>
      <c r="O358" t="str">
        <f t="shared" si="54"/>
        <v>100.001-1.000.000</v>
      </c>
      <c r="P358">
        <v>22727</v>
      </c>
      <c r="Q358" t="str">
        <f t="shared" si="55"/>
        <v>10.001-100.000</v>
      </c>
      <c r="R358">
        <v>27362</v>
      </c>
      <c r="S358">
        <v>10.77</v>
      </c>
      <c r="T358">
        <v>6.41</v>
      </c>
      <c r="U358">
        <v>1.66</v>
      </c>
      <c r="V358">
        <v>35.92</v>
      </c>
      <c r="W358">
        <v>9.7899999999999991</v>
      </c>
      <c r="X358" t="s">
        <v>1457</v>
      </c>
      <c r="Y358" t="s">
        <v>1458</v>
      </c>
      <c r="Z358" t="s">
        <v>1459</v>
      </c>
      <c r="AB358">
        <f>(N358 - MIN($N$2:$N$998)) / (MAX($N$2:$N$998) - MIN($N$2:$N$998))</f>
        <v>1.4963921766081604E-2</v>
      </c>
      <c r="AC358">
        <f t="shared" si="56"/>
        <v>1.8235692900564803E-3</v>
      </c>
      <c r="AD358">
        <f t="shared" si="57"/>
        <v>0.2922936616507068</v>
      </c>
      <c r="AE358">
        <f t="shared" si="58"/>
        <v>0.14012738853503184</v>
      </c>
      <c r="AF358">
        <f t="shared" si="59"/>
        <v>6.5068597373199566E-4</v>
      </c>
    </row>
    <row r="359" spans="1:32" x14ac:dyDescent="0.25">
      <c r="A359" t="s">
        <v>1460</v>
      </c>
      <c r="B359">
        <v>7353</v>
      </c>
      <c r="C359" s="2" t="str">
        <f t="shared" si="50"/>
        <v>0-20.000</v>
      </c>
      <c r="D359">
        <v>11.84</v>
      </c>
      <c r="E359">
        <f t="shared" si="51"/>
        <v>10</v>
      </c>
      <c r="F359" t="str">
        <f t="shared" si="52"/>
        <v>10-12 anos</v>
      </c>
      <c r="G359">
        <v>0</v>
      </c>
      <c r="H359" t="str">
        <f t="shared" si="53"/>
        <v>0</v>
      </c>
      <c r="I359">
        <v>26</v>
      </c>
      <c r="J359">
        <v>31</v>
      </c>
      <c r="K359">
        <v>83</v>
      </c>
      <c r="L359">
        <v>885</v>
      </c>
      <c r="M359">
        <v>1692</v>
      </c>
      <c r="N359">
        <v>1177</v>
      </c>
      <c r="O359" t="str">
        <f t="shared" si="54"/>
        <v>1.001-10.000</v>
      </c>
      <c r="P359">
        <v>240</v>
      </c>
      <c r="Q359" t="str">
        <f t="shared" si="55"/>
        <v>101-1.000</v>
      </c>
      <c r="R359">
        <v>275</v>
      </c>
      <c r="S359">
        <v>14.18</v>
      </c>
      <c r="T359">
        <v>5.29</v>
      </c>
      <c r="U359">
        <v>1.1599999999999999</v>
      </c>
      <c r="V359">
        <v>3.48</v>
      </c>
      <c r="W359">
        <v>5.58</v>
      </c>
      <c r="X359" t="s">
        <v>1461</v>
      </c>
      <c r="Y359" t="s">
        <v>1462</v>
      </c>
      <c r="Z359" t="s">
        <v>1463</v>
      </c>
      <c r="AB359">
        <f>(N359 - MIN($N$2:$N$998)) / (MAX($N$2:$N$998) - MIN($N$2:$N$998))</f>
        <v>1.0950277552786943E-4</v>
      </c>
      <c r="AC359">
        <f t="shared" si="56"/>
        <v>1.9257122788469895E-5</v>
      </c>
      <c r="AD359">
        <f t="shared" si="57"/>
        <v>0.24122207022343822</v>
      </c>
      <c r="AE359">
        <f t="shared" si="58"/>
        <v>3.3970276008492555E-2</v>
      </c>
      <c r="AF359">
        <f t="shared" si="59"/>
        <v>6.3039732421696687E-5</v>
      </c>
    </row>
    <row r="360" spans="1:32" x14ac:dyDescent="0.25">
      <c r="A360" t="s">
        <v>1464</v>
      </c>
      <c r="B360">
        <v>7339</v>
      </c>
      <c r="C360" s="2" t="str">
        <f t="shared" si="50"/>
        <v>0-20.000</v>
      </c>
      <c r="D360">
        <v>8.2799999999999994</v>
      </c>
      <c r="E360">
        <f t="shared" si="51"/>
        <v>8</v>
      </c>
      <c r="F360" t="str">
        <f t="shared" si="52"/>
        <v>08-10 anos</v>
      </c>
      <c r="G360">
        <v>19</v>
      </c>
      <c r="H360" t="str">
        <f t="shared" si="53"/>
        <v>1 - 250</v>
      </c>
      <c r="I360">
        <v>310</v>
      </c>
      <c r="J360">
        <v>456</v>
      </c>
      <c r="K360">
        <v>2600</v>
      </c>
      <c r="L360">
        <v>30275</v>
      </c>
      <c r="M360">
        <v>54321</v>
      </c>
      <c r="N360">
        <v>30171</v>
      </c>
      <c r="O360" t="str">
        <f t="shared" si="54"/>
        <v>10.001-100.000</v>
      </c>
      <c r="P360">
        <v>17380</v>
      </c>
      <c r="Q360" t="str">
        <f t="shared" si="55"/>
        <v>10.001-100.000</v>
      </c>
      <c r="R360">
        <v>6770</v>
      </c>
      <c r="S360">
        <v>31.99</v>
      </c>
      <c r="T360">
        <v>5.2</v>
      </c>
      <c r="U360">
        <v>1.42</v>
      </c>
      <c r="V360">
        <v>32.020000000000003</v>
      </c>
      <c r="W360">
        <v>15.64</v>
      </c>
      <c r="X360" t="s">
        <v>1465</v>
      </c>
      <c r="Y360" t="s">
        <v>1466</v>
      </c>
      <c r="Z360" t="s">
        <v>1467</v>
      </c>
      <c r="AB360">
        <f>(N360 - MIN($N$2:$N$998)) / (MAX($N$2:$N$998) - MIN($N$2:$N$998))</f>
        <v>2.8069738661438818E-3</v>
      </c>
      <c r="AC360">
        <f t="shared" si="56"/>
        <v>1.3945366419316949E-3</v>
      </c>
      <c r="AD360">
        <f t="shared" si="57"/>
        <v>0.23711810305517558</v>
      </c>
      <c r="AE360">
        <f t="shared" si="58"/>
        <v>8.9171974522292974E-2</v>
      </c>
      <c r="AF360">
        <f t="shared" si="59"/>
        <v>5.8003799774216324E-4</v>
      </c>
    </row>
    <row r="361" spans="1:32" x14ac:dyDescent="0.25">
      <c r="A361" t="s">
        <v>1468</v>
      </c>
      <c r="B361">
        <v>7300</v>
      </c>
      <c r="C361" s="2" t="str">
        <f t="shared" si="50"/>
        <v>0-20.000</v>
      </c>
      <c r="D361">
        <v>13.13</v>
      </c>
      <c r="E361">
        <f t="shared" si="51"/>
        <v>12</v>
      </c>
      <c r="F361" t="str">
        <f t="shared" si="52"/>
        <v>12-14 anos</v>
      </c>
      <c r="G361">
        <v>0</v>
      </c>
      <c r="H361" t="str">
        <f t="shared" si="53"/>
        <v>0</v>
      </c>
      <c r="I361">
        <v>123</v>
      </c>
      <c r="J361">
        <v>405</v>
      </c>
      <c r="K361">
        <v>806</v>
      </c>
      <c r="L361">
        <v>8017</v>
      </c>
      <c r="M361">
        <v>13562</v>
      </c>
      <c r="N361">
        <v>8889</v>
      </c>
      <c r="O361" t="str">
        <f t="shared" si="54"/>
        <v>1.001-10.000</v>
      </c>
      <c r="P361">
        <v>3168</v>
      </c>
      <c r="Q361" t="str">
        <f t="shared" si="55"/>
        <v>1.001-10.000</v>
      </c>
      <c r="R361">
        <v>1505</v>
      </c>
      <c r="S361">
        <v>23.36</v>
      </c>
      <c r="T361">
        <v>3.18</v>
      </c>
      <c r="U361">
        <v>1.23</v>
      </c>
      <c r="V361">
        <v>6</v>
      </c>
      <c r="W361">
        <v>3.57</v>
      </c>
      <c r="X361" t="s">
        <v>1469</v>
      </c>
      <c r="Y361" t="s">
        <v>1470</v>
      </c>
      <c r="Z361" t="s">
        <v>1471</v>
      </c>
      <c r="AB361">
        <f>(N361 - MIN($N$2:$N$998)) / (MAX($N$2:$N$998) - MIN($N$2:$N$998))</f>
        <v>8.2699249929246504E-4</v>
      </c>
      <c r="AC361">
        <f t="shared" si="56"/>
        <v>2.541940208078026E-4</v>
      </c>
      <c r="AD361">
        <f t="shared" si="57"/>
        <v>0.14500683994528044</v>
      </c>
      <c r="AE361">
        <f t="shared" si="58"/>
        <v>4.8832271762208064E-2</v>
      </c>
      <c r="AF361">
        <f t="shared" si="59"/>
        <v>1.0868919383051153E-4</v>
      </c>
    </row>
    <row r="362" spans="1:32" x14ac:dyDescent="0.25">
      <c r="A362" t="s">
        <v>1472</v>
      </c>
      <c r="B362">
        <v>7300</v>
      </c>
      <c r="C362" s="2" t="str">
        <f t="shared" si="50"/>
        <v>0-20.000</v>
      </c>
      <c r="D362">
        <v>13.64</v>
      </c>
      <c r="E362">
        <f t="shared" si="51"/>
        <v>12</v>
      </c>
      <c r="F362" t="str">
        <f t="shared" si="52"/>
        <v>12-14 anos</v>
      </c>
      <c r="G362">
        <v>0</v>
      </c>
      <c r="H362" t="str">
        <f t="shared" si="53"/>
        <v>0</v>
      </c>
      <c r="I362">
        <v>1031</v>
      </c>
      <c r="J362">
        <v>1673</v>
      </c>
      <c r="K362">
        <v>8124</v>
      </c>
      <c r="L362">
        <v>63211</v>
      </c>
      <c r="M362">
        <v>118084</v>
      </c>
      <c r="N362">
        <v>74617</v>
      </c>
      <c r="O362" t="str">
        <f t="shared" si="54"/>
        <v>10.001-100.000</v>
      </c>
      <c r="P362">
        <v>27342</v>
      </c>
      <c r="Q362" t="str">
        <f t="shared" si="55"/>
        <v>10.001-100.000</v>
      </c>
      <c r="R362">
        <v>16125</v>
      </c>
      <c r="S362">
        <v>23.15</v>
      </c>
      <c r="T362">
        <v>7.16</v>
      </c>
      <c r="U362">
        <v>2.11</v>
      </c>
      <c r="V362">
        <v>37.909999999999997</v>
      </c>
      <c r="W362">
        <v>7.72</v>
      </c>
      <c r="X362" t="s">
        <v>1473</v>
      </c>
      <c r="Y362" t="s">
        <v>1474</v>
      </c>
      <c r="Z362" t="s">
        <v>1475</v>
      </c>
      <c r="AB362">
        <f>(N362 - MIN($N$2:$N$998)) / (MAX($N$2:$N$998) - MIN($N$2:$N$998))</f>
        <v>6.9420293980994334E-3</v>
      </c>
      <c r="AC362">
        <f t="shared" si="56"/>
        <v>2.1938677136764326E-3</v>
      </c>
      <c r="AD362">
        <f t="shared" si="57"/>
        <v>0.32649338805289557</v>
      </c>
      <c r="AE362">
        <f t="shared" si="58"/>
        <v>0.23566878980891717</v>
      </c>
      <c r="AF362">
        <f t="shared" si="59"/>
        <v>6.8673455635244853E-4</v>
      </c>
    </row>
    <row r="363" spans="1:32" x14ac:dyDescent="0.25">
      <c r="A363" t="s">
        <v>1476</v>
      </c>
      <c r="B363">
        <v>7270</v>
      </c>
      <c r="C363" s="2" t="str">
        <f t="shared" si="50"/>
        <v>0-20.000</v>
      </c>
      <c r="D363">
        <v>11.88</v>
      </c>
      <c r="E363">
        <f t="shared" si="51"/>
        <v>10</v>
      </c>
      <c r="F363" t="str">
        <f t="shared" si="52"/>
        <v>10-12 anos</v>
      </c>
      <c r="G363">
        <v>5</v>
      </c>
      <c r="H363" t="str">
        <f t="shared" si="53"/>
        <v>1 - 250</v>
      </c>
      <c r="I363">
        <v>65</v>
      </c>
      <c r="J363">
        <v>79</v>
      </c>
      <c r="K363">
        <v>531</v>
      </c>
      <c r="L363">
        <v>10389</v>
      </c>
      <c r="M363">
        <v>14417</v>
      </c>
      <c r="N363">
        <v>12221</v>
      </c>
      <c r="O363" t="str">
        <f t="shared" si="54"/>
        <v>10.001-100.000</v>
      </c>
      <c r="P363">
        <v>920</v>
      </c>
      <c r="Q363" t="str">
        <f t="shared" si="55"/>
        <v>101-1.000</v>
      </c>
      <c r="R363">
        <v>1276</v>
      </c>
      <c r="S363">
        <v>6.38</v>
      </c>
      <c r="T363">
        <v>6.96</v>
      </c>
      <c r="U363">
        <v>1.67</v>
      </c>
      <c r="V363">
        <v>31.39</v>
      </c>
      <c r="W363">
        <v>11.62</v>
      </c>
      <c r="X363" t="s">
        <v>1477</v>
      </c>
      <c r="Y363" t="s">
        <v>1478</v>
      </c>
      <c r="Z363" t="s">
        <v>1479</v>
      </c>
      <c r="AB363">
        <f>(N363 - MIN($N$2:$N$998)) / (MAX($N$2:$N$998) - MIN($N$2:$N$998))</f>
        <v>1.1369867627239528E-3</v>
      </c>
      <c r="AC363">
        <f t="shared" si="56"/>
        <v>7.3818970689134598E-5</v>
      </c>
      <c r="AD363">
        <f t="shared" si="57"/>
        <v>0.3173734610123119</v>
      </c>
      <c r="AE363">
        <f t="shared" si="58"/>
        <v>0.14225053078556263</v>
      </c>
      <c r="AF363">
        <f t="shared" si="59"/>
        <v>5.6862563238995942E-4</v>
      </c>
    </row>
    <row r="364" spans="1:32" x14ac:dyDescent="0.25">
      <c r="A364" t="s">
        <v>1480</v>
      </c>
      <c r="B364">
        <v>7249</v>
      </c>
      <c r="C364" s="2" t="str">
        <f t="shared" si="50"/>
        <v>0-20.000</v>
      </c>
      <c r="D364">
        <v>10.92</v>
      </c>
      <c r="E364">
        <f t="shared" si="51"/>
        <v>10</v>
      </c>
      <c r="F364" t="str">
        <f t="shared" si="52"/>
        <v>10-12 anos</v>
      </c>
      <c r="G364">
        <v>2</v>
      </c>
      <c r="H364" t="str">
        <f t="shared" si="53"/>
        <v>1 - 250</v>
      </c>
      <c r="I364">
        <v>6</v>
      </c>
      <c r="J364">
        <v>16</v>
      </c>
      <c r="K364">
        <v>84</v>
      </c>
      <c r="L364">
        <v>943</v>
      </c>
      <c r="M364">
        <v>1084</v>
      </c>
      <c r="N364">
        <v>920</v>
      </c>
      <c r="O364" t="str">
        <f t="shared" si="54"/>
        <v>101-1.000</v>
      </c>
      <c r="P364">
        <v>29</v>
      </c>
      <c r="Q364" t="str">
        <f t="shared" si="55"/>
        <v>Até 100</v>
      </c>
      <c r="R364">
        <v>135</v>
      </c>
      <c r="S364">
        <v>2.68</v>
      </c>
      <c r="T364">
        <v>4.38</v>
      </c>
      <c r="U364">
        <v>1.25</v>
      </c>
      <c r="V364">
        <v>31.06</v>
      </c>
      <c r="W364">
        <v>11.38</v>
      </c>
      <c r="X364" t="s">
        <v>1481</v>
      </c>
      <c r="Y364" t="s">
        <v>1482</v>
      </c>
      <c r="Z364" t="s">
        <v>1483</v>
      </c>
      <c r="AB364">
        <f>(N364 - MIN($N$2:$N$998)) / (MAX($N$2:$N$998) - MIN($N$2:$N$998))</f>
        <v>8.5592653768598031E-5</v>
      </c>
      <c r="AC364">
        <f t="shared" si="56"/>
        <v>2.3269023369401122E-6</v>
      </c>
      <c r="AD364">
        <f t="shared" si="57"/>
        <v>0.19972640218878249</v>
      </c>
      <c r="AE364">
        <f t="shared" si="58"/>
        <v>5.3078556263269641E-2</v>
      </c>
      <c r="AF364">
        <f t="shared" si="59"/>
        <v>5.6264772672928124E-4</v>
      </c>
    </row>
    <row r="365" spans="1:32" x14ac:dyDescent="0.25">
      <c r="A365" t="s">
        <v>1484</v>
      </c>
      <c r="B365">
        <v>7248</v>
      </c>
      <c r="C365" s="2" t="str">
        <f t="shared" si="50"/>
        <v>0-20.000</v>
      </c>
      <c r="D365">
        <v>13.14</v>
      </c>
      <c r="E365">
        <f t="shared" si="51"/>
        <v>12</v>
      </c>
      <c r="F365" t="str">
        <f t="shared" si="52"/>
        <v>12-14 anos</v>
      </c>
      <c r="G365">
        <v>62</v>
      </c>
      <c r="H365" t="str">
        <f t="shared" si="53"/>
        <v>1 - 250</v>
      </c>
      <c r="I365">
        <v>586</v>
      </c>
      <c r="J365">
        <v>818</v>
      </c>
      <c r="K365">
        <v>4699</v>
      </c>
      <c r="L365">
        <v>51766</v>
      </c>
      <c r="M365">
        <v>73318</v>
      </c>
      <c r="N365">
        <v>60006</v>
      </c>
      <c r="O365" t="str">
        <f t="shared" si="54"/>
        <v>10.001-100.000</v>
      </c>
      <c r="P365">
        <v>4095</v>
      </c>
      <c r="Q365" t="str">
        <f t="shared" si="55"/>
        <v>1.001-10.000</v>
      </c>
      <c r="R365">
        <v>9217</v>
      </c>
      <c r="S365">
        <v>5.59</v>
      </c>
      <c r="T365">
        <v>7.43</v>
      </c>
      <c r="U365">
        <v>1.5</v>
      </c>
      <c r="V365">
        <v>21.41</v>
      </c>
      <c r="W365">
        <v>13.21</v>
      </c>
      <c r="X365" t="s">
        <v>1485</v>
      </c>
      <c r="Y365" t="s">
        <v>1486</v>
      </c>
      <c r="Z365" t="s">
        <v>1487</v>
      </c>
      <c r="AB365">
        <f>(N365 - MIN($N$2:$N$998)) / (MAX($N$2:$N$998) - MIN($N$2:$N$998))</f>
        <v>5.5826878065635792E-3</v>
      </c>
      <c r="AC365">
        <f t="shared" si="56"/>
        <v>3.2857465757826754E-4</v>
      </c>
      <c r="AD365">
        <f t="shared" si="57"/>
        <v>0.33880528955768352</v>
      </c>
      <c r="AE365">
        <f t="shared" si="58"/>
        <v>0.10615711252653928</v>
      </c>
      <c r="AF365">
        <f t="shared" si="59"/>
        <v>3.8783927331854196E-4</v>
      </c>
    </row>
    <row r="366" spans="1:32" x14ac:dyDescent="0.25">
      <c r="A366" t="s">
        <v>1488</v>
      </c>
      <c r="B366">
        <v>7242</v>
      </c>
      <c r="C366" s="2" t="str">
        <f t="shared" si="50"/>
        <v>0-20.000</v>
      </c>
      <c r="D366">
        <v>10.130000000000001</v>
      </c>
      <c r="E366">
        <f t="shared" si="51"/>
        <v>10</v>
      </c>
      <c r="F366" t="str">
        <f t="shared" si="52"/>
        <v>10-12 anos</v>
      </c>
      <c r="G366">
        <v>15</v>
      </c>
      <c r="H366" t="str">
        <f t="shared" si="53"/>
        <v>1 - 250</v>
      </c>
      <c r="I366">
        <v>39</v>
      </c>
      <c r="J366">
        <v>55</v>
      </c>
      <c r="K366">
        <v>302</v>
      </c>
      <c r="L366">
        <v>2403</v>
      </c>
      <c r="M366">
        <v>3769</v>
      </c>
      <c r="N366">
        <v>2531</v>
      </c>
      <c r="O366" t="str">
        <f t="shared" si="54"/>
        <v>1.001-10.000</v>
      </c>
      <c r="P366">
        <v>773</v>
      </c>
      <c r="Q366" t="str">
        <f t="shared" si="55"/>
        <v>101-1.000</v>
      </c>
      <c r="R366">
        <v>465</v>
      </c>
      <c r="S366">
        <v>20.51</v>
      </c>
      <c r="T366">
        <v>5.05</v>
      </c>
      <c r="U366">
        <v>1.25</v>
      </c>
      <c r="V366">
        <v>10.89</v>
      </c>
      <c r="W366">
        <v>10.35</v>
      </c>
      <c r="X366" t="s">
        <v>1489</v>
      </c>
      <c r="Y366" t="s">
        <v>1490</v>
      </c>
      <c r="Z366" t="s">
        <v>1491</v>
      </c>
      <c r="AB366">
        <f>(N366 - MIN($N$2:$N$998)) / (MAX($N$2:$N$998) - MIN($N$2:$N$998))</f>
        <v>2.354728333568713E-4</v>
      </c>
      <c r="AC366">
        <f t="shared" si="56"/>
        <v>6.2023982981196778E-5</v>
      </c>
      <c r="AD366">
        <f t="shared" si="57"/>
        <v>0.23027815777473779</v>
      </c>
      <c r="AE366">
        <f t="shared" si="58"/>
        <v>5.3078556263269641E-2</v>
      </c>
      <c r="AF366">
        <f t="shared" si="59"/>
        <v>1.9727088680237842E-4</v>
      </c>
    </row>
    <row r="367" spans="1:32" x14ac:dyDescent="0.25">
      <c r="A367" t="s">
        <v>1492</v>
      </c>
      <c r="B367">
        <v>7234</v>
      </c>
      <c r="C367" s="2" t="str">
        <f t="shared" si="50"/>
        <v>0-20.000</v>
      </c>
      <c r="D367">
        <v>8.14</v>
      </c>
      <c r="E367">
        <f t="shared" si="51"/>
        <v>8</v>
      </c>
      <c r="F367" t="str">
        <f t="shared" si="52"/>
        <v>08-10 anos</v>
      </c>
      <c r="G367">
        <v>0</v>
      </c>
      <c r="H367" t="str">
        <f t="shared" si="53"/>
        <v>0</v>
      </c>
      <c r="I367">
        <v>250</v>
      </c>
      <c r="J367">
        <v>316</v>
      </c>
      <c r="K367">
        <v>5344</v>
      </c>
      <c r="L367">
        <v>45165</v>
      </c>
      <c r="M367">
        <v>48055</v>
      </c>
      <c r="N367">
        <v>35855</v>
      </c>
      <c r="O367" t="str">
        <f t="shared" si="54"/>
        <v>10.001-100.000</v>
      </c>
      <c r="P367">
        <v>1964</v>
      </c>
      <c r="Q367" t="str">
        <f t="shared" si="55"/>
        <v>1.001-10.000</v>
      </c>
      <c r="R367">
        <v>10236</v>
      </c>
      <c r="S367">
        <v>4.09</v>
      </c>
      <c r="T367">
        <v>4.3099999999999996</v>
      </c>
      <c r="U367">
        <v>1.1599999999999999</v>
      </c>
      <c r="V367">
        <v>616.37</v>
      </c>
      <c r="W367">
        <v>19.88</v>
      </c>
      <c r="X367" t="s">
        <v>1493</v>
      </c>
      <c r="Y367" t="s">
        <v>1494</v>
      </c>
      <c r="Z367" t="s">
        <v>1495</v>
      </c>
      <c r="AB367">
        <f>(N367 - MIN($N$2:$N$998)) / (MAX($N$2:$N$998) - MIN($N$2:$N$998))</f>
        <v>3.3357876096446549E-3</v>
      </c>
      <c r="AC367">
        <f t="shared" si="56"/>
        <v>1.5758745481897864E-4</v>
      </c>
      <c r="AD367">
        <f t="shared" si="57"/>
        <v>0.19653442772457819</v>
      </c>
      <c r="AE367">
        <f t="shared" si="58"/>
        <v>3.3970276008492555E-2</v>
      </c>
      <c r="AF367">
        <f t="shared" si="59"/>
        <v>1.1165459733552065E-2</v>
      </c>
    </row>
    <row r="368" spans="1:32" x14ac:dyDescent="0.25">
      <c r="A368" t="s">
        <v>1496</v>
      </c>
      <c r="B368">
        <v>7223</v>
      </c>
      <c r="C368" s="2" t="str">
        <f t="shared" si="50"/>
        <v>0-20.000</v>
      </c>
      <c r="D368">
        <v>9.9700000000000006</v>
      </c>
      <c r="E368">
        <f t="shared" si="51"/>
        <v>8</v>
      </c>
      <c r="F368" t="str">
        <f t="shared" si="52"/>
        <v>08-10 anos</v>
      </c>
      <c r="G368">
        <v>20</v>
      </c>
      <c r="H368" t="str">
        <f t="shared" si="53"/>
        <v>1 - 250</v>
      </c>
      <c r="I368">
        <v>13</v>
      </c>
      <c r="J368">
        <v>21</v>
      </c>
      <c r="K368">
        <v>85</v>
      </c>
      <c r="L368">
        <v>931</v>
      </c>
      <c r="M368">
        <v>1307</v>
      </c>
      <c r="N368">
        <v>1021</v>
      </c>
      <c r="O368" t="str">
        <f t="shared" si="54"/>
        <v>1.001-10.000</v>
      </c>
      <c r="P368">
        <v>88</v>
      </c>
      <c r="Q368" t="str">
        <f t="shared" si="55"/>
        <v>Até 100</v>
      </c>
      <c r="R368">
        <v>198</v>
      </c>
      <c r="S368">
        <v>6.73</v>
      </c>
      <c r="T368">
        <v>5.38</v>
      </c>
      <c r="U368">
        <v>1.38</v>
      </c>
      <c r="V368">
        <v>8.81</v>
      </c>
      <c r="W368">
        <v>10.52</v>
      </c>
      <c r="X368" t="s">
        <v>1497</v>
      </c>
      <c r="Y368" t="s">
        <v>1498</v>
      </c>
      <c r="Z368" t="s">
        <v>1499</v>
      </c>
      <c r="AB368">
        <f>(N368 - MIN($N$2:$N$998)) / (MAX($N$2:$N$998) - MIN($N$2:$N$998))</f>
        <v>9.4989238584498466E-5</v>
      </c>
      <c r="AC368">
        <f t="shared" si="56"/>
        <v>7.0609450224389609E-6</v>
      </c>
      <c r="AD368">
        <f t="shared" si="57"/>
        <v>0.24532603739170086</v>
      </c>
      <c r="AE368">
        <f t="shared" si="58"/>
        <v>8.0679405520169833E-2</v>
      </c>
      <c r="AF368">
        <f t="shared" si="59"/>
        <v>1.5959196627446777E-4</v>
      </c>
    </row>
    <row r="369" spans="1:32" x14ac:dyDescent="0.25">
      <c r="A369" t="s">
        <v>1500</v>
      </c>
      <c r="B369">
        <v>7201</v>
      </c>
      <c r="C369" s="2" t="str">
        <f t="shared" si="50"/>
        <v>0-20.000</v>
      </c>
      <c r="D369">
        <v>10.64</v>
      </c>
      <c r="E369">
        <f t="shared" si="51"/>
        <v>10</v>
      </c>
      <c r="F369" t="str">
        <f t="shared" si="52"/>
        <v>10-12 anos</v>
      </c>
      <c r="G369">
        <v>9</v>
      </c>
      <c r="H369" t="str">
        <f t="shared" si="53"/>
        <v>1 - 250</v>
      </c>
      <c r="I369">
        <v>173</v>
      </c>
      <c r="J369">
        <v>382</v>
      </c>
      <c r="K369">
        <v>2021</v>
      </c>
      <c r="L369">
        <v>16083</v>
      </c>
      <c r="M369">
        <v>25282</v>
      </c>
      <c r="N369">
        <v>16362</v>
      </c>
      <c r="O369" t="str">
        <f t="shared" si="54"/>
        <v>10.001-100.000</v>
      </c>
      <c r="P369">
        <v>5024</v>
      </c>
      <c r="Q369" t="str">
        <f t="shared" si="55"/>
        <v>1.001-10.000</v>
      </c>
      <c r="R369">
        <v>3896</v>
      </c>
      <c r="S369">
        <v>19.87</v>
      </c>
      <c r="T369">
        <v>5.21</v>
      </c>
      <c r="U369">
        <v>1.69</v>
      </c>
      <c r="V369">
        <v>41.39</v>
      </c>
      <c r="W369">
        <v>9.86</v>
      </c>
      <c r="X369" t="s">
        <v>1501</v>
      </c>
      <c r="Y369" t="s">
        <v>1502</v>
      </c>
      <c r="Z369" t="s">
        <v>1503</v>
      </c>
      <c r="AB369">
        <f>(N369 - MIN($N$2:$N$998)) / (MAX($N$2:$N$998) - MIN($N$2:$N$998))</f>
        <v>1.5222467401758706E-3</v>
      </c>
      <c r="AC369">
        <f t="shared" si="56"/>
        <v>4.0311577037196978E-4</v>
      </c>
      <c r="AD369">
        <f t="shared" si="57"/>
        <v>0.23757409940720475</v>
      </c>
      <c r="AE369">
        <f t="shared" si="58"/>
        <v>0.1464968152866242</v>
      </c>
      <c r="AF369">
        <f t="shared" si="59"/>
        <v>7.4977428877414536E-4</v>
      </c>
    </row>
    <row r="370" spans="1:32" x14ac:dyDescent="0.25">
      <c r="A370" t="s">
        <v>1504</v>
      </c>
      <c r="B370">
        <v>7296</v>
      </c>
      <c r="C370" s="2" t="str">
        <f t="shared" si="50"/>
        <v>0-20.000</v>
      </c>
      <c r="D370">
        <v>11.77</v>
      </c>
      <c r="E370">
        <f t="shared" si="51"/>
        <v>10</v>
      </c>
      <c r="F370" t="str">
        <f t="shared" si="52"/>
        <v>10-12 anos</v>
      </c>
      <c r="G370">
        <v>86</v>
      </c>
      <c r="H370" t="str">
        <f t="shared" si="53"/>
        <v>1 - 250</v>
      </c>
      <c r="I370">
        <v>3895</v>
      </c>
      <c r="J370">
        <v>5406</v>
      </c>
      <c r="K370">
        <v>33805</v>
      </c>
      <c r="L370">
        <v>267989</v>
      </c>
      <c r="M370">
        <v>463202</v>
      </c>
      <c r="N370">
        <v>326282</v>
      </c>
      <c r="O370" t="str">
        <f t="shared" si="54"/>
        <v>100.001-1.000.000</v>
      </c>
      <c r="P370">
        <v>63927</v>
      </c>
      <c r="Q370" t="str">
        <f t="shared" si="55"/>
        <v>10.001-100.000</v>
      </c>
      <c r="R370">
        <v>72993</v>
      </c>
      <c r="S370">
        <v>13.8</v>
      </c>
      <c r="T370">
        <v>7.48</v>
      </c>
      <c r="U370">
        <v>1.26</v>
      </c>
      <c r="V370">
        <v>37.49</v>
      </c>
      <c r="W370">
        <v>8.6199999999999992</v>
      </c>
      <c r="X370" t="s">
        <v>1505</v>
      </c>
      <c r="Y370" t="s">
        <v>1506</v>
      </c>
      <c r="Z370" t="s">
        <v>1507</v>
      </c>
      <c r="AB370">
        <f>(N370 - MIN($N$2:$N$998)) / (MAX($N$2:$N$998) - MIN($N$2:$N$998))</f>
        <v>3.0355806801006198E-2</v>
      </c>
      <c r="AC370">
        <f t="shared" si="56"/>
        <v>5.1293753687438118E-3</v>
      </c>
      <c r="AD370">
        <f t="shared" si="57"/>
        <v>0.34108527131782951</v>
      </c>
      <c r="AE370">
        <f t="shared" si="58"/>
        <v>5.5201698513800426E-2</v>
      </c>
      <c r="AF370">
        <f t="shared" si="59"/>
        <v>6.7912631278431283E-4</v>
      </c>
    </row>
    <row r="371" spans="1:32" x14ac:dyDescent="0.25">
      <c r="A371" t="s">
        <v>1508</v>
      </c>
      <c r="B371">
        <v>7190</v>
      </c>
      <c r="C371" s="2" t="str">
        <f t="shared" si="50"/>
        <v>0-20.000</v>
      </c>
      <c r="D371">
        <v>13.04</v>
      </c>
      <c r="E371">
        <f t="shared" si="51"/>
        <v>12</v>
      </c>
      <c r="F371" t="str">
        <f t="shared" si="52"/>
        <v>12-14 anos</v>
      </c>
      <c r="G371">
        <v>85</v>
      </c>
      <c r="H371" t="str">
        <f t="shared" si="53"/>
        <v>1 - 250</v>
      </c>
      <c r="I371">
        <v>484</v>
      </c>
      <c r="J371">
        <v>491</v>
      </c>
      <c r="K371">
        <v>3588</v>
      </c>
      <c r="L371">
        <v>41197</v>
      </c>
      <c r="M371">
        <v>91719</v>
      </c>
      <c r="N371">
        <v>50316</v>
      </c>
      <c r="O371" t="str">
        <f t="shared" si="54"/>
        <v>10.001-100.000</v>
      </c>
      <c r="P371">
        <v>33845</v>
      </c>
      <c r="Q371" t="str">
        <f t="shared" si="55"/>
        <v>10.001-100.000</v>
      </c>
      <c r="R371">
        <v>7558</v>
      </c>
      <c r="S371">
        <v>36.9</v>
      </c>
      <c r="T371">
        <v>6.83</v>
      </c>
      <c r="U371">
        <v>1.81</v>
      </c>
      <c r="V371">
        <v>60.19</v>
      </c>
      <c r="W371">
        <v>18.649999999999999</v>
      </c>
      <c r="X371" t="s">
        <v>1509</v>
      </c>
      <c r="Y371" t="s">
        <v>1510</v>
      </c>
      <c r="Z371" t="s">
        <v>1511</v>
      </c>
      <c r="AB371">
        <f>(N371 - MIN($N$2:$N$998)) / (MAX($N$2:$N$998) - MIN($N$2:$N$998))</f>
        <v>4.681173877196498E-3</v>
      </c>
      <c r="AC371">
        <f t="shared" si="56"/>
        <v>2.7156555032323481E-3</v>
      </c>
      <c r="AD371">
        <f t="shared" si="57"/>
        <v>0.31144550843593249</v>
      </c>
      <c r="AE371">
        <f t="shared" si="58"/>
        <v>0.17197452229299365</v>
      </c>
      <c r="AF371">
        <f t="shared" si="59"/>
        <v>1.0903337627764147E-3</v>
      </c>
    </row>
    <row r="372" spans="1:32" x14ac:dyDescent="0.25">
      <c r="A372" t="s">
        <v>1512</v>
      </c>
      <c r="B372">
        <v>7166</v>
      </c>
      <c r="C372" s="2" t="str">
        <f t="shared" si="50"/>
        <v>0-20.000</v>
      </c>
      <c r="D372">
        <v>9.76</v>
      </c>
      <c r="E372">
        <f t="shared" si="51"/>
        <v>8</v>
      </c>
      <c r="F372" t="str">
        <f t="shared" si="52"/>
        <v>08-10 anos</v>
      </c>
      <c r="G372">
        <v>16</v>
      </c>
      <c r="H372" t="str">
        <f t="shared" si="53"/>
        <v>1 - 250</v>
      </c>
      <c r="I372">
        <v>143</v>
      </c>
      <c r="J372">
        <v>290</v>
      </c>
      <c r="K372">
        <v>1565</v>
      </c>
      <c r="L372">
        <v>10897</v>
      </c>
      <c r="M372">
        <v>21081</v>
      </c>
      <c r="N372">
        <v>14003</v>
      </c>
      <c r="O372" t="str">
        <f t="shared" si="54"/>
        <v>10.001-100.000</v>
      </c>
      <c r="P372">
        <v>4372</v>
      </c>
      <c r="Q372" t="str">
        <f t="shared" si="55"/>
        <v>1.001-10.000</v>
      </c>
      <c r="R372">
        <v>2706</v>
      </c>
      <c r="S372">
        <v>20.74</v>
      </c>
      <c r="T372">
        <v>6.33</v>
      </c>
      <c r="U372">
        <v>1.24</v>
      </c>
      <c r="V372">
        <v>14.84</v>
      </c>
      <c r="W372">
        <v>6.9</v>
      </c>
      <c r="X372" t="s">
        <v>1514</v>
      </c>
      <c r="Y372" t="s">
        <v>1515</v>
      </c>
      <c r="Z372" t="s">
        <v>1516</v>
      </c>
      <c r="AB372">
        <f>(N372 - MIN($N$2:$N$998)) / (MAX($N$2:$N$998) - MIN($N$2:$N$998))</f>
        <v>1.3027760116539979E-3</v>
      </c>
      <c r="AC372">
        <f t="shared" si="56"/>
        <v>3.5080058679662655E-4</v>
      </c>
      <c r="AD372">
        <f t="shared" si="57"/>
        <v>0.28864569083447333</v>
      </c>
      <c r="AE372">
        <f t="shared" si="58"/>
        <v>5.0955414012738849E-2</v>
      </c>
      <c r="AF372">
        <f t="shared" si="59"/>
        <v>2.6882460607413183E-4</v>
      </c>
    </row>
    <row r="373" spans="1:32" x14ac:dyDescent="0.25">
      <c r="A373" t="s">
        <v>1517</v>
      </c>
      <c r="B373">
        <v>7162</v>
      </c>
      <c r="C373" s="2" t="str">
        <f t="shared" si="50"/>
        <v>0-20.000</v>
      </c>
      <c r="D373">
        <v>13.11</v>
      </c>
      <c r="E373">
        <f t="shared" si="51"/>
        <v>12</v>
      </c>
      <c r="F373" t="str">
        <f t="shared" si="52"/>
        <v>12-14 anos</v>
      </c>
      <c r="G373">
        <v>3</v>
      </c>
      <c r="H373" t="str">
        <f t="shared" si="53"/>
        <v>1 - 250</v>
      </c>
      <c r="I373">
        <v>87</v>
      </c>
      <c r="J373">
        <v>144</v>
      </c>
      <c r="K373">
        <v>714</v>
      </c>
      <c r="L373">
        <v>7106</v>
      </c>
      <c r="M373">
        <v>12846</v>
      </c>
      <c r="N373">
        <v>7496</v>
      </c>
      <c r="O373" t="str">
        <f t="shared" si="54"/>
        <v>1.001-10.000</v>
      </c>
      <c r="P373">
        <v>3655</v>
      </c>
      <c r="Q373" t="str">
        <f t="shared" si="55"/>
        <v>1.001-10.000</v>
      </c>
      <c r="R373">
        <v>1695</v>
      </c>
      <c r="S373">
        <v>28.45</v>
      </c>
      <c r="T373">
        <v>4.34</v>
      </c>
      <c r="U373">
        <v>1.79</v>
      </c>
      <c r="V373">
        <v>22.16</v>
      </c>
      <c r="W373">
        <v>8.8800000000000008</v>
      </c>
      <c r="X373" t="s">
        <v>1518</v>
      </c>
      <c r="Y373" t="s">
        <v>1519</v>
      </c>
      <c r="Z373" t="s">
        <v>1520</v>
      </c>
      <c r="AB373">
        <f>(N373 - MIN($N$2:$N$998)) / (MAX($N$2:$N$998) - MIN($N$2:$N$998))</f>
        <v>6.9739405722762048E-4</v>
      </c>
      <c r="AC373">
        <f t="shared" si="56"/>
        <v>2.9326993246607275E-4</v>
      </c>
      <c r="AD373">
        <f t="shared" si="57"/>
        <v>0.19790241678066575</v>
      </c>
      <c r="AE373">
        <f t="shared" si="58"/>
        <v>0.16772823779193208</v>
      </c>
      <c r="AF373">
        <f t="shared" si="59"/>
        <v>4.014254225473559E-4</v>
      </c>
    </row>
    <row r="374" spans="1:32" x14ac:dyDescent="0.25">
      <c r="A374" t="s">
        <v>1521</v>
      </c>
      <c r="B374">
        <v>7096</v>
      </c>
      <c r="C374" s="2" t="str">
        <f t="shared" si="50"/>
        <v>0-20.000</v>
      </c>
      <c r="D374">
        <v>10.59</v>
      </c>
      <c r="E374">
        <f t="shared" si="51"/>
        <v>10</v>
      </c>
      <c r="F374" t="str">
        <f t="shared" si="52"/>
        <v>10-12 anos</v>
      </c>
      <c r="G374">
        <v>0</v>
      </c>
      <c r="H374" t="str">
        <f t="shared" si="53"/>
        <v>0</v>
      </c>
      <c r="I374">
        <v>22</v>
      </c>
      <c r="J374">
        <v>45</v>
      </c>
      <c r="K374">
        <v>231</v>
      </c>
      <c r="L374">
        <v>1912</v>
      </c>
      <c r="M374">
        <v>3093</v>
      </c>
      <c r="N374">
        <v>1920</v>
      </c>
      <c r="O374" t="str">
        <f t="shared" si="54"/>
        <v>1.001-10.000</v>
      </c>
      <c r="P374">
        <v>673</v>
      </c>
      <c r="Q374" t="str">
        <f t="shared" si="55"/>
        <v>101-1.000</v>
      </c>
      <c r="R374">
        <v>500</v>
      </c>
      <c r="S374">
        <v>21.76</v>
      </c>
      <c r="T374">
        <v>6.36</v>
      </c>
      <c r="U374">
        <v>1.64</v>
      </c>
      <c r="V374">
        <v>9.7100000000000009</v>
      </c>
      <c r="W374">
        <v>8</v>
      </c>
      <c r="X374" t="s">
        <v>1522</v>
      </c>
      <c r="Y374" t="s">
        <v>1523</v>
      </c>
      <c r="Z374" t="s">
        <v>1524</v>
      </c>
      <c r="AB374">
        <f>(N374 - MIN($N$2:$N$998)) / (MAX($N$2:$N$998) - MIN($N$2:$N$998))</f>
        <v>1.7862814699533502E-4</v>
      </c>
      <c r="AC374">
        <f t="shared" si="56"/>
        <v>5.4000181819334326E-5</v>
      </c>
      <c r="AD374">
        <f t="shared" si="57"/>
        <v>0.29001367989056087</v>
      </c>
      <c r="AE374">
        <f t="shared" si="58"/>
        <v>0.13588110403397025</v>
      </c>
      <c r="AF374">
        <f t="shared" si="59"/>
        <v>1.758953453490445E-4</v>
      </c>
    </row>
    <row r="375" spans="1:32" x14ac:dyDescent="0.25">
      <c r="A375" t="s">
        <v>1525</v>
      </c>
      <c r="B375">
        <v>7088</v>
      </c>
      <c r="C375" s="2" t="str">
        <f t="shared" si="50"/>
        <v>0-20.000</v>
      </c>
      <c r="D375">
        <v>8.61</v>
      </c>
      <c r="E375">
        <f t="shared" si="51"/>
        <v>8</v>
      </c>
      <c r="F375" t="str">
        <f t="shared" si="52"/>
        <v>08-10 anos</v>
      </c>
      <c r="G375">
        <v>12</v>
      </c>
      <c r="H375" t="str">
        <f t="shared" si="53"/>
        <v>1 - 250</v>
      </c>
      <c r="I375">
        <v>55</v>
      </c>
      <c r="J375">
        <v>81</v>
      </c>
      <c r="K375">
        <v>516</v>
      </c>
      <c r="L375">
        <v>4330</v>
      </c>
      <c r="M375">
        <v>6515</v>
      </c>
      <c r="N375">
        <v>4436</v>
      </c>
      <c r="O375" t="str">
        <f t="shared" si="54"/>
        <v>1.001-10.000</v>
      </c>
      <c r="P375">
        <v>1062</v>
      </c>
      <c r="Q375" t="str">
        <f t="shared" si="55"/>
        <v>1.001-10.000</v>
      </c>
      <c r="R375">
        <v>1017</v>
      </c>
      <c r="S375">
        <v>16.3</v>
      </c>
      <c r="T375">
        <v>3.77</v>
      </c>
      <c r="U375">
        <v>1.19</v>
      </c>
      <c r="V375">
        <v>14.3</v>
      </c>
      <c r="W375">
        <v>10.99</v>
      </c>
      <c r="X375" t="s">
        <v>1526</v>
      </c>
      <c r="Y375" t="s">
        <v>1527</v>
      </c>
      <c r="Z375" t="s">
        <v>1528</v>
      </c>
      <c r="AB375">
        <f>(N375 - MIN($N$2:$N$998)) / (MAX($N$2:$N$998) - MIN($N$2:$N$998))</f>
        <v>4.1270544795380526E-4</v>
      </c>
      <c r="AC375">
        <f t="shared" si="56"/>
        <v>8.5212768338979283E-5</v>
      </c>
      <c r="AD375">
        <f t="shared" si="57"/>
        <v>0.17191062471500229</v>
      </c>
      <c r="AE375">
        <f t="shared" si="58"/>
        <v>4.0339702760084917E-2</v>
      </c>
      <c r="AF375">
        <f t="shared" si="59"/>
        <v>2.590425786293858E-4</v>
      </c>
    </row>
    <row r="376" spans="1:32" x14ac:dyDescent="0.25">
      <c r="A376" t="s">
        <v>1529</v>
      </c>
      <c r="B376">
        <v>7143</v>
      </c>
      <c r="C376" s="2" t="str">
        <f t="shared" si="50"/>
        <v>0-20.000</v>
      </c>
      <c r="D376">
        <v>5.5</v>
      </c>
      <c r="E376">
        <f t="shared" si="51"/>
        <v>4</v>
      </c>
      <c r="F376" t="str">
        <f t="shared" si="52"/>
        <v>04-06 anos</v>
      </c>
      <c r="G376">
        <v>23</v>
      </c>
      <c r="H376" t="str">
        <f t="shared" si="53"/>
        <v>1 - 250</v>
      </c>
      <c r="I376">
        <v>909</v>
      </c>
      <c r="J376">
        <v>934</v>
      </c>
      <c r="K376">
        <v>3041</v>
      </c>
      <c r="L376">
        <v>31517</v>
      </c>
      <c r="M376">
        <v>67478</v>
      </c>
      <c r="N376">
        <v>47374</v>
      </c>
      <c r="O376" t="str">
        <f t="shared" si="54"/>
        <v>10.001-100.000</v>
      </c>
      <c r="P376">
        <v>7651</v>
      </c>
      <c r="Q376" t="str">
        <f t="shared" si="55"/>
        <v>1.001-10.000</v>
      </c>
      <c r="R376">
        <v>12453</v>
      </c>
      <c r="S376">
        <v>11.34</v>
      </c>
      <c r="T376">
        <v>6.97</v>
      </c>
      <c r="U376">
        <v>1.81</v>
      </c>
      <c r="V376">
        <v>10.32</v>
      </c>
      <c r="W376">
        <v>7.08</v>
      </c>
      <c r="X376" t="s">
        <v>1530</v>
      </c>
      <c r="Y376" t="s">
        <v>1531</v>
      </c>
      <c r="Z376" t="s">
        <v>1532</v>
      </c>
      <c r="AB376">
        <f>(N376 - MIN($N$2:$N$998)) / (MAX($N$2:$N$998) - MIN($N$2:$N$998))</f>
        <v>4.407463456123438E-3</v>
      </c>
      <c r="AC376">
        <f t="shared" si="56"/>
        <v>6.1390102689409646E-4</v>
      </c>
      <c r="AD376">
        <f t="shared" si="57"/>
        <v>0.31782945736434109</v>
      </c>
      <c r="AE376">
        <f t="shared" si="58"/>
        <v>0.17197452229299365</v>
      </c>
      <c r="AF376">
        <f t="shared" si="59"/>
        <v>1.8694541338847983E-4</v>
      </c>
    </row>
    <row r="377" spans="1:32" x14ac:dyDescent="0.25">
      <c r="A377" t="s">
        <v>1533</v>
      </c>
      <c r="B377">
        <v>7075</v>
      </c>
      <c r="C377" s="2" t="str">
        <f t="shared" si="50"/>
        <v>0-20.000</v>
      </c>
      <c r="D377">
        <v>14.54</v>
      </c>
      <c r="E377">
        <f t="shared" si="51"/>
        <v>14</v>
      </c>
      <c r="F377" t="str">
        <f t="shared" si="52"/>
        <v>14-16 anos</v>
      </c>
      <c r="G377">
        <v>32</v>
      </c>
      <c r="H377" t="str">
        <f t="shared" si="53"/>
        <v>1 - 250</v>
      </c>
      <c r="I377">
        <v>158</v>
      </c>
      <c r="J377">
        <v>427</v>
      </c>
      <c r="K377">
        <v>2867</v>
      </c>
      <c r="L377">
        <v>26463</v>
      </c>
      <c r="M377">
        <v>42003</v>
      </c>
      <c r="N377">
        <v>25332</v>
      </c>
      <c r="O377" t="str">
        <f t="shared" si="54"/>
        <v>10.001-100.000</v>
      </c>
      <c r="P377">
        <v>11114</v>
      </c>
      <c r="Q377" t="str">
        <f t="shared" si="55"/>
        <v>10.001-100.000</v>
      </c>
      <c r="R377">
        <v>5557</v>
      </c>
      <c r="S377">
        <v>26.46</v>
      </c>
      <c r="T377">
        <v>6.28</v>
      </c>
      <c r="U377">
        <v>1.95</v>
      </c>
      <c r="V377">
        <v>63.4</v>
      </c>
      <c r="W377">
        <v>13.98</v>
      </c>
      <c r="X377" t="s">
        <v>1534</v>
      </c>
      <c r="Y377" t="s">
        <v>1535</v>
      </c>
      <c r="Z377" t="s">
        <v>1536</v>
      </c>
      <c r="AB377">
        <f>(N377 - MIN($N$2:$N$998)) / (MAX($N$2:$N$998) - MIN($N$2:$N$998))</f>
        <v>2.3567751144197013E-3</v>
      </c>
      <c r="AC377">
        <f t="shared" si="56"/>
        <v>8.9176526112939337E-4</v>
      </c>
      <c r="AD377">
        <f t="shared" si="57"/>
        <v>0.2863657090743274</v>
      </c>
      <c r="AE377">
        <f t="shared" si="58"/>
        <v>0.20169851380042461</v>
      </c>
      <c r="AF377">
        <f t="shared" si="59"/>
        <v>1.1484824814757383E-3</v>
      </c>
    </row>
    <row r="378" spans="1:32" x14ac:dyDescent="0.25">
      <c r="A378" t="s">
        <v>1537</v>
      </c>
      <c r="B378">
        <v>7057</v>
      </c>
      <c r="C378" s="2" t="str">
        <f t="shared" si="50"/>
        <v>0-20.000</v>
      </c>
      <c r="D378">
        <v>10.27</v>
      </c>
      <c r="E378">
        <f t="shared" si="51"/>
        <v>10</v>
      </c>
      <c r="F378" t="str">
        <f t="shared" si="52"/>
        <v>10-12 anos</v>
      </c>
      <c r="G378">
        <v>5</v>
      </c>
      <c r="H378" t="str">
        <f t="shared" si="53"/>
        <v>1 - 250</v>
      </c>
      <c r="I378">
        <v>164</v>
      </c>
      <c r="J378">
        <v>453</v>
      </c>
      <c r="K378">
        <v>1856</v>
      </c>
      <c r="L378">
        <v>21859</v>
      </c>
      <c r="M378">
        <v>28386</v>
      </c>
      <c r="N378">
        <v>20566</v>
      </c>
      <c r="O378" t="str">
        <f t="shared" si="54"/>
        <v>10.001-100.000</v>
      </c>
      <c r="P378">
        <v>3314</v>
      </c>
      <c r="Q378" t="str">
        <f t="shared" si="55"/>
        <v>1.001-10.000</v>
      </c>
      <c r="R378">
        <v>4506</v>
      </c>
      <c r="S378">
        <v>11.67</v>
      </c>
      <c r="T378">
        <v>5.4</v>
      </c>
      <c r="U378">
        <v>1.46</v>
      </c>
      <c r="V378">
        <v>19.75</v>
      </c>
      <c r="W378">
        <v>9.08</v>
      </c>
      <c r="X378" t="s">
        <v>1538</v>
      </c>
      <c r="Y378" t="s">
        <v>1539</v>
      </c>
      <c r="Z378" t="s">
        <v>1540</v>
      </c>
      <c r="AB378">
        <f>(N378 - MIN($N$2:$N$998)) / (MAX($N$2:$N$998) - MIN($N$2:$N$998))</f>
        <v>1.9133679537010728E-3</v>
      </c>
      <c r="AC378">
        <f t="shared" si="56"/>
        <v>2.659087705041218E-4</v>
      </c>
      <c r="AD378">
        <f t="shared" si="57"/>
        <v>0.24623803009575926</v>
      </c>
      <c r="AE378">
        <f t="shared" si="58"/>
        <v>9.7664543524416128E-2</v>
      </c>
      <c r="AF378">
        <f t="shared" si="59"/>
        <v>3.5776859635876712E-4</v>
      </c>
    </row>
    <row r="379" spans="1:32" x14ac:dyDescent="0.25">
      <c r="A379" t="s">
        <v>1541</v>
      </c>
      <c r="B379">
        <v>7070</v>
      </c>
      <c r="C379" s="2" t="str">
        <f t="shared" si="50"/>
        <v>0-20.000</v>
      </c>
      <c r="D379">
        <v>12.75</v>
      </c>
      <c r="E379">
        <f t="shared" si="51"/>
        <v>12</v>
      </c>
      <c r="F379" t="str">
        <f t="shared" si="52"/>
        <v>12-14 anos</v>
      </c>
      <c r="G379">
        <v>61</v>
      </c>
      <c r="H379" t="str">
        <f t="shared" si="53"/>
        <v>1 - 250</v>
      </c>
      <c r="I379">
        <v>2860</v>
      </c>
      <c r="J379">
        <v>4027</v>
      </c>
      <c r="K379">
        <v>26100</v>
      </c>
      <c r="L379">
        <v>252449</v>
      </c>
      <c r="M379">
        <v>496590</v>
      </c>
      <c r="N379">
        <v>324418</v>
      </c>
      <c r="O379" t="str">
        <f t="shared" si="54"/>
        <v>100.001-1.000.000</v>
      </c>
      <c r="P379">
        <v>119525</v>
      </c>
      <c r="Q379" t="str">
        <f t="shared" si="55"/>
        <v>&gt;100.000</v>
      </c>
      <c r="R379">
        <v>52647</v>
      </c>
      <c r="S379">
        <v>24.07</v>
      </c>
      <c r="T379">
        <v>6.98</v>
      </c>
      <c r="U379">
        <v>1.48</v>
      </c>
      <c r="V379">
        <v>30.66</v>
      </c>
      <c r="W379">
        <v>11.67</v>
      </c>
      <c r="X379" t="s">
        <v>1542</v>
      </c>
      <c r="Y379" t="s">
        <v>1543</v>
      </c>
      <c r="Z379" t="s">
        <v>1544</v>
      </c>
      <c r="AB379">
        <f>(N379 - MIN($N$2:$N$998)) / (MAX($N$2:$N$998) - MIN($N$2:$N$998))</f>
        <v>3.0182388641631561E-2</v>
      </c>
      <c r="AC379">
        <f t="shared" si="56"/>
        <v>9.5904483387161E-3</v>
      </c>
      <c r="AD379">
        <f t="shared" si="57"/>
        <v>0.31828545371637029</v>
      </c>
      <c r="AE379">
        <f t="shared" si="58"/>
        <v>0.1019108280254777</v>
      </c>
      <c r="AF379">
        <f t="shared" si="59"/>
        <v>5.5540178047391387E-4</v>
      </c>
    </row>
    <row r="380" spans="1:32" x14ac:dyDescent="0.25">
      <c r="A380" t="s">
        <v>1545</v>
      </c>
      <c r="B380">
        <v>7038</v>
      </c>
      <c r="C380" s="2" t="str">
        <f t="shared" si="50"/>
        <v>0-20.000</v>
      </c>
      <c r="D380">
        <v>11.08</v>
      </c>
      <c r="E380">
        <f t="shared" si="51"/>
        <v>10</v>
      </c>
      <c r="F380" t="str">
        <f t="shared" si="52"/>
        <v>10-12 anos</v>
      </c>
      <c r="G380">
        <v>57</v>
      </c>
      <c r="H380" t="str">
        <f t="shared" si="53"/>
        <v>1 - 250</v>
      </c>
      <c r="I380">
        <v>2005</v>
      </c>
      <c r="J380">
        <v>3139</v>
      </c>
      <c r="K380">
        <v>15089</v>
      </c>
      <c r="L380">
        <v>108004</v>
      </c>
      <c r="M380">
        <v>373473</v>
      </c>
      <c r="N380">
        <v>259212</v>
      </c>
      <c r="O380" t="str">
        <f t="shared" si="54"/>
        <v>100.001-1.000.000</v>
      </c>
      <c r="P380">
        <v>58198</v>
      </c>
      <c r="Q380" t="str">
        <f t="shared" si="55"/>
        <v>10.001-100.000</v>
      </c>
      <c r="R380">
        <v>56063</v>
      </c>
      <c r="S380">
        <v>15.58</v>
      </c>
      <c r="T380">
        <v>7.82</v>
      </c>
      <c r="U380">
        <v>1.53</v>
      </c>
      <c r="V380">
        <v>25.52</v>
      </c>
      <c r="W380">
        <v>8.1</v>
      </c>
      <c r="X380" t="s">
        <v>1546</v>
      </c>
      <c r="Y380" t="s">
        <v>1547</v>
      </c>
      <c r="Z380" t="s">
        <v>1548</v>
      </c>
      <c r="AB380">
        <f>(N380 - MIN($N$2:$N$998)) / (MAX($N$2:$N$998) - MIN($N$2:$N$998))</f>
        <v>2.4115916270288949E-2</v>
      </c>
      <c r="AC380">
        <f t="shared" si="56"/>
        <v>4.6696918001807117E-3</v>
      </c>
      <c r="AD380">
        <f t="shared" si="57"/>
        <v>0.35658914728682173</v>
      </c>
      <c r="AE380">
        <f t="shared" si="58"/>
        <v>0.11252653927813164</v>
      </c>
      <c r="AF380">
        <f t="shared" si="59"/>
        <v>4.6229137109244235E-4</v>
      </c>
    </row>
    <row r="381" spans="1:32" x14ac:dyDescent="0.25">
      <c r="A381" t="s">
        <v>1549</v>
      </c>
      <c r="B381">
        <v>7034</v>
      </c>
      <c r="C381" s="2" t="str">
        <f t="shared" si="50"/>
        <v>0-20.000</v>
      </c>
      <c r="D381">
        <v>11.07</v>
      </c>
      <c r="E381">
        <f t="shared" si="51"/>
        <v>10</v>
      </c>
      <c r="F381" t="str">
        <f t="shared" si="52"/>
        <v>10-12 anos</v>
      </c>
      <c r="G381">
        <v>272</v>
      </c>
      <c r="H381" t="str">
        <f t="shared" si="53"/>
        <v>251 - 500</v>
      </c>
      <c r="I381">
        <v>236</v>
      </c>
      <c r="J381">
        <v>276</v>
      </c>
      <c r="K381">
        <v>2553</v>
      </c>
      <c r="L381">
        <v>32893</v>
      </c>
      <c r="M381">
        <v>47139</v>
      </c>
      <c r="N381">
        <v>36274</v>
      </c>
      <c r="O381" t="str">
        <f t="shared" si="54"/>
        <v>10.001-100.000</v>
      </c>
      <c r="P381">
        <v>3858</v>
      </c>
      <c r="Q381" t="str">
        <f t="shared" si="55"/>
        <v>1.001-10.000</v>
      </c>
      <c r="R381">
        <v>7007</v>
      </c>
      <c r="S381">
        <v>8.18</v>
      </c>
      <c r="T381">
        <v>9.6</v>
      </c>
      <c r="U381">
        <v>2.08</v>
      </c>
      <c r="V381">
        <v>190.2</v>
      </c>
      <c r="W381">
        <v>27.07</v>
      </c>
      <c r="X381" t="s">
        <v>1550</v>
      </c>
      <c r="Y381" t="s">
        <v>1551</v>
      </c>
      <c r="Z381" t="s">
        <v>1552</v>
      </c>
      <c r="AB381">
        <f>(N381 - MIN($N$2:$N$998)) / (MAX($N$2:$N$998) - MIN($N$2:$N$998))</f>
        <v>3.3747694813066574E-3</v>
      </c>
      <c r="AC381">
        <f t="shared" si="56"/>
        <v>3.0955824882465357E-4</v>
      </c>
      <c r="AD381">
        <f t="shared" si="57"/>
        <v>0.43775649794801641</v>
      </c>
      <c r="AE381">
        <f t="shared" si="58"/>
        <v>0.22929936305732485</v>
      </c>
      <c r="AF381">
        <f t="shared" si="59"/>
        <v>3.445447444427215E-3</v>
      </c>
    </row>
    <row r="382" spans="1:32" x14ac:dyDescent="0.25">
      <c r="A382" t="s">
        <v>1553</v>
      </c>
      <c r="B382">
        <v>7029</v>
      </c>
      <c r="C382" s="2" t="str">
        <f t="shared" si="50"/>
        <v>0-20.000</v>
      </c>
      <c r="D382">
        <v>7.38</v>
      </c>
      <c r="E382">
        <f t="shared" si="51"/>
        <v>6</v>
      </c>
      <c r="F382" t="str">
        <f t="shared" si="52"/>
        <v>06-08 anos</v>
      </c>
      <c r="G382">
        <v>1</v>
      </c>
      <c r="H382" t="str">
        <f t="shared" si="53"/>
        <v>1 - 250</v>
      </c>
      <c r="I382">
        <v>3</v>
      </c>
      <c r="J382">
        <v>3</v>
      </c>
      <c r="K382">
        <v>3</v>
      </c>
      <c r="L382">
        <v>14</v>
      </c>
      <c r="M382">
        <v>41</v>
      </c>
      <c r="N382">
        <v>20</v>
      </c>
      <c r="O382" t="str">
        <f t="shared" si="54"/>
        <v>Até 100</v>
      </c>
      <c r="P382">
        <v>9</v>
      </c>
      <c r="Q382" t="str">
        <f t="shared" si="55"/>
        <v>Até 100</v>
      </c>
      <c r="R382">
        <v>12</v>
      </c>
      <c r="S382">
        <v>21.95</v>
      </c>
      <c r="T382">
        <v>0.33</v>
      </c>
      <c r="U382">
        <v>1</v>
      </c>
      <c r="V382">
        <v>0.33</v>
      </c>
      <c r="W382">
        <v>1</v>
      </c>
      <c r="X382" t="s">
        <v>1554</v>
      </c>
      <c r="Y382" t="s">
        <v>1555</v>
      </c>
      <c r="Z382" t="s">
        <v>1556</v>
      </c>
      <c r="AB382">
        <f>(N382 - MIN($N$2:$N$998)) / (MAX($N$2:$N$998) - MIN($N$2:$N$998))</f>
        <v>1.8607098645347398E-6</v>
      </c>
      <c r="AC382">
        <f t="shared" si="56"/>
        <v>7.2214210456762101E-7</v>
      </c>
      <c r="AD382">
        <f t="shared" si="57"/>
        <v>1.5047879616963066E-2</v>
      </c>
      <c r="AE382">
        <f t="shared" si="58"/>
        <v>0</v>
      </c>
      <c r="AF382">
        <f t="shared" si="59"/>
        <v>5.9779056606781343E-6</v>
      </c>
    </row>
    <row r="383" spans="1:32" x14ac:dyDescent="0.25">
      <c r="A383" t="s">
        <v>1557</v>
      </c>
      <c r="B383">
        <v>7024</v>
      </c>
      <c r="C383" s="2" t="str">
        <f t="shared" si="50"/>
        <v>0-20.000</v>
      </c>
      <c r="D383">
        <v>14.92</v>
      </c>
      <c r="E383">
        <f t="shared" si="51"/>
        <v>14</v>
      </c>
      <c r="F383" t="str">
        <f t="shared" si="52"/>
        <v>14-16 anos</v>
      </c>
      <c r="G383">
        <v>0</v>
      </c>
      <c r="H383" t="str">
        <f t="shared" si="53"/>
        <v>0</v>
      </c>
      <c r="I383">
        <v>507</v>
      </c>
      <c r="J383">
        <v>704</v>
      </c>
      <c r="K383">
        <v>5566</v>
      </c>
      <c r="L383">
        <v>28601</v>
      </c>
      <c r="M383">
        <v>79005</v>
      </c>
      <c r="N383">
        <v>42089</v>
      </c>
      <c r="O383" t="str">
        <f t="shared" si="54"/>
        <v>10.001-100.000</v>
      </c>
      <c r="P383">
        <v>27336</v>
      </c>
      <c r="Q383" t="str">
        <f t="shared" si="55"/>
        <v>10.001-100.000</v>
      </c>
      <c r="R383">
        <v>9580</v>
      </c>
      <c r="S383">
        <v>34.6</v>
      </c>
      <c r="T383">
        <v>6.16</v>
      </c>
      <c r="U383">
        <v>1.2</v>
      </c>
      <c r="V383">
        <v>106.02</v>
      </c>
      <c r="W383">
        <v>9.6300000000000008</v>
      </c>
      <c r="X383" t="s">
        <v>1558</v>
      </c>
      <c r="Y383" t="s">
        <v>1559</v>
      </c>
      <c r="Z383" t="s">
        <v>1560</v>
      </c>
      <c r="AB383">
        <f>(N383 - MIN($N$2:$N$998)) / (MAX($N$2:$N$998) - MIN($N$2:$N$998))</f>
        <v>3.9157708744201334E-3</v>
      </c>
      <c r="AC383">
        <f t="shared" si="56"/>
        <v>2.1933862856067209E-3</v>
      </c>
      <c r="AD383">
        <f t="shared" si="57"/>
        <v>0.2808937528499772</v>
      </c>
      <c r="AE383">
        <f t="shared" si="58"/>
        <v>4.2462845010615702E-2</v>
      </c>
      <c r="AF383">
        <f t="shared" si="59"/>
        <v>1.9205380549851385E-3</v>
      </c>
    </row>
    <row r="384" spans="1:32" x14ac:dyDescent="0.25">
      <c r="A384" t="s">
        <v>1561</v>
      </c>
      <c r="B384">
        <v>7051</v>
      </c>
      <c r="C384" s="2" t="str">
        <f t="shared" si="50"/>
        <v>0-20.000</v>
      </c>
      <c r="D384">
        <v>2.08</v>
      </c>
      <c r="E384">
        <f t="shared" si="51"/>
        <v>2</v>
      </c>
      <c r="F384" t="str">
        <f t="shared" si="52"/>
        <v>02-04 anos</v>
      </c>
      <c r="G384">
        <v>70</v>
      </c>
      <c r="H384" t="str">
        <f t="shared" si="53"/>
        <v>1 - 250</v>
      </c>
      <c r="I384">
        <v>5873</v>
      </c>
      <c r="J384">
        <v>9237</v>
      </c>
      <c r="K384">
        <v>67356</v>
      </c>
      <c r="L384">
        <v>669346</v>
      </c>
      <c r="M384">
        <v>1252574</v>
      </c>
      <c r="N384">
        <v>870411</v>
      </c>
      <c r="O384" t="str">
        <f t="shared" si="54"/>
        <v>100.001-1.000.000</v>
      </c>
      <c r="P384">
        <v>221428</v>
      </c>
      <c r="Q384" t="str">
        <f t="shared" si="55"/>
        <v>&gt;100.000</v>
      </c>
      <c r="R384">
        <v>160735</v>
      </c>
      <c r="S384">
        <v>17.68</v>
      </c>
      <c r="T384">
        <v>7.19</v>
      </c>
      <c r="U384">
        <v>1.35</v>
      </c>
      <c r="V384">
        <v>45.37</v>
      </c>
      <c r="W384">
        <v>12.17</v>
      </c>
      <c r="X384" t="s">
        <v>1562</v>
      </c>
      <c r="Y384" t="s">
        <v>1563</v>
      </c>
      <c r="Z384" t="s">
        <v>1564</v>
      </c>
      <c r="AB384">
        <f>(N384 - MIN($N$2:$N$998)) / (MAX($N$2:$N$998) - MIN($N$2:$N$998))</f>
        <v>8.0979116694977371E-2</v>
      </c>
      <c r="AC384">
        <f t="shared" si="56"/>
        <v>1.7766942436688797E-2</v>
      </c>
      <c r="AD384">
        <f t="shared" si="57"/>
        <v>0.32786137710898317</v>
      </c>
      <c r="AE384">
        <f t="shared" si="58"/>
        <v>7.430997876857752E-2</v>
      </c>
      <c r="AF384">
        <f t="shared" si="59"/>
        <v>8.218714540150512E-4</v>
      </c>
    </row>
    <row r="385" spans="1:32" x14ac:dyDescent="0.25">
      <c r="A385" t="s">
        <v>1565</v>
      </c>
      <c r="B385">
        <v>6998</v>
      </c>
      <c r="C385" s="2" t="str">
        <f t="shared" si="50"/>
        <v>0-20.000</v>
      </c>
      <c r="D385">
        <v>13.69</v>
      </c>
      <c r="E385">
        <f t="shared" si="51"/>
        <v>12</v>
      </c>
      <c r="F385" t="str">
        <f t="shared" si="52"/>
        <v>12-14 anos</v>
      </c>
      <c r="G385">
        <v>19</v>
      </c>
      <c r="H385" t="str">
        <f t="shared" si="53"/>
        <v>1 - 250</v>
      </c>
      <c r="I385">
        <v>128</v>
      </c>
      <c r="J385">
        <v>169</v>
      </c>
      <c r="K385">
        <v>864</v>
      </c>
      <c r="L385">
        <v>6233</v>
      </c>
      <c r="M385">
        <v>11515</v>
      </c>
      <c r="N385">
        <v>6982</v>
      </c>
      <c r="O385" t="str">
        <f t="shared" si="54"/>
        <v>1.001-10.000</v>
      </c>
      <c r="P385">
        <v>2757</v>
      </c>
      <c r="Q385" t="str">
        <f t="shared" si="55"/>
        <v>1.001-10.000</v>
      </c>
      <c r="R385">
        <v>1776</v>
      </c>
      <c r="S385">
        <v>23.94</v>
      </c>
      <c r="T385">
        <v>4.96</v>
      </c>
      <c r="U385">
        <v>1.27</v>
      </c>
      <c r="V385">
        <v>33.020000000000003</v>
      </c>
      <c r="W385">
        <v>8.6300000000000008</v>
      </c>
      <c r="X385" t="s">
        <v>1566</v>
      </c>
      <c r="Y385" t="s">
        <v>1567</v>
      </c>
      <c r="Z385" t="s">
        <v>1568</v>
      </c>
      <c r="AB385">
        <f>(N385 - MIN($N$2:$N$998)) / (MAX($N$2:$N$998) - MIN($N$2:$N$998))</f>
        <v>6.4957381370907763E-4</v>
      </c>
      <c r="AC385">
        <f t="shared" si="56"/>
        <v>2.212161980325479E-4</v>
      </c>
      <c r="AD385">
        <f t="shared" si="57"/>
        <v>0.22617419060647515</v>
      </c>
      <c r="AE385">
        <f t="shared" si="58"/>
        <v>5.7324840764331211E-2</v>
      </c>
      <c r="AF385">
        <f t="shared" si="59"/>
        <v>5.9815286338058178E-4</v>
      </c>
    </row>
    <row r="386" spans="1:32" x14ac:dyDescent="0.25">
      <c r="A386" t="s">
        <v>1569</v>
      </c>
      <c r="B386">
        <v>6980</v>
      </c>
      <c r="C386" s="2" t="str">
        <f t="shared" si="50"/>
        <v>0-20.000</v>
      </c>
      <c r="D386">
        <v>13.95</v>
      </c>
      <c r="E386">
        <f t="shared" si="51"/>
        <v>12</v>
      </c>
      <c r="F386" t="str">
        <f t="shared" si="52"/>
        <v>12-14 anos</v>
      </c>
      <c r="G386">
        <v>51</v>
      </c>
      <c r="H386" t="str">
        <f t="shared" si="53"/>
        <v>1 - 250</v>
      </c>
      <c r="I386">
        <v>933</v>
      </c>
      <c r="J386">
        <v>1299</v>
      </c>
      <c r="K386">
        <v>8319</v>
      </c>
      <c r="L386">
        <v>52641</v>
      </c>
      <c r="M386">
        <v>110583</v>
      </c>
      <c r="N386">
        <v>78061</v>
      </c>
      <c r="O386" t="str">
        <f t="shared" si="54"/>
        <v>10.001-100.000</v>
      </c>
      <c r="P386">
        <v>15287</v>
      </c>
      <c r="Q386" t="str">
        <f t="shared" si="55"/>
        <v>10.001-100.000</v>
      </c>
      <c r="R386">
        <v>17235</v>
      </c>
      <c r="S386">
        <v>13.82</v>
      </c>
      <c r="T386">
        <v>5.91</v>
      </c>
      <c r="U386">
        <v>1.36</v>
      </c>
      <c r="V386">
        <v>74.05</v>
      </c>
      <c r="W386">
        <v>8.32</v>
      </c>
      <c r="X386" t="s">
        <v>1570</v>
      </c>
      <c r="Y386" t="s">
        <v>1571</v>
      </c>
      <c r="Z386" t="s">
        <v>1572</v>
      </c>
      <c r="AB386">
        <f>(N386 - MIN($N$2:$N$998)) / (MAX($N$2:$N$998) - MIN($N$2:$N$998))</f>
        <v>7.2624436367723158E-3</v>
      </c>
      <c r="AC386">
        <f t="shared" si="56"/>
        <v>1.2265984836139136E-3</v>
      </c>
      <c r="AD386">
        <f t="shared" si="57"/>
        <v>0.26949384404924759</v>
      </c>
      <c r="AE386">
        <f t="shared" si="58"/>
        <v>7.6433121019108305E-2</v>
      </c>
      <c r="AF386">
        <f t="shared" si="59"/>
        <v>1.3414058005248963E-3</v>
      </c>
    </row>
    <row r="387" spans="1:32" x14ac:dyDescent="0.25">
      <c r="A387" t="s">
        <v>1573</v>
      </c>
      <c r="B387">
        <v>6961</v>
      </c>
      <c r="C387" s="2" t="str">
        <f t="shared" ref="C387:C450" si="60">IF(B387&lt;=20000,"0-20.000",
IF(B387&lt;=40000,"20.001-40.000",
IF(B387&lt;=60000,"40.001-60.000",
IF(B387&lt;=80000,"60.001-80.000",
IF(B387&lt;=100000,"80.001-100.000",
IF(B387&lt;=120000,"100.001-120.000",
IF(B387&lt;=140000,"120.001-140.000",
"140.001-160.000")))))))</f>
        <v>0-20.000</v>
      </c>
      <c r="D387">
        <v>10.06</v>
      </c>
      <c r="E387">
        <f t="shared" ref="E387:E450" si="61">FLOOR(D387,2)</f>
        <v>10</v>
      </c>
      <c r="F387" t="str">
        <f t="shared" ref="F387:F450" si="62">IF(E387=0,"&lt;1 ano",TEXT(E387,"00")&amp;"-"&amp;TEXT(E387+2,"00")&amp;" anos")</f>
        <v>10-12 anos</v>
      </c>
      <c r="G387">
        <v>2</v>
      </c>
      <c r="H387" t="str">
        <f t="shared" ref="H387:H450" si="63">IF(G387=0,"0",INT((G387-1)/250)*250+1 &amp; " - " &amp; INT((G387-1)/250+1)*250)</f>
        <v>1 - 250</v>
      </c>
      <c r="I387">
        <v>186</v>
      </c>
      <c r="J387">
        <v>786</v>
      </c>
      <c r="K387">
        <v>1494</v>
      </c>
      <c r="L387">
        <v>22301</v>
      </c>
      <c r="M387">
        <v>28002</v>
      </c>
      <c r="N387">
        <v>18175</v>
      </c>
      <c r="O387" t="str">
        <f t="shared" ref="O387:O450" si="64">IF(N387&lt;=100,"Até 100",
IF(N387&lt;=1000,"101-1.000",
IF(N387&lt;=10000,"1.001-10.000",
IF(N387&lt;=100000,"10.001-100.000",
IF(N387&lt;=1000000,"100.001-1.000.000",
"&gt;1.000.000")))))</f>
        <v>10.001-100.000</v>
      </c>
      <c r="P387">
        <v>6328</v>
      </c>
      <c r="Q387" t="str">
        <f t="shared" ref="Q387:Q450" si="65">IF(P387&lt;=100,"Até 100",
IF(P387&lt;=1000,"101-1.000",
IF(P387&lt;=10000,"1.001-10.000",
IF(P387&lt;=100000,"10.001-100.000",
"&gt;100.000"))))</f>
        <v>1.001-10.000</v>
      </c>
      <c r="R387">
        <v>3499</v>
      </c>
      <c r="S387">
        <v>22.6</v>
      </c>
      <c r="T387">
        <v>3.3</v>
      </c>
      <c r="U387">
        <v>4.3899999999999997</v>
      </c>
      <c r="V387">
        <v>3.7</v>
      </c>
      <c r="W387">
        <v>5.4</v>
      </c>
      <c r="X387" t="s">
        <v>1574</v>
      </c>
      <c r="Y387" t="s">
        <v>1575</v>
      </c>
      <c r="Z387" t="s">
        <v>1576</v>
      </c>
      <c r="AB387">
        <f>(N387 - MIN($N$2:$N$998)) / (MAX($N$2:$N$998) - MIN($N$2:$N$998))</f>
        <v>1.6909200893959447E-3</v>
      </c>
      <c r="AC387">
        <f t="shared" ref="AC387:AC450" si="66">(P387 - MIN($P$2:$P$998)) / (MAX($P$2:$P$998) - MIN($P$2:$P$998))</f>
        <v>5.0774613752265624E-4</v>
      </c>
      <c r="AD387">
        <f t="shared" ref="AD387:AD450" si="67">(T387 - MIN($T$2:$T$998)) / (MAX($T$2:$T$998) - MIN($T$2:$T$998))</f>
        <v>0.15047879616963064</v>
      </c>
      <c r="AE387">
        <f t="shared" ref="AE387:AE450" si="68">(U387 - MIN($U$2:$U$998)) / (MAX($U$2:$U$998) - MIN($U$2:$U$998))</f>
        <v>0.71974522292993626</v>
      </c>
      <c r="AF387">
        <f t="shared" ref="AF387:AF450" si="69">(V387 - MIN($V$2:$V$998)) / (MAX($V$2:$V$998) - MIN($V$2:$V$998))</f>
        <v>6.702500286214878E-5</v>
      </c>
    </row>
    <row r="388" spans="1:32" x14ac:dyDescent="0.25">
      <c r="A388" t="s">
        <v>1577</v>
      </c>
      <c r="B388">
        <v>6921</v>
      </c>
      <c r="C388" s="2" t="str">
        <f t="shared" si="60"/>
        <v>0-20.000</v>
      </c>
      <c r="D388">
        <v>8.1300000000000008</v>
      </c>
      <c r="E388">
        <f t="shared" si="61"/>
        <v>8</v>
      </c>
      <c r="F388" t="str">
        <f t="shared" si="62"/>
        <v>08-10 anos</v>
      </c>
      <c r="G388">
        <v>13</v>
      </c>
      <c r="H388" t="str">
        <f t="shared" si="63"/>
        <v>1 - 250</v>
      </c>
      <c r="I388">
        <v>210</v>
      </c>
      <c r="J388">
        <v>435</v>
      </c>
      <c r="K388">
        <v>1697</v>
      </c>
      <c r="L388">
        <v>14407</v>
      </c>
      <c r="M388">
        <v>26461</v>
      </c>
      <c r="N388">
        <v>16572</v>
      </c>
      <c r="O388" t="str">
        <f t="shared" si="64"/>
        <v>10.001-100.000</v>
      </c>
      <c r="P388">
        <v>5865</v>
      </c>
      <c r="Q388" t="str">
        <f t="shared" si="65"/>
        <v>1.001-10.000</v>
      </c>
      <c r="R388">
        <v>4024</v>
      </c>
      <c r="S388">
        <v>22.16</v>
      </c>
      <c r="T388">
        <v>3.48</v>
      </c>
      <c r="U388">
        <v>1.33</v>
      </c>
      <c r="V388">
        <v>12.36</v>
      </c>
      <c r="W388">
        <v>6.43</v>
      </c>
      <c r="X388" t="s">
        <v>1578</v>
      </c>
      <c r="Y388" t="s">
        <v>1579</v>
      </c>
      <c r="Z388" t="s">
        <v>1580</v>
      </c>
      <c r="AB388">
        <f>(N388 - MIN($N$2:$N$998)) / (MAX($N$2:$N$998) - MIN($N$2:$N$998))</f>
        <v>1.5417841937534853E-3</v>
      </c>
      <c r="AC388">
        <f t="shared" si="66"/>
        <v>4.7059593814323305E-4</v>
      </c>
      <c r="AD388">
        <f t="shared" si="67"/>
        <v>0.15868673050615595</v>
      </c>
      <c r="AE388">
        <f t="shared" si="68"/>
        <v>7.0063694267515936E-2</v>
      </c>
      <c r="AF388">
        <f t="shared" si="69"/>
        <v>2.2389973929085372E-4</v>
      </c>
    </row>
    <row r="389" spans="1:32" x14ac:dyDescent="0.25">
      <c r="A389" t="s">
        <v>1581</v>
      </c>
      <c r="B389">
        <v>6859</v>
      </c>
      <c r="C389" s="2" t="str">
        <f t="shared" si="60"/>
        <v>0-20.000</v>
      </c>
      <c r="D389">
        <v>10.09</v>
      </c>
      <c r="E389">
        <f t="shared" si="61"/>
        <v>10</v>
      </c>
      <c r="F389" t="str">
        <f t="shared" si="62"/>
        <v>10-12 anos</v>
      </c>
      <c r="G389">
        <v>0</v>
      </c>
      <c r="H389" t="str">
        <f t="shared" si="63"/>
        <v>0</v>
      </c>
      <c r="I389">
        <v>44</v>
      </c>
      <c r="J389">
        <v>70</v>
      </c>
      <c r="K389">
        <v>235</v>
      </c>
      <c r="L389">
        <v>1961</v>
      </c>
      <c r="M389">
        <v>3473</v>
      </c>
      <c r="N389">
        <v>2611</v>
      </c>
      <c r="O389" t="str">
        <f t="shared" si="64"/>
        <v>1.001-10.000</v>
      </c>
      <c r="P389">
        <v>270</v>
      </c>
      <c r="Q389" t="str">
        <f t="shared" si="65"/>
        <v>101-1.000</v>
      </c>
      <c r="R389">
        <v>592</v>
      </c>
      <c r="S389">
        <v>7.77</v>
      </c>
      <c r="T389">
        <v>3.73</v>
      </c>
      <c r="U389">
        <v>1.46</v>
      </c>
      <c r="V389">
        <v>6.2</v>
      </c>
      <c r="W389">
        <v>6.1</v>
      </c>
      <c r="X389" t="s">
        <v>1582</v>
      </c>
      <c r="Y389" t="s">
        <v>1583</v>
      </c>
      <c r="Z389" t="s">
        <v>1584</v>
      </c>
      <c r="AB389">
        <f>(N389 - MIN($N$2:$N$998)) / (MAX($N$2:$N$998) - MIN($N$2:$N$998))</f>
        <v>2.4291567281501026E-4</v>
      </c>
      <c r="AC389">
        <f t="shared" si="66"/>
        <v>2.166426313702863E-5</v>
      </c>
      <c r="AD389">
        <f t="shared" si="67"/>
        <v>0.17008663930688556</v>
      </c>
      <c r="AE389">
        <f t="shared" si="68"/>
        <v>9.7664543524416128E-2</v>
      </c>
      <c r="AF389">
        <f t="shared" si="69"/>
        <v>1.1231216695819524E-4</v>
      </c>
    </row>
    <row r="390" spans="1:32" x14ac:dyDescent="0.25">
      <c r="A390" t="s">
        <v>1585</v>
      </c>
      <c r="B390">
        <v>6845</v>
      </c>
      <c r="C390" s="2" t="str">
        <f t="shared" si="60"/>
        <v>0-20.000</v>
      </c>
      <c r="D390">
        <v>8.69</v>
      </c>
      <c r="E390">
        <f t="shared" si="61"/>
        <v>8</v>
      </c>
      <c r="F390" t="str">
        <f t="shared" si="62"/>
        <v>08-10 anos</v>
      </c>
      <c r="G390">
        <v>1</v>
      </c>
      <c r="H390" t="str">
        <f t="shared" si="63"/>
        <v>1 - 250</v>
      </c>
      <c r="I390">
        <v>50</v>
      </c>
      <c r="J390">
        <v>94</v>
      </c>
      <c r="K390">
        <v>398</v>
      </c>
      <c r="L390">
        <v>4633</v>
      </c>
      <c r="M390">
        <v>8593</v>
      </c>
      <c r="N390">
        <v>4598</v>
      </c>
      <c r="O390" t="str">
        <f t="shared" si="64"/>
        <v>1.001-10.000</v>
      </c>
      <c r="P390">
        <v>3142</v>
      </c>
      <c r="Q390" t="str">
        <f t="shared" si="65"/>
        <v>1.001-10.000</v>
      </c>
      <c r="R390">
        <v>853</v>
      </c>
      <c r="S390">
        <v>36.56</v>
      </c>
      <c r="T390">
        <v>3.15</v>
      </c>
      <c r="U390">
        <v>1.19</v>
      </c>
      <c r="V390">
        <v>8.69</v>
      </c>
      <c r="W390">
        <v>9.11</v>
      </c>
      <c r="X390" t="s">
        <v>1586</v>
      </c>
      <c r="Y390" t="s">
        <v>1587</v>
      </c>
      <c r="Z390" t="s">
        <v>1588</v>
      </c>
      <c r="AB390">
        <f>(N390 - MIN($N$2:$N$998)) / (MAX($N$2:$N$998) - MIN($N$2:$N$998))</f>
        <v>4.2777719785653666E-4</v>
      </c>
      <c r="AC390">
        <f t="shared" si="66"/>
        <v>2.5210783250571834E-4</v>
      </c>
      <c r="AD390">
        <f t="shared" si="67"/>
        <v>0.14363885088919287</v>
      </c>
      <c r="AE390">
        <f t="shared" si="68"/>
        <v>4.0339702760084917E-2</v>
      </c>
      <c r="AF390">
        <f t="shared" si="69"/>
        <v>1.5741818239785752E-4</v>
      </c>
    </row>
    <row r="391" spans="1:32" x14ac:dyDescent="0.25">
      <c r="A391" t="s">
        <v>1589</v>
      </c>
      <c r="B391">
        <v>6893</v>
      </c>
      <c r="C391" s="2" t="str">
        <f t="shared" si="60"/>
        <v>0-20.000</v>
      </c>
      <c r="D391">
        <v>5.2</v>
      </c>
      <c r="E391">
        <f t="shared" si="61"/>
        <v>4</v>
      </c>
      <c r="F391" t="str">
        <f t="shared" si="62"/>
        <v>04-06 anos</v>
      </c>
      <c r="G391">
        <v>11</v>
      </c>
      <c r="H391" t="str">
        <f t="shared" si="63"/>
        <v>1 - 250</v>
      </c>
      <c r="I391">
        <v>325</v>
      </c>
      <c r="J391">
        <v>333</v>
      </c>
      <c r="K391">
        <v>968</v>
      </c>
      <c r="L391">
        <v>7766</v>
      </c>
      <c r="M391">
        <v>22581</v>
      </c>
      <c r="N391">
        <v>15910</v>
      </c>
      <c r="O391" t="str">
        <f t="shared" si="64"/>
        <v>10.001-100.000</v>
      </c>
      <c r="P391">
        <v>2939</v>
      </c>
      <c r="Q391" t="str">
        <f t="shared" si="65"/>
        <v>1.001-10.000</v>
      </c>
      <c r="R391">
        <v>3732</v>
      </c>
      <c r="S391">
        <v>13.02</v>
      </c>
      <c r="T391">
        <v>7.85</v>
      </c>
      <c r="U391">
        <v>1.66</v>
      </c>
      <c r="V391">
        <v>3.89</v>
      </c>
      <c r="W391">
        <v>3.8</v>
      </c>
      <c r="X391" t="s">
        <v>1590</v>
      </c>
      <c r="Y391" t="s">
        <v>1591</v>
      </c>
      <c r="Z391" t="s">
        <v>1592</v>
      </c>
      <c r="AB391">
        <f>(N391 - MIN($N$2:$N$998)) / (MAX($N$2:$N$998) - MIN($N$2:$N$998))</f>
        <v>1.4801946972373854E-3</v>
      </c>
      <c r="AC391">
        <f t="shared" si="66"/>
        <v>2.3581951614713758E-4</v>
      </c>
      <c r="AD391">
        <f t="shared" si="67"/>
        <v>0.35795713634290927</v>
      </c>
      <c r="AE391">
        <f t="shared" si="68"/>
        <v>0.14012738853503184</v>
      </c>
      <c r="AF391">
        <f t="shared" si="69"/>
        <v>7.0466827333448304E-5</v>
      </c>
    </row>
    <row r="392" spans="1:32" x14ac:dyDescent="0.25">
      <c r="A392" t="s">
        <v>1593</v>
      </c>
      <c r="B392">
        <v>6836</v>
      </c>
      <c r="C392" s="2" t="str">
        <f t="shared" si="60"/>
        <v>0-20.000</v>
      </c>
      <c r="D392">
        <v>6.03</v>
      </c>
      <c r="E392">
        <f t="shared" si="61"/>
        <v>6</v>
      </c>
      <c r="F392" t="str">
        <f t="shared" si="62"/>
        <v>06-08 anos</v>
      </c>
      <c r="G392">
        <v>0</v>
      </c>
      <c r="H392" t="str">
        <f t="shared" si="63"/>
        <v>0</v>
      </c>
      <c r="I392">
        <v>340</v>
      </c>
      <c r="J392">
        <v>225</v>
      </c>
      <c r="K392">
        <v>924</v>
      </c>
      <c r="L392">
        <v>5657</v>
      </c>
      <c r="M392">
        <v>16520</v>
      </c>
      <c r="N392">
        <v>11351</v>
      </c>
      <c r="O392" t="str">
        <f t="shared" si="64"/>
        <v>10.001-100.000</v>
      </c>
      <c r="P392">
        <v>2356</v>
      </c>
      <c r="Q392" t="str">
        <f t="shared" si="65"/>
        <v>1.001-10.000</v>
      </c>
      <c r="R392">
        <v>2813</v>
      </c>
      <c r="S392">
        <v>14.26</v>
      </c>
      <c r="T392">
        <v>4.91</v>
      </c>
      <c r="U392">
        <v>1.02</v>
      </c>
      <c r="V392">
        <v>86.11</v>
      </c>
      <c r="W392">
        <v>4.57</v>
      </c>
      <c r="X392" t="s">
        <v>1594</v>
      </c>
      <c r="Y392" t="s">
        <v>1595</v>
      </c>
      <c r="Z392" t="s">
        <v>1596</v>
      </c>
      <c r="AB392">
        <f>(N392 - MIN($N$2:$N$998)) / (MAX($N$2:$N$998) - MIN($N$2:$N$998))</f>
        <v>1.0560458836166916E-3</v>
      </c>
      <c r="AC392">
        <f t="shared" si="66"/>
        <v>1.8904075537347947E-4</v>
      </c>
      <c r="AD392">
        <f t="shared" si="67"/>
        <v>0.22389420884632924</v>
      </c>
      <c r="AE392">
        <f t="shared" si="68"/>
        <v>4.2462845010615745E-3</v>
      </c>
      <c r="AF392">
        <f t="shared" si="69"/>
        <v>1.5598710801242245E-3</v>
      </c>
    </row>
    <row r="393" spans="1:32" x14ac:dyDescent="0.25">
      <c r="A393" t="s">
        <v>1597</v>
      </c>
      <c r="B393">
        <v>6806</v>
      </c>
      <c r="C393" s="2" t="str">
        <f t="shared" si="60"/>
        <v>0-20.000</v>
      </c>
      <c r="D393">
        <v>15</v>
      </c>
      <c r="E393">
        <f t="shared" si="61"/>
        <v>14</v>
      </c>
      <c r="F393" t="str">
        <f t="shared" si="62"/>
        <v>14-16 anos</v>
      </c>
      <c r="G393">
        <v>0</v>
      </c>
      <c r="H393" t="str">
        <f t="shared" si="63"/>
        <v>0</v>
      </c>
      <c r="I393">
        <v>77</v>
      </c>
      <c r="J393">
        <v>51</v>
      </c>
      <c r="K393">
        <v>125</v>
      </c>
      <c r="L393">
        <v>1479</v>
      </c>
      <c r="M393">
        <v>4167</v>
      </c>
      <c r="N393">
        <v>2883</v>
      </c>
      <c r="O393" t="str">
        <f t="shared" si="64"/>
        <v>1.001-10.000</v>
      </c>
      <c r="P393">
        <v>537</v>
      </c>
      <c r="Q393" t="str">
        <f t="shared" si="65"/>
        <v>101-1.000</v>
      </c>
      <c r="R393">
        <v>747</v>
      </c>
      <c r="S393">
        <v>12.89</v>
      </c>
      <c r="T393">
        <v>4.82</v>
      </c>
      <c r="U393">
        <v>1</v>
      </c>
      <c r="V393">
        <v>2.29</v>
      </c>
      <c r="W393">
        <v>4.49</v>
      </c>
      <c r="X393" t="s">
        <v>1598</v>
      </c>
      <c r="Y393" t="s">
        <v>1599</v>
      </c>
      <c r="Z393" t="s">
        <v>1600</v>
      </c>
      <c r="AB393">
        <f>(N393 - MIN($N$2:$N$998)) / (MAX($N$2:$N$998) - MIN($N$2:$N$998))</f>
        <v>2.6822132697268273E-4</v>
      </c>
      <c r="AC393">
        <f t="shared" si="66"/>
        <v>4.308781223920139E-5</v>
      </c>
      <c r="AD393">
        <f t="shared" si="67"/>
        <v>0.2197902416780666</v>
      </c>
      <c r="AE393">
        <f t="shared" si="68"/>
        <v>0</v>
      </c>
      <c r="AF393">
        <f t="shared" si="69"/>
        <v>4.1483042311978563E-5</v>
      </c>
    </row>
    <row r="394" spans="1:32" x14ac:dyDescent="0.25">
      <c r="A394" t="s">
        <v>1601</v>
      </c>
      <c r="B394">
        <v>6787</v>
      </c>
      <c r="C394" s="2" t="str">
        <f t="shared" si="60"/>
        <v>0-20.000</v>
      </c>
      <c r="D394">
        <v>9.76</v>
      </c>
      <c r="E394">
        <f t="shared" si="61"/>
        <v>8</v>
      </c>
      <c r="F394" t="str">
        <f t="shared" si="62"/>
        <v>08-10 anos</v>
      </c>
      <c r="G394">
        <v>35</v>
      </c>
      <c r="H394" t="str">
        <f t="shared" si="63"/>
        <v>1 - 250</v>
      </c>
      <c r="I394">
        <v>15</v>
      </c>
      <c r="J394">
        <v>29</v>
      </c>
      <c r="K394">
        <v>134</v>
      </c>
      <c r="L394">
        <v>1884</v>
      </c>
      <c r="M394">
        <v>2675</v>
      </c>
      <c r="N394">
        <v>2057</v>
      </c>
      <c r="O394" t="str">
        <f t="shared" si="64"/>
        <v>1.001-10.000</v>
      </c>
      <c r="P394">
        <v>157</v>
      </c>
      <c r="Q394" t="str">
        <f t="shared" si="65"/>
        <v>101-1.000</v>
      </c>
      <c r="R394">
        <v>461</v>
      </c>
      <c r="S394">
        <v>5.87</v>
      </c>
      <c r="T394">
        <v>6.31</v>
      </c>
      <c r="U394">
        <v>1.24</v>
      </c>
      <c r="V394">
        <v>15.48</v>
      </c>
      <c r="W394">
        <v>14.41</v>
      </c>
      <c r="X394" t="s">
        <v>1602</v>
      </c>
      <c r="Y394" t="s">
        <v>1603</v>
      </c>
      <c r="Z394" t="s">
        <v>1604</v>
      </c>
      <c r="AB394">
        <f>(N394 - MIN($N$2:$N$998)) / (MAX($N$2:$N$998) - MIN($N$2:$N$998))</f>
        <v>1.9137400956739797E-4</v>
      </c>
      <c r="AC394">
        <f t="shared" si="66"/>
        <v>1.2597367824124056E-5</v>
      </c>
      <c r="AD394">
        <f t="shared" si="67"/>
        <v>0.28773369813041494</v>
      </c>
      <c r="AE394">
        <f t="shared" si="68"/>
        <v>5.0955414012738849E-2</v>
      </c>
      <c r="AF394">
        <f t="shared" si="69"/>
        <v>2.8041812008271975E-4</v>
      </c>
    </row>
    <row r="395" spans="1:32" x14ac:dyDescent="0.25">
      <c r="A395" t="s">
        <v>1605</v>
      </c>
      <c r="B395">
        <v>6786</v>
      </c>
      <c r="C395" s="2" t="str">
        <f t="shared" si="60"/>
        <v>0-20.000</v>
      </c>
      <c r="D395">
        <v>4.92</v>
      </c>
      <c r="E395">
        <f t="shared" si="61"/>
        <v>4</v>
      </c>
      <c r="F395" t="str">
        <f t="shared" si="62"/>
        <v>04-06 anos</v>
      </c>
      <c r="G395">
        <v>0</v>
      </c>
      <c r="H395" t="str">
        <f t="shared" si="63"/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tr">
        <f t="shared" si="64"/>
        <v>Até 100</v>
      </c>
      <c r="P395">
        <v>0</v>
      </c>
      <c r="Q395" t="str">
        <f t="shared" si="65"/>
        <v>Até 100</v>
      </c>
      <c r="R395">
        <v>0</v>
      </c>
      <c r="X395" t="s">
        <v>1606</v>
      </c>
      <c r="Y395" t="s">
        <v>1607</v>
      </c>
      <c r="Z395" t="s">
        <v>1608</v>
      </c>
      <c r="AA395" t="s">
        <v>25</v>
      </c>
      <c r="AB395">
        <f>(N395 - MIN($N$2:$N$998)) / (MAX($N$2:$N$998) - MIN($N$2:$N$998))</f>
        <v>0</v>
      </c>
      <c r="AC395">
        <f t="shared" si="66"/>
        <v>0</v>
      </c>
      <c r="AD395">
        <f t="shared" si="67"/>
        <v>0</v>
      </c>
      <c r="AE395">
        <f t="shared" si="68"/>
        <v>-0.21231422505307856</v>
      </c>
      <c r="AF395">
        <f t="shared" si="69"/>
        <v>0</v>
      </c>
    </row>
    <row r="396" spans="1:32" x14ac:dyDescent="0.25">
      <c r="A396" t="s">
        <v>1609</v>
      </c>
      <c r="B396">
        <v>6782</v>
      </c>
      <c r="C396" s="2" t="str">
        <f t="shared" si="60"/>
        <v>0-20.000</v>
      </c>
      <c r="D396">
        <v>9.1300000000000008</v>
      </c>
      <c r="E396">
        <f t="shared" si="61"/>
        <v>8</v>
      </c>
      <c r="F396" t="str">
        <f t="shared" si="62"/>
        <v>08-10 anos</v>
      </c>
      <c r="G396">
        <v>0</v>
      </c>
      <c r="H396" t="str">
        <f t="shared" si="63"/>
        <v>0</v>
      </c>
      <c r="I396">
        <v>289</v>
      </c>
      <c r="J396">
        <v>699</v>
      </c>
      <c r="K396">
        <v>2957</v>
      </c>
      <c r="L396">
        <v>30914</v>
      </c>
      <c r="M396">
        <v>44535</v>
      </c>
      <c r="N396">
        <v>29252</v>
      </c>
      <c r="O396" t="str">
        <f t="shared" si="64"/>
        <v>10.001-100.000</v>
      </c>
      <c r="P396">
        <v>9386</v>
      </c>
      <c r="Q396" t="str">
        <f t="shared" si="65"/>
        <v>1.001-10.000</v>
      </c>
      <c r="R396">
        <v>5897</v>
      </c>
      <c r="S396">
        <v>21.08</v>
      </c>
      <c r="T396">
        <v>4.8</v>
      </c>
      <c r="U396">
        <v>1.44</v>
      </c>
      <c r="V396">
        <v>25.32</v>
      </c>
      <c r="W396">
        <v>8.2799999999999994</v>
      </c>
      <c r="X396" t="s">
        <v>1610</v>
      </c>
      <c r="Y396" t="s">
        <v>1611</v>
      </c>
      <c r="Z396" t="s">
        <v>1612</v>
      </c>
      <c r="AB396">
        <f>(N396 - MIN($N$2:$N$998)) / (MAX($N$2:$N$998) - MIN($N$2:$N$998))</f>
        <v>2.7214742478685102E-3</v>
      </c>
      <c r="AC396">
        <f t="shared" si="66"/>
        <v>7.5311397705241014E-4</v>
      </c>
      <c r="AD396">
        <f t="shared" si="67"/>
        <v>0.2188782489740082</v>
      </c>
      <c r="AE396">
        <f t="shared" si="68"/>
        <v>9.3418259023354558E-2</v>
      </c>
      <c r="AF396">
        <f t="shared" si="69"/>
        <v>4.5866839796475861E-4</v>
      </c>
    </row>
    <row r="397" spans="1:32" x14ac:dyDescent="0.25">
      <c r="A397" t="s">
        <v>1613</v>
      </c>
      <c r="B397">
        <v>6789</v>
      </c>
      <c r="C397" s="2" t="str">
        <f t="shared" si="60"/>
        <v>0-20.000</v>
      </c>
      <c r="D397">
        <v>10.69</v>
      </c>
      <c r="E397">
        <f t="shared" si="61"/>
        <v>10</v>
      </c>
      <c r="F397" t="str">
        <f t="shared" si="62"/>
        <v>10-12 anos</v>
      </c>
      <c r="G397">
        <v>97</v>
      </c>
      <c r="H397" t="str">
        <f t="shared" si="63"/>
        <v>1 - 250</v>
      </c>
      <c r="I397">
        <v>1656</v>
      </c>
      <c r="J397">
        <v>3428</v>
      </c>
      <c r="K397">
        <v>13794</v>
      </c>
      <c r="L397">
        <v>98490</v>
      </c>
      <c r="M397">
        <v>209801</v>
      </c>
      <c r="N397">
        <v>126222</v>
      </c>
      <c r="O397" t="str">
        <f t="shared" si="64"/>
        <v>100.001-1.000.000</v>
      </c>
      <c r="P397">
        <v>50973</v>
      </c>
      <c r="Q397" t="str">
        <f t="shared" si="65"/>
        <v>10.001-100.000</v>
      </c>
      <c r="R397">
        <v>32606</v>
      </c>
      <c r="S397">
        <v>24.3</v>
      </c>
      <c r="T397">
        <v>4.68</v>
      </c>
      <c r="U397">
        <v>1.31</v>
      </c>
      <c r="V397">
        <v>36.35</v>
      </c>
      <c r="W397">
        <v>4.9000000000000004</v>
      </c>
      <c r="X397" t="s">
        <v>1614</v>
      </c>
      <c r="Y397" t="s">
        <v>1615</v>
      </c>
      <c r="Z397" t="s">
        <v>1616</v>
      </c>
      <c r="AB397">
        <f>(N397 - MIN($N$2:$N$998)) / (MAX($N$2:$N$998) - MIN($N$2:$N$998))</f>
        <v>1.1743126026065196E-2</v>
      </c>
      <c r="AC397">
        <f t="shared" si="66"/>
        <v>4.0899721662361497E-3</v>
      </c>
      <c r="AD397">
        <f t="shared" si="67"/>
        <v>0.213406292749658</v>
      </c>
      <c r="AE397">
        <f t="shared" si="68"/>
        <v>6.5817409766454366E-2</v>
      </c>
      <c r="AF397">
        <f t="shared" si="69"/>
        <v>6.5847536595651569E-4</v>
      </c>
    </row>
    <row r="398" spans="1:32" x14ac:dyDescent="0.25">
      <c r="A398" t="s">
        <v>1617</v>
      </c>
      <c r="B398">
        <v>6724</v>
      </c>
      <c r="C398" s="2" t="str">
        <f t="shared" si="60"/>
        <v>0-20.000</v>
      </c>
      <c r="D398">
        <v>8.5500000000000007</v>
      </c>
      <c r="E398">
        <f t="shared" si="61"/>
        <v>8</v>
      </c>
      <c r="F398" t="str">
        <f t="shared" si="62"/>
        <v>08-10 anos</v>
      </c>
      <c r="G398">
        <v>37</v>
      </c>
      <c r="H398" t="str">
        <f t="shared" si="63"/>
        <v>1 - 250</v>
      </c>
      <c r="I398">
        <v>41</v>
      </c>
      <c r="J398">
        <v>79</v>
      </c>
      <c r="K398">
        <v>412</v>
      </c>
      <c r="L398">
        <v>4561</v>
      </c>
      <c r="M398">
        <v>7731</v>
      </c>
      <c r="N398">
        <v>5279</v>
      </c>
      <c r="O398" t="str">
        <f t="shared" si="64"/>
        <v>1.001-10.000</v>
      </c>
      <c r="P398">
        <v>911</v>
      </c>
      <c r="Q398" t="str">
        <f t="shared" si="65"/>
        <v>101-1.000</v>
      </c>
      <c r="R398">
        <v>1541</v>
      </c>
      <c r="S398">
        <v>11.78</v>
      </c>
      <c r="T398">
        <v>6.82</v>
      </c>
      <c r="U398">
        <v>1.39</v>
      </c>
      <c r="V398">
        <v>11.77</v>
      </c>
      <c r="W398">
        <v>11.87</v>
      </c>
      <c r="X398" t="s">
        <v>1618</v>
      </c>
      <c r="Y398" t="s">
        <v>1619</v>
      </c>
      <c r="Z398" t="s">
        <v>1620</v>
      </c>
      <c r="AB398">
        <f>(N398 - MIN($N$2:$N$998)) / (MAX($N$2:$N$998) - MIN($N$2:$N$998))</f>
        <v>4.9113436874394451E-4</v>
      </c>
      <c r="AC398">
        <f t="shared" si="66"/>
        <v>7.3096828584566972E-5</v>
      </c>
      <c r="AD398">
        <f t="shared" si="67"/>
        <v>0.31098951208390335</v>
      </c>
      <c r="AE398">
        <f t="shared" si="68"/>
        <v>8.2802547770700619E-2</v>
      </c>
      <c r="AF398">
        <f t="shared" si="69"/>
        <v>2.1321196856418677E-4</v>
      </c>
    </row>
    <row r="399" spans="1:32" x14ac:dyDescent="0.25">
      <c r="A399" t="s">
        <v>1621</v>
      </c>
      <c r="B399">
        <v>6723</v>
      </c>
      <c r="C399" s="2" t="str">
        <f t="shared" si="60"/>
        <v>0-20.000</v>
      </c>
      <c r="D399">
        <v>9.67</v>
      </c>
      <c r="E399">
        <f t="shared" si="61"/>
        <v>8</v>
      </c>
      <c r="F399" t="str">
        <f t="shared" si="62"/>
        <v>08-10 anos</v>
      </c>
      <c r="G399">
        <v>0</v>
      </c>
      <c r="H399" t="str">
        <f t="shared" si="63"/>
        <v>0</v>
      </c>
      <c r="I399">
        <v>31</v>
      </c>
      <c r="J399">
        <v>54</v>
      </c>
      <c r="K399">
        <v>227</v>
      </c>
      <c r="L399">
        <v>2234</v>
      </c>
      <c r="M399">
        <v>3401</v>
      </c>
      <c r="N399">
        <v>2307</v>
      </c>
      <c r="O399" t="str">
        <f t="shared" si="64"/>
        <v>1.001-10.000</v>
      </c>
      <c r="P399">
        <v>643</v>
      </c>
      <c r="Q399" t="str">
        <f t="shared" si="65"/>
        <v>101-1.000</v>
      </c>
      <c r="R399">
        <v>451</v>
      </c>
      <c r="S399">
        <v>18.91</v>
      </c>
      <c r="T399">
        <v>4.07</v>
      </c>
      <c r="U399">
        <v>1.28</v>
      </c>
      <c r="V399">
        <v>14.07</v>
      </c>
      <c r="W399">
        <v>8.44</v>
      </c>
      <c r="X399" t="s">
        <v>1622</v>
      </c>
      <c r="Y399" t="s">
        <v>1623</v>
      </c>
      <c r="Z399" t="s">
        <v>1624</v>
      </c>
      <c r="AB399">
        <f>(N399 - MIN($N$2:$N$998)) / (MAX($N$2:$N$998) - MIN($N$2:$N$998))</f>
        <v>2.1463288287408222E-4</v>
      </c>
      <c r="AC399">
        <f t="shared" si="66"/>
        <v>5.159304147077559E-5</v>
      </c>
      <c r="AD399">
        <f t="shared" si="67"/>
        <v>0.1855905152758778</v>
      </c>
      <c r="AE399">
        <f t="shared" si="68"/>
        <v>5.9447983014862003E-2</v>
      </c>
      <c r="AF399">
        <f t="shared" si="69"/>
        <v>2.5487615953254951E-4</v>
      </c>
    </row>
    <row r="400" spans="1:32" x14ac:dyDescent="0.25">
      <c r="A400" t="s">
        <v>1625</v>
      </c>
      <c r="B400">
        <v>6716</v>
      </c>
      <c r="C400" s="2" t="str">
        <f t="shared" si="60"/>
        <v>0-20.000</v>
      </c>
      <c r="D400">
        <v>6.9</v>
      </c>
      <c r="E400">
        <f t="shared" si="61"/>
        <v>6</v>
      </c>
      <c r="F400" t="str">
        <f t="shared" si="62"/>
        <v>06-08 anos</v>
      </c>
      <c r="G400">
        <v>17</v>
      </c>
      <c r="H400" t="str">
        <f t="shared" si="63"/>
        <v>1 - 250</v>
      </c>
      <c r="I400">
        <v>158</v>
      </c>
      <c r="J400">
        <v>358</v>
      </c>
      <c r="K400">
        <v>1907</v>
      </c>
      <c r="L400">
        <v>20468</v>
      </c>
      <c r="M400">
        <v>26930</v>
      </c>
      <c r="N400">
        <v>18364</v>
      </c>
      <c r="O400" t="str">
        <f t="shared" si="64"/>
        <v>10.001-100.000</v>
      </c>
      <c r="P400">
        <v>4546</v>
      </c>
      <c r="Q400" t="str">
        <f t="shared" si="65"/>
        <v>1.001-10.000</v>
      </c>
      <c r="R400">
        <v>4020</v>
      </c>
      <c r="S400">
        <v>16.88</v>
      </c>
      <c r="T400">
        <v>7.22</v>
      </c>
      <c r="U400">
        <v>2.14</v>
      </c>
      <c r="V400">
        <v>19.18</v>
      </c>
      <c r="W400">
        <v>10.59</v>
      </c>
      <c r="X400" t="s">
        <v>1626</v>
      </c>
      <c r="Y400" t="s">
        <v>1627</v>
      </c>
      <c r="Z400" t="s">
        <v>1628</v>
      </c>
      <c r="AB400">
        <f>(N400 - MIN($N$2:$N$998)) / (MAX($N$2:$N$998) - MIN($N$2:$N$998))</f>
        <v>1.708503797615798E-3</v>
      </c>
      <c r="AC400">
        <f t="shared" si="66"/>
        <v>3.6476200081826725E-4</v>
      </c>
      <c r="AD400">
        <f t="shared" si="67"/>
        <v>0.32922936616507065</v>
      </c>
      <c r="AE400">
        <f t="shared" si="68"/>
        <v>0.24203821656050958</v>
      </c>
      <c r="AF400">
        <f t="shared" si="69"/>
        <v>3.4744312294486849E-4</v>
      </c>
    </row>
    <row r="401" spans="1:32" x14ac:dyDescent="0.25">
      <c r="A401" t="s">
        <v>1629</v>
      </c>
      <c r="B401">
        <v>6777</v>
      </c>
      <c r="C401" s="2" t="str">
        <f t="shared" si="60"/>
        <v>0-20.000</v>
      </c>
      <c r="D401">
        <v>8.4</v>
      </c>
      <c r="E401">
        <f t="shared" si="61"/>
        <v>8</v>
      </c>
      <c r="F401" t="str">
        <f t="shared" si="62"/>
        <v>08-10 anos</v>
      </c>
      <c r="G401">
        <v>19</v>
      </c>
      <c r="H401" t="str">
        <f t="shared" si="63"/>
        <v>1 - 250</v>
      </c>
      <c r="I401">
        <v>1664</v>
      </c>
      <c r="J401">
        <v>1902</v>
      </c>
      <c r="K401">
        <v>15798</v>
      </c>
      <c r="L401">
        <v>205066</v>
      </c>
      <c r="M401">
        <v>296373</v>
      </c>
      <c r="N401">
        <v>213413</v>
      </c>
      <c r="O401" t="str">
        <f t="shared" si="64"/>
        <v>100.001-1.000.000</v>
      </c>
      <c r="P401">
        <v>46597</v>
      </c>
      <c r="Q401" t="str">
        <f t="shared" si="65"/>
        <v>10.001-100.000</v>
      </c>
      <c r="R401">
        <v>36363</v>
      </c>
      <c r="S401">
        <v>15.72</v>
      </c>
      <c r="T401">
        <v>7.48</v>
      </c>
      <c r="U401">
        <v>1.73</v>
      </c>
      <c r="V401">
        <v>63.42</v>
      </c>
      <c r="W401">
        <v>26.29</v>
      </c>
      <c r="X401" t="s">
        <v>1630</v>
      </c>
      <c r="Y401" t="s">
        <v>1631</v>
      </c>
      <c r="Z401" t="s">
        <v>1632</v>
      </c>
      <c r="AB401">
        <f>(N401 - MIN($N$2:$N$998)) / (MAX($N$2:$N$998) - MIN($N$2:$N$998))</f>
        <v>1.9854983715997622E-2</v>
      </c>
      <c r="AC401">
        <f t="shared" si="66"/>
        <v>3.7388506273930487E-3</v>
      </c>
      <c r="AD401">
        <f t="shared" si="67"/>
        <v>0.34108527131782951</v>
      </c>
      <c r="AE401">
        <f t="shared" si="68"/>
        <v>0.15498938428874734</v>
      </c>
      <c r="AF401">
        <f t="shared" si="69"/>
        <v>1.1488447787885068E-3</v>
      </c>
    </row>
    <row r="402" spans="1:32" x14ac:dyDescent="0.25">
      <c r="A402" t="s">
        <v>1633</v>
      </c>
      <c r="B402">
        <v>6715</v>
      </c>
      <c r="C402" s="2" t="str">
        <f t="shared" si="60"/>
        <v>0-20.000</v>
      </c>
      <c r="D402">
        <v>5.33</v>
      </c>
      <c r="E402">
        <f t="shared" si="61"/>
        <v>4</v>
      </c>
      <c r="F402" t="str">
        <f t="shared" si="62"/>
        <v>04-06 anos</v>
      </c>
      <c r="G402">
        <v>0</v>
      </c>
      <c r="H402" t="str">
        <f t="shared" si="63"/>
        <v>0</v>
      </c>
      <c r="I402">
        <v>245</v>
      </c>
      <c r="J402">
        <v>215</v>
      </c>
      <c r="K402">
        <v>720</v>
      </c>
      <c r="L402">
        <v>3979</v>
      </c>
      <c r="M402">
        <v>8426</v>
      </c>
      <c r="N402">
        <v>5573</v>
      </c>
      <c r="O402" t="str">
        <f t="shared" si="64"/>
        <v>1.001-10.000</v>
      </c>
      <c r="P402">
        <v>904</v>
      </c>
      <c r="Q402" t="str">
        <f t="shared" si="65"/>
        <v>101-1.000</v>
      </c>
      <c r="R402">
        <v>1949</v>
      </c>
      <c r="S402">
        <v>10.73</v>
      </c>
      <c r="T402">
        <v>2.14</v>
      </c>
      <c r="U402">
        <v>1.1100000000000001</v>
      </c>
      <c r="V402">
        <v>5.33</v>
      </c>
      <c r="W402">
        <v>4.38</v>
      </c>
      <c r="X402" t="s">
        <v>1634</v>
      </c>
      <c r="Y402" t="s">
        <v>1635</v>
      </c>
      <c r="Z402" t="s">
        <v>1636</v>
      </c>
      <c r="AB402">
        <f>(N402 - MIN($N$2:$N$998)) / (MAX($N$2:$N$998) - MIN($N$2:$N$998))</f>
        <v>5.1848680375260524E-4</v>
      </c>
      <c r="AC402">
        <f t="shared" si="66"/>
        <v>7.2535162503236598E-5</v>
      </c>
      <c r="AD402">
        <f t="shared" si="67"/>
        <v>9.7583219334245339E-2</v>
      </c>
      <c r="AE402">
        <f t="shared" si="68"/>
        <v>2.3354564755838664E-2</v>
      </c>
      <c r="AF402">
        <f t="shared" si="69"/>
        <v>9.6552233852771071E-5</v>
      </c>
    </row>
    <row r="403" spans="1:32" x14ac:dyDescent="0.25">
      <c r="A403" t="s">
        <v>1637</v>
      </c>
      <c r="B403">
        <v>6712</v>
      </c>
      <c r="C403" s="2" t="str">
        <f t="shared" si="60"/>
        <v>0-20.000</v>
      </c>
      <c r="D403">
        <v>9.91</v>
      </c>
      <c r="E403">
        <f t="shared" si="61"/>
        <v>8</v>
      </c>
      <c r="F403" t="str">
        <f t="shared" si="62"/>
        <v>08-10 anos</v>
      </c>
      <c r="G403">
        <v>57</v>
      </c>
      <c r="H403" t="str">
        <f t="shared" si="63"/>
        <v>1 - 250</v>
      </c>
      <c r="I403">
        <v>169</v>
      </c>
      <c r="J403">
        <v>239</v>
      </c>
      <c r="K403">
        <v>1636</v>
      </c>
      <c r="L403">
        <v>13541</v>
      </c>
      <c r="M403">
        <v>23812</v>
      </c>
      <c r="N403">
        <v>15114</v>
      </c>
      <c r="O403" t="str">
        <f t="shared" si="64"/>
        <v>10.001-100.000</v>
      </c>
      <c r="P403">
        <v>5653</v>
      </c>
      <c r="Q403" t="str">
        <f t="shared" si="65"/>
        <v>1.001-10.000</v>
      </c>
      <c r="R403">
        <v>3045</v>
      </c>
      <c r="S403">
        <v>23.74</v>
      </c>
      <c r="T403">
        <v>5.44</v>
      </c>
      <c r="U403">
        <v>1.64</v>
      </c>
      <c r="V403">
        <v>51.72</v>
      </c>
      <c r="W403">
        <v>13.42</v>
      </c>
      <c r="X403" t="s">
        <v>1638</v>
      </c>
      <c r="Y403" t="s">
        <v>1639</v>
      </c>
      <c r="Z403" t="s">
        <v>1640</v>
      </c>
      <c r="AB403">
        <f>(N403 - MIN($N$2:$N$998)) / (MAX($N$2:$N$998) - MIN($N$2:$N$998))</f>
        <v>1.4061384446289028E-3</v>
      </c>
      <c r="AC403">
        <f t="shared" si="66"/>
        <v>4.5358547968008461E-4</v>
      </c>
      <c r="AD403">
        <f t="shared" si="67"/>
        <v>0.24806201550387599</v>
      </c>
      <c r="AE403">
        <f t="shared" si="68"/>
        <v>0.13588110403397025</v>
      </c>
      <c r="AF403">
        <f t="shared" si="69"/>
        <v>9.3690085081900927E-4</v>
      </c>
    </row>
    <row r="404" spans="1:32" x14ac:dyDescent="0.25">
      <c r="A404" t="s">
        <v>1641</v>
      </c>
      <c r="B404">
        <v>6709</v>
      </c>
      <c r="C404" s="2" t="str">
        <f t="shared" si="60"/>
        <v>0-20.000</v>
      </c>
      <c r="D404">
        <v>9.36</v>
      </c>
      <c r="E404">
        <f t="shared" si="61"/>
        <v>8</v>
      </c>
      <c r="F404" t="str">
        <f t="shared" si="62"/>
        <v>08-10 anos</v>
      </c>
      <c r="G404">
        <v>16</v>
      </c>
      <c r="H404" t="str">
        <f t="shared" si="63"/>
        <v>1 - 250</v>
      </c>
      <c r="I404">
        <v>35</v>
      </c>
      <c r="J404">
        <v>39</v>
      </c>
      <c r="K404">
        <v>310</v>
      </c>
      <c r="L404">
        <v>3047</v>
      </c>
      <c r="M404">
        <v>4338</v>
      </c>
      <c r="N404">
        <v>3485</v>
      </c>
      <c r="O404" t="str">
        <f t="shared" si="64"/>
        <v>1.001-10.000</v>
      </c>
      <c r="P404">
        <v>245</v>
      </c>
      <c r="Q404" t="str">
        <f t="shared" si="65"/>
        <v>101-1.000</v>
      </c>
      <c r="R404">
        <v>608</v>
      </c>
      <c r="S404">
        <v>5.65</v>
      </c>
      <c r="T404">
        <v>7.18</v>
      </c>
      <c r="U404">
        <v>1.49</v>
      </c>
      <c r="V404">
        <v>69.95</v>
      </c>
      <c r="W404">
        <v>15.26</v>
      </c>
      <c r="X404" t="s">
        <v>1642</v>
      </c>
      <c r="Y404" t="s">
        <v>1643</v>
      </c>
      <c r="Z404" t="s">
        <v>1644</v>
      </c>
      <c r="AB404">
        <f>(N404 - MIN($N$2:$N$998)) / (MAX($N$2:$N$998) - MIN($N$2:$N$998))</f>
        <v>3.2422869389517838E-4</v>
      </c>
      <c r="AC404">
        <f t="shared" si="66"/>
        <v>1.9658312846563017E-5</v>
      </c>
      <c r="AD404">
        <f t="shared" si="67"/>
        <v>0.32740538075695391</v>
      </c>
      <c r="AE404">
        <f t="shared" si="68"/>
        <v>0.1040339702760085</v>
      </c>
      <c r="AF404">
        <f t="shared" si="69"/>
        <v>1.2671348514073802E-3</v>
      </c>
    </row>
    <row r="405" spans="1:32" x14ac:dyDescent="0.25">
      <c r="A405" t="s">
        <v>1645</v>
      </c>
      <c r="B405">
        <v>6674</v>
      </c>
      <c r="C405" s="2" t="str">
        <f t="shared" si="60"/>
        <v>0-20.000</v>
      </c>
      <c r="D405">
        <v>9.83</v>
      </c>
      <c r="E405">
        <f t="shared" si="61"/>
        <v>8</v>
      </c>
      <c r="F405" t="str">
        <f t="shared" si="62"/>
        <v>08-10 anos</v>
      </c>
      <c r="G405">
        <v>0</v>
      </c>
      <c r="H405" t="str">
        <f t="shared" si="63"/>
        <v>0</v>
      </c>
      <c r="I405">
        <v>60</v>
      </c>
      <c r="J405">
        <v>78</v>
      </c>
      <c r="K405">
        <v>321</v>
      </c>
      <c r="L405">
        <v>2370</v>
      </c>
      <c r="M405">
        <v>4123</v>
      </c>
      <c r="N405">
        <v>3144</v>
      </c>
      <c r="O405" t="str">
        <f t="shared" si="64"/>
        <v>1.001-10.000</v>
      </c>
      <c r="P405">
        <v>268</v>
      </c>
      <c r="Q405" t="str">
        <f t="shared" si="65"/>
        <v>101-1.000</v>
      </c>
      <c r="R405">
        <v>711</v>
      </c>
      <c r="S405">
        <v>6.5</v>
      </c>
      <c r="T405">
        <v>5.83</v>
      </c>
      <c r="U405">
        <v>2</v>
      </c>
      <c r="V405">
        <v>8.81</v>
      </c>
      <c r="W405">
        <v>6.88</v>
      </c>
      <c r="X405" t="s">
        <v>1646</v>
      </c>
      <c r="Y405" t="s">
        <v>1647</v>
      </c>
      <c r="Z405" t="s">
        <v>1648</v>
      </c>
      <c r="AB405">
        <f>(N405 - MIN($N$2:$N$998)) / (MAX($N$2:$N$998) - MIN($N$2:$N$998))</f>
        <v>2.9250359070486111E-4</v>
      </c>
      <c r="AC405">
        <f t="shared" si="66"/>
        <v>2.1503787113791382E-5</v>
      </c>
      <c r="AD405">
        <f t="shared" si="67"/>
        <v>0.26584587323301412</v>
      </c>
      <c r="AE405">
        <f t="shared" si="68"/>
        <v>0.21231422505307856</v>
      </c>
      <c r="AF405">
        <f t="shared" si="69"/>
        <v>1.5959196627446777E-4</v>
      </c>
    </row>
    <row r="406" spans="1:32" x14ac:dyDescent="0.25">
      <c r="A406" t="s">
        <v>1649</v>
      </c>
      <c r="B406">
        <v>6701</v>
      </c>
      <c r="C406" s="2" t="str">
        <f t="shared" si="60"/>
        <v>0-20.000</v>
      </c>
      <c r="D406">
        <v>8.86</v>
      </c>
      <c r="E406">
        <f t="shared" si="61"/>
        <v>8</v>
      </c>
      <c r="F406" t="str">
        <f t="shared" si="62"/>
        <v>08-10 anos</v>
      </c>
      <c r="G406">
        <v>0</v>
      </c>
      <c r="H406" t="str">
        <f t="shared" si="63"/>
        <v>0</v>
      </c>
      <c r="I406">
        <v>302</v>
      </c>
      <c r="J406">
        <v>264</v>
      </c>
      <c r="K406">
        <v>1117</v>
      </c>
      <c r="L406">
        <v>6408</v>
      </c>
      <c r="M406">
        <v>15379</v>
      </c>
      <c r="N406">
        <v>10399</v>
      </c>
      <c r="O406" t="str">
        <f t="shared" si="64"/>
        <v>10.001-100.000</v>
      </c>
      <c r="P406">
        <v>2271</v>
      </c>
      <c r="Q406" t="str">
        <f t="shared" si="65"/>
        <v>1.001-10.000</v>
      </c>
      <c r="R406">
        <v>2709</v>
      </c>
      <c r="S406">
        <v>14.77</v>
      </c>
      <c r="T406">
        <v>5.14</v>
      </c>
      <c r="U406">
        <v>1.1499999999999999</v>
      </c>
      <c r="V406">
        <v>16.11</v>
      </c>
      <c r="W406">
        <v>5.07</v>
      </c>
      <c r="X406" t="s">
        <v>1650</v>
      </c>
      <c r="Y406" t="s">
        <v>1651</v>
      </c>
      <c r="Z406" t="s">
        <v>1652</v>
      </c>
      <c r="AB406">
        <f>(N406 - MIN($N$2:$N$998)) / (MAX($N$2:$N$998) - MIN($N$2:$N$998))</f>
        <v>9.6747609406483794E-4</v>
      </c>
      <c r="AC406">
        <f t="shared" si="66"/>
        <v>1.8222052438589636E-4</v>
      </c>
      <c r="AD406">
        <f t="shared" si="67"/>
        <v>0.23438212494300045</v>
      </c>
      <c r="AE406">
        <f t="shared" si="68"/>
        <v>3.1847133757961762E-2</v>
      </c>
      <c r="AF406">
        <f t="shared" si="69"/>
        <v>2.9183048543492341E-4</v>
      </c>
    </row>
    <row r="407" spans="1:32" x14ac:dyDescent="0.25">
      <c r="A407" t="s">
        <v>1653</v>
      </c>
      <c r="B407">
        <v>6666</v>
      </c>
      <c r="C407" s="2" t="str">
        <f t="shared" si="60"/>
        <v>0-20.000</v>
      </c>
      <c r="D407">
        <v>6.77</v>
      </c>
      <c r="E407">
        <f t="shared" si="61"/>
        <v>6</v>
      </c>
      <c r="F407" t="str">
        <f t="shared" si="62"/>
        <v>06-08 anos</v>
      </c>
      <c r="G407">
        <v>0</v>
      </c>
      <c r="H407" t="str">
        <f t="shared" si="63"/>
        <v>0</v>
      </c>
      <c r="I407">
        <v>33</v>
      </c>
      <c r="J407">
        <v>40</v>
      </c>
      <c r="K407">
        <v>168</v>
      </c>
      <c r="L407">
        <v>1305</v>
      </c>
      <c r="M407">
        <v>1775</v>
      </c>
      <c r="N407">
        <v>1443</v>
      </c>
      <c r="O407" t="str">
        <f t="shared" si="64"/>
        <v>1.001-10.000</v>
      </c>
      <c r="P407">
        <v>85</v>
      </c>
      <c r="Q407" t="str">
        <f t="shared" si="65"/>
        <v>Até 100</v>
      </c>
      <c r="R407">
        <v>247</v>
      </c>
      <c r="S407">
        <v>4.79</v>
      </c>
      <c r="T407">
        <v>3.48</v>
      </c>
      <c r="U407">
        <v>1.43</v>
      </c>
      <c r="V407">
        <v>11.25</v>
      </c>
      <c r="W407">
        <v>6.3</v>
      </c>
      <c r="X407" t="s">
        <v>1654</v>
      </c>
      <c r="Y407" t="s">
        <v>1655</v>
      </c>
      <c r="Z407" t="s">
        <v>1656</v>
      </c>
      <c r="AB407">
        <f>(N407 - MIN($N$2:$N$998)) / (MAX($N$2:$N$998) - MIN($N$2:$N$998))</f>
        <v>1.3425021672618147E-4</v>
      </c>
      <c r="AC407">
        <f t="shared" si="66"/>
        <v>6.8202309875830875E-6</v>
      </c>
      <c r="AD407">
        <f t="shared" si="67"/>
        <v>0.15868673050615595</v>
      </c>
      <c r="AE407">
        <f t="shared" si="68"/>
        <v>9.1295116772823773E-2</v>
      </c>
      <c r="AF407">
        <f t="shared" si="69"/>
        <v>2.0379223843220909E-4</v>
      </c>
    </row>
    <row r="408" spans="1:32" x14ac:dyDescent="0.25">
      <c r="A408" t="s">
        <v>1657</v>
      </c>
      <c r="B408">
        <v>6653</v>
      </c>
      <c r="C408" s="2" t="str">
        <f t="shared" si="60"/>
        <v>0-20.000</v>
      </c>
      <c r="D408">
        <v>8.15</v>
      </c>
      <c r="E408">
        <f t="shared" si="61"/>
        <v>8</v>
      </c>
      <c r="F408" t="str">
        <f t="shared" si="62"/>
        <v>08-10 anos</v>
      </c>
      <c r="G408">
        <v>170</v>
      </c>
      <c r="H408" t="str">
        <f t="shared" si="63"/>
        <v>1 - 250</v>
      </c>
      <c r="I408">
        <v>1199</v>
      </c>
      <c r="J408">
        <v>1534</v>
      </c>
      <c r="K408">
        <v>8164</v>
      </c>
      <c r="L408">
        <v>72017</v>
      </c>
      <c r="M408">
        <v>146473</v>
      </c>
      <c r="N408">
        <v>93930</v>
      </c>
      <c r="O408" t="str">
        <f t="shared" si="64"/>
        <v>10.001-100.000</v>
      </c>
      <c r="P408">
        <v>37508</v>
      </c>
      <c r="Q408" t="str">
        <f t="shared" si="65"/>
        <v>10.001-100.000</v>
      </c>
      <c r="R408">
        <v>15035</v>
      </c>
      <c r="S408">
        <v>25.61</v>
      </c>
      <c r="T408">
        <v>8.43</v>
      </c>
      <c r="U408">
        <v>1.6</v>
      </c>
      <c r="V408">
        <v>26.96</v>
      </c>
      <c r="W408">
        <v>10.62</v>
      </c>
      <c r="X408" t="s">
        <v>1658</v>
      </c>
      <c r="Y408" t="s">
        <v>1659</v>
      </c>
      <c r="Z408" t="s">
        <v>1660</v>
      </c>
      <c r="AB408">
        <f>(N408 - MIN($N$2:$N$998)) / (MAX($N$2:$N$998) - MIN($N$2:$N$998))</f>
        <v>8.7388238787874054E-3</v>
      </c>
      <c r="AC408">
        <f t="shared" si="66"/>
        <v>3.0095673397913698E-3</v>
      </c>
      <c r="AD408">
        <f t="shared" si="67"/>
        <v>0.3844049247606019</v>
      </c>
      <c r="AE408">
        <f t="shared" si="68"/>
        <v>0.12738853503184716</v>
      </c>
      <c r="AF408">
        <f t="shared" si="69"/>
        <v>4.8837677761176513E-4</v>
      </c>
    </row>
    <row r="409" spans="1:32" x14ac:dyDescent="0.25">
      <c r="A409" t="s">
        <v>1661</v>
      </c>
      <c r="B409">
        <v>6643</v>
      </c>
      <c r="C409" s="2" t="str">
        <f t="shared" si="60"/>
        <v>0-20.000</v>
      </c>
      <c r="D409">
        <v>9.02</v>
      </c>
      <c r="E409">
        <f t="shared" si="61"/>
        <v>8</v>
      </c>
      <c r="F409" t="str">
        <f t="shared" si="62"/>
        <v>08-10 anos</v>
      </c>
      <c r="G409">
        <v>0</v>
      </c>
      <c r="H409" t="str">
        <f t="shared" si="63"/>
        <v>0</v>
      </c>
      <c r="I409">
        <v>105</v>
      </c>
      <c r="J409">
        <v>168</v>
      </c>
      <c r="K409">
        <v>532</v>
      </c>
      <c r="L409">
        <v>4486</v>
      </c>
      <c r="M409">
        <v>8063</v>
      </c>
      <c r="N409">
        <v>4635</v>
      </c>
      <c r="O409" t="str">
        <f t="shared" si="64"/>
        <v>1.001-10.000</v>
      </c>
      <c r="P409">
        <v>2407</v>
      </c>
      <c r="Q409" t="str">
        <f t="shared" si="65"/>
        <v>1.001-10.000</v>
      </c>
      <c r="R409">
        <v>1021</v>
      </c>
      <c r="S409">
        <v>29.85</v>
      </c>
      <c r="T409">
        <v>3.99</v>
      </c>
      <c r="U409">
        <v>1.17</v>
      </c>
      <c r="V409">
        <v>7.49</v>
      </c>
      <c r="W409">
        <v>5.7</v>
      </c>
      <c r="X409" t="s">
        <v>1662</v>
      </c>
      <c r="Y409" t="s">
        <v>1663</v>
      </c>
      <c r="Z409" t="s">
        <v>1664</v>
      </c>
      <c r="AB409">
        <f>(N409 - MIN($N$2:$N$998)) / (MAX($N$2:$N$998) - MIN($N$2:$N$998))</f>
        <v>4.3121951110592591E-4</v>
      </c>
      <c r="AC409">
        <f t="shared" si="66"/>
        <v>1.9313289396602932E-4</v>
      </c>
      <c r="AD409">
        <f t="shared" si="67"/>
        <v>0.18194254445964433</v>
      </c>
      <c r="AE409">
        <f t="shared" si="68"/>
        <v>3.609341825902334E-2</v>
      </c>
      <c r="AF409">
        <f t="shared" si="69"/>
        <v>1.3568034363175521E-4</v>
      </c>
    </row>
    <row r="410" spans="1:32" x14ac:dyDescent="0.25">
      <c r="A410" t="s">
        <v>1665</v>
      </c>
      <c r="B410">
        <v>6653</v>
      </c>
      <c r="C410" s="2" t="str">
        <f t="shared" si="60"/>
        <v>0-20.000</v>
      </c>
      <c r="D410">
        <v>11.87</v>
      </c>
      <c r="E410">
        <f t="shared" si="61"/>
        <v>10</v>
      </c>
      <c r="F410" t="str">
        <f t="shared" si="62"/>
        <v>10-12 anos</v>
      </c>
      <c r="G410">
        <v>5</v>
      </c>
      <c r="H410" t="str">
        <f t="shared" si="63"/>
        <v>1 - 250</v>
      </c>
      <c r="I410">
        <v>2014</v>
      </c>
      <c r="J410">
        <v>4388</v>
      </c>
      <c r="K410">
        <v>27560</v>
      </c>
      <c r="L410">
        <v>359172</v>
      </c>
      <c r="M410">
        <v>397104</v>
      </c>
      <c r="N410">
        <v>284674</v>
      </c>
      <c r="O410" t="str">
        <f t="shared" si="64"/>
        <v>100.001-1.000.000</v>
      </c>
      <c r="P410">
        <v>61684</v>
      </c>
      <c r="Q410" t="str">
        <f t="shared" si="65"/>
        <v>10.001-100.000</v>
      </c>
      <c r="R410">
        <v>50746</v>
      </c>
      <c r="S410">
        <v>15.53</v>
      </c>
      <c r="T410">
        <v>5.33</v>
      </c>
      <c r="U410">
        <v>1.22</v>
      </c>
      <c r="V410">
        <v>48.82</v>
      </c>
      <c r="W410">
        <v>13.53</v>
      </c>
      <c r="X410" t="s">
        <v>1666</v>
      </c>
      <c r="Y410" t="s">
        <v>1667</v>
      </c>
      <c r="Z410" t="s">
        <v>1668</v>
      </c>
      <c r="AB410">
        <f>(N410 - MIN($N$2:$N$998)) / (MAX($N$2:$N$998) - MIN($N$2:$N$998))</f>
        <v>2.6484785998828125E-2</v>
      </c>
      <c r="AC410">
        <f t="shared" si="66"/>
        <v>4.949401508683237E-3</v>
      </c>
      <c r="AD410">
        <f t="shared" si="67"/>
        <v>0.24304605563155496</v>
      </c>
      <c r="AE410">
        <f t="shared" si="68"/>
        <v>4.6709129511677279E-2</v>
      </c>
      <c r="AF410">
        <f t="shared" si="69"/>
        <v>8.8436774046759539E-4</v>
      </c>
    </row>
    <row r="411" spans="1:32" x14ac:dyDescent="0.25">
      <c r="A411" t="s">
        <v>1669</v>
      </c>
      <c r="B411">
        <v>6612</v>
      </c>
      <c r="C411" s="2" t="str">
        <f t="shared" si="60"/>
        <v>0-20.000</v>
      </c>
      <c r="D411">
        <v>3.62</v>
      </c>
      <c r="E411">
        <f t="shared" si="61"/>
        <v>2</v>
      </c>
      <c r="F411" t="str">
        <f t="shared" si="62"/>
        <v>02-04 anos</v>
      </c>
      <c r="G411">
        <v>6</v>
      </c>
      <c r="H411" t="str">
        <f t="shared" si="63"/>
        <v>1 - 250</v>
      </c>
      <c r="I411">
        <v>1164</v>
      </c>
      <c r="J411">
        <v>1453</v>
      </c>
      <c r="K411">
        <v>5505</v>
      </c>
      <c r="L411">
        <v>61919</v>
      </c>
      <c r="M411">
        <v>132527</v>
      </c>
      <c r="N411">
        <v>82137</v>
      </c>
      <c r="O411" t="str">
        <f t="shared" si="64"/>
        <v>10.001-100.000</v>
      </c>
      <c r="P411">
        <v>33575</v>
      </c>
      <c r="Q411" t="str">
        <f t="shared" si="65"/>
        <v>10.001-100.000</v>
      </c>
      <c r="R411">
        <v>16815</v>
      </c>
      <c r="S411">
        <v>25.33</v>
      </c>
      <c r="T411">
        <v>7.02</v>
      </c>
      <c r="U411">
        <v>1.26</v>
      </c>
      <c r="V411">
        <v>10.43</v>
      </c>
      <c r="W411">
        <v>7.75</v>
      </c>
      <c r="X411" t="s">
        <v>1670</v>
      </c>
      <c r="Y411" t="s">
        <v>1671</v>
      </c>
      <c r="Z411" t="s">
        <v>1672</v>
      </c>
      <c r="AB411">
        <f>(N411 - MIN($N$2:$N$998)) / (MAX($N$2:$N$998) - MIN($N$2:$N$998))</f>
        <v>7.6416563071644962E-3</v>
      </c>
      <c r="AC411">
        <f t="shared" si="66"/>
        <v>2.6939912400953197E-3</v>
      </c>
      <c r="AD411">
        <f t="shared" si="67"/>
        <v>0.32010943912448697</v>
      </c>
      <c r="AE411">
        <f t="shared" si="68"/>
        <v>5.5201698513800426E-2</v>
      </c>
      <c r="AF411">
        <f t="shared" si="69"/>
        <v>1.8893804860870586E-4</v>
      </c>
    </row>
    <row r="412" spans="1:32" x14ac:dyDescent="0.25">
      <c r="A412" t="s">
        <v>1673</v>
      </c>
      <c r="B412">
        <v>6607</v>
      </c>
      <c r="C412" s="2" t="str">
        <f t="shared" si="60"/>
        <v>0-20.000</v>
      </c>
      <c r="D412">
        <v>9.5299999999999994</v>
      </c>
      <c r="E412">
        <f t="shared" si="61"/>
        <v>8</v>
      </c>
      <c r="F412" t="str">
        <f t="shared" si="62"/>
        <v>08-10 anos</v>
      </c>
      <c r="G412">
        <v>5</v>
      </c>
      <c r="H412" t="str">
        <f t="shared" si="63"/>
        <v>1 - 250</v>
      </c>
      <c r="I412">
        <v>365</v>
      </c>
      <c r="J412">
        <v>502</v>
      </c>
      <c r="K412">
        <v>4006</v>
      </c>
      <c r="L412">
        <v>34643</v>
      </c>
      <c r="M412">
        <v>80317</v>
      </c>
      <c r="N412">
        <v>39534</v>
      </c>
      <c r="O412" t="str">
        <f t="shared" si="64"/>
        <v>10.001-100.000</v>
      </c>
      <c r="P412">
        <v>29419</v>
      </c>
      <c r="Q412" t="str">
        <f t="shared" si="65"/>
        <v>10.001-100.000</v>
      </c>
      <c r="R412">
        <v>11364</v>
      </c>
      <c r="S412">
        <v>36.630000000000003</v>
      </c>
      <c r="T412">
        <v>5.58</v>
      </c>
      <c r="U412">
        <v>1.44</v>
      </c>
      <c r="V412">
        <v>119.37</v>
      </c>
      <c r="W412">
        <v>15.32</v>
      </c>
      <c r="X412" t="s">
        <v>1674</v>
      </c>
      <c r="Y412" t="s">
        <v>1675</v>
      </c>
      <c r="Z412" t="s">
        <v>1676</v>
      </c>
      <c r="AB412">
        <f>(N412 - MIN($N$2:$N$998)) / (MAX($N$2:$N$998) - MIN($N$2:$N$998))</f>
        <v>3.6780651892258202E-3</v>
      </c>
      <c r="AC412">
        <f t="shared" si="66"/>
        <v>2.3605220638083157E-3</v>
      </c>
      <c r="AD412">
        <f t="shared" si="67"/>
        <v>0.25444596443228457</v>
      </c>
      <c r="AE412">
        <f t="shared" si="68"/>
        <v>9.3418259023354558E-2</v>
      </c>
      <c r="AF412">
        <f t="shared" si="69"/>
        <v>2.162371511258027E-3</v>
      </c>
    </row>
    <row r="413" spans="1:32" x14ac:dyDescent="0.25">
      <c r="A413" t="s">
        <v>1677</v>
      </c>
      <c r="B413">
        <v>6597</v>
      </c>
      <c r="C413" s="2" t="str">
        <f t="shared" si="60"/>
        <v>0-20.000</v>
      </c>
      <c r="D413">
        <v>8.67</v>
      </c>
      <c r="E413">
        <f t="shared" si="61"/>
        <v>8</v>
      </c>
      <c r="F413" t="str">
        <f t="shared" si="62"/>
        <v>08-10 anos</v>
      </c>
      <c r="G413">
        <v>19</v>
      </c>
      <c r="H413" t="str">
        <f t="shared" si="63"/>
        <v>1 - 250</v>
      </c>
      <c r="I413">
        <v>7</v>
      </c>
      <c r="J413">
        <v>16</v>
      </c>
      <c r="K413">
        <v>77</v>
      </c>
      <c r="L413">
        <v>487</v>
      </c>
      <c r="M413">
        <v>729</v>
      </c>
      <c r="N413">
        <v>553</v>
      </c>
      <c r="O413" t="str">
        <f t="shared" si="64"/>
        <v>101-1.000</v>
      </c>
      <c r="P413">
        <v>73</v>
      </c>
      <c r="Q413" t="str">
        <f t="shared" si="65"/>
        <v>Até 100</v>
      </c>
      <c r="R413">
        <v>103</v>
      </c>
      <c r="S413">
        <v>10.01</v>
      </c>
      <c r="T413">
        <v>4.0599999999999996</v>
      </c>
      <c r="U413">
        <v>1.06</v>
      </c>
      <c r="V413">
        <v>56.62</v>
      </c>
      <c r="W413">
        <v>5.81</v>
      </c>
      <c r="X413" t="s">
        <v>1678</v>
      </c>
      <c r="Y413" t="s">
        <v>1679</v>
      </c>
      <c r="Z413" t="s">
        <v>1680</v>
      </c>
      <c r="AB413">
        <f>(N413 - MIN($N$2:$N$998)) / (MAX($N$2:$N$998) - MIN($N$2:$N$998))</f>
        <v>5.1448627754385555E-5</v>
      </c>
      <c r="AC413">
        <f t="shared" si="66"/>
        <v>5.8573748481595931E-6</v>
      </c>
      <c r="AD413">
        <f t="shared" si="67"/>
        <v>0.18513451892384861</v>
      </c>
      <c r="AE413">
        <f t="shared" si="68"/>
        <v>1.2738853503184724E-2</v>
      </c>
      <c r="AF413">
        <f t="shared" si="69"/>
        <v>1.0256636924472603E-3</v>
      </c>
    </row>
    <row r="414" spans="1:32" x14ac:dyDescent="0.25">
      <c r="A414" t="s">
        <v>1681</v>
      </c>
      <c r="B414">
        <v>6607</v>
      </c>
      <c r="C414" s="2" t="str">
        <f t="shared" si="60"/>
        <v>0-20.000</v>
      </c>
      <c r="D414">
        <v>11.82</v>
      </c>
      <c r="E414">
        <f t="shared" si="61"/>
        <v>10</v>
      </c>
      <c r="F414" t="str">
        <f t="shared" si="62"/>
        <v>10-12 anos</v>
      </c>
      <c r="G414">
        <v>304</v>
      </c>
      <c r="H414" t="str">
        <f t="shared" si="63"/>
        <v>251 - 500</v>
      </c>
      <c r="I414">
        <v>1213</v>
      </c>
      <c r="J414">
        <v>6152</v>
      </c>
      <c r="K414">
        <v>22082</v>
      </c>
      <c r="L414">
        <v>286249</v>
      </c>
      <c r="M414">
        <v>301828</v>
      </c>
      <c r="N414">
        <v>179471</v>
      </c>
      <c r="O414" t="str">
        <f t="shared" si="64"/>
        <v>100.001-1.000.000</v>
      </c>
      <c r="P414">
        <v>85184</v>
      </c>
      <c r="Q414" t="str">
        <f t="shared" si="65"/>
        <v>10.001-100.000</v>
      </c>
      <c r="R414">
        <v>37173</v>
      </c>
      <c r="S414">
        <v>28.22</v>
      </c>
      <c r="T414">
        <v>6.02</v>
      </c>
      <c r="U414">
        <v>1.57</v>
      </c>
      <c r="V414">
        <v>14.86</v>
      </c>
      <c r="W414">
        <v>5.04</v>
      </c>
      <c r="X414" t="s">
        <v>1682</v>
      </c>
      <c r="Y414" t="s">
        <v>1683</v>
      </c>
      <c r="Z414" t="s">
        <v>1684</v>
      </c>
      <c r="AB414">
        <f>(N414 - MIN($N$2:$N$998)) / (MAX($N$2:$N$998) - MIN($N$2:$N$998))</f>
        <v>1.6697173004895715E-2</v>
      </c>
      <c r="AC414">
        <f t="shared" si="66"/>
        <v>6.8349947817209142E-3</v>
      </c>
      <c r="AD414">
        <f t="shared" si="67"/>
        <v>0.2745098039215686</v>
      </c>
      <c r="AE414">
        <f t="shared" si="68"/>
        <v>0.12101910828025479</v>
      </c>
      <c r="AF414">
        <f t="shared" si="69"/>
        <v>2.6918690338690021E-4</v>
      </c>
    </row>
    <row r="415" spans="1:32" x14ac:dyDescent="0.25">
      <c r="A415" t="s">
        <v>1685</v>
      </c>
      <c r="B415">
        <v>6560</v>
      </c>
      <c r="C415" s="2" t="str">
        <f t="shared" si="60"/>
        <v>0-20.000</v>
      </c>
      <c r="D415">
        <v>10.49</v>
      </c>
      <c r="E415">
        <f t="shared" si="61"/>
        <v>10</v>
      </c>
      <c r="F415" t="str">
        <f t="shared" si="62"/>
        <v>10-12 anos</v>
      </c>
      <c r="G415">
        <v>0</v>
      </c>
      <c r="H415" t="str">
        <f t="shared" si="63"/>
        <v>0</v>
      </c>
      <c r="I415">
        <v>834</v>
      </c>
      <c r="J415">
        <v>2106</v>
      </c>
      <c r="K415">
        <v>13739</v>
      </c>
      <c r="L415">
        <v>190374</v>
      </c>
      <c r="M415">
        <v>205101</v>
      </c>
      <c r="N415">
        <v>150137</v>
      </c>
      <c r="O415" t="str">
        <f t="shared" si="64"/>
        <v>100.001-1.000.000</v>
      </c>
      <c r="P415">
        <v>27724</v>
      </c>
      <c r="Q415" t="str">
        <f t="shared" si="65"/>
        <v>10.001-100.000</v>
      </c>
      <c r="R415">
        <v>27240</v>
      </c>
      <c r="S415">
        <v>13.52</v>
      </c>
      <c r="T415">
        <v>5.76</v>
      </c>
      <c r="U415">
        <v>1.25</v>
      </c>
      <c r="V415">
        <v>43.09</v>
      </c>
      <c r="W415">
        <v>13.52</v>
      </c>
      <c r="X415" t="s">
        <v>1686</v>
      </c>
      <c r="Y415" t="s">
        <v>1687</v>
      </c>
      <c r="Z415" t="s">
        <v>1688</v>
      </c>
      <c r="AB415">
        <f>(N415 - MIN($N$2:$N$998)) / (MAX($N$2:$N$998) - MIN($N$2:$N$998))</f>
        <v>1.3968069846582611E-2</v>
      </c>
      <c r="AC415">
        <f t="shared" si="66"/>
        <v>2.2245186341147472E-3</v>
      </c>
      <c r="AD415">
        <f t="shared" si="67"/>
        <v>0.26265389876880985</v>
      </c>
      <c r="AE415">
        <f t="shared" si="68"/>
        <v>5.3078556263269641E-2</v>
      </c>
      <c r="AF415">
        <f t="shared" si="69"/>
        <v>7.8056956035945702E-4</v>
      </c>
    </row>
    <row r="416" spans="1:32" x14ac:dyDescent="0.25">
      <c r="A416" t="s">
        <v>1689</v>
      </c>
      <c r="B416">
        <v>6539</v>
      </c>
      <c r="C416" s="2" t="str">
        <f t="shared" si="60"/>
        <v>0-20.000</v>
      </c>
      <c r="D416">
        <v>0.17</v>
      </c>
      <c r="E416">
        <f t="shared" si="61"/>
        <v>0</v>
      </c>
      <c r="F416" t="str">
        <f t="shared" si="62"/>
        <v>&lt;1 ano</v>
      </c>
      <c r="G416">
        <v>0</v>
      </c>
      <c r="H416" t="str">
        <f t="shared" si="63"/>
        <v>0</v>
      </c>
      <c r="I416">
        <v>85</v>
      </c>
      <c r="J416">
        <v>135</v>
      </c>
      <c r="K416">
        <v>305</v>
      </c>
      <c r="L416">
        <v>5079</v>
      </c>
      <c r="M416">
        <v>7573</v>
      </c>
      <c r="N416">
        <v>5770</v>
      </c>
      <c r="O416" t="str">
        <f t="shared" si="64"/>
        <v>1.001-10.000</v>
      </c>
      <c r="P416">
        <v>803</v>
      </c>
      <c r="Q416" t="str">
        <f t="shared" si="65"/>
        <v>101-1.000</v>
      </c>
      <c r="R416">
        <v>1000</v>
      </c>
      <c r="S416">
        <v>10.6</v>
      </c>
      <c r="T416">
        <v>4.79</v>
      </c>
      <c r="U416">
        <v>1.1000000000000001</v>
      </c>
      <c r="V416">
        <v>4.3</v>
      </c>
      <c r="W416">
        <v>6.53</v>
      </c>
      <c r="X416" t="s">
        <v>1690</v>
      </c>
      <c r="Y416" t="s">
        <v>1691</v>
      </c>
      <c r="Z416" t="s">
        <v>1692</v>
      </c>
      <c r="AB416">
        <f>(N416 - MIN($N$2:$N$998)) / (MAX($N$2:$N$998) - MIN($N$2:$N$998))</f>
        <v>5.3681479591827241E-4</v>
      </c>
      <c r="AC416">
        <f t="shared" si="66"/>
        <v>6.4431123329755527E-5</v>
      </c>
      <c r="AD416">
        <f t="shared" si="67"/>
        <v>0.21842225262197904</v>
      </c>
      <c r="AE416">
        <f t="shared" si="68"/>
        <v>2.1231422505307875E-2</v>
      </c>
      <c r="AF416">
        <f t="shared" si="69"/>
        <v>7.7893922245199921E-5</v>
      </c>
    </row>
    <row r="417" spans="1:32" x14ac:dyDescent="0.25">
      <c r="A417" t="s">
        <v>1693</v>
      </c>
      <c r="B417">
        <v>6537</v>
      </c>
      <c r="C417" s="2" t="str">
        <f t="shared" si="60"/>
        <v>0-20.000</v>
      </c>
      <c r="D417">
        <v>12.99</v>
      </c>
      <c r="E417">
        <f t="shared" si="61"/>
        <v>12</v>
      </c>
      <c r="F417" t="str">
        <f t="shared" si="62"/>
        <v>12-14 anos</v>
      </c>
      <c r="G417">
        <v>0</v>
      </c>
      <c r="H417" t="str">
        <f t="shared" si="63"/>
        <v>0</v>
      </c>
      <c r="I417">
        <v>737</v>
      </c>
      <c r="J417">
        <v>1152</v>
      </c>
      <c r="K417">
        <v>5135</v>
      </c>
      <c r="L417">
        <v>46762</v>
      </c>
      <c r="M417">
        <v>83537</v>
      </c>
      <c r="N417">
        <v>47712</v>
      </c>
      <c r="O417" t="str">
        <f t="shared" si="64"/>
        <v>10.001-100.000</v>
      </c>
      <c r="P417">
        <v>25528</v>
      </c>
      <c r="Q417" t="str">
        <f t="shared" si="65"/>
        <v>10.001-100.000</v>
      </c>
      <c r="R417">
        <v>10297</v>
      </c>
      <c r="S417">
        <v>30.56</v>
      </c>
      <c r="T417">
        <v>5.98</v>
      </c>
      <c r="U417">
        <v>1.64</v>
      </c>
      <c r="V417">
        <v>15.02</v>
      </c>
      <c r="W417">
        <v>8.6999999999999993</v>
      </c>
      <c r="X417" t="s">
        <v>1694</v>
      </c>
      <c r="Y417" t="s">
        <v>1695</v>
      </c>
      <c r="Z417" t="s">
        <v>1696</v>
      </c>
      <c r="AB417">
        <f>(N417 - MIN($N$2:$N$998)) / (MAX($N$2:$N$998) - MIN($N$2:$N$998))</f>
        <v>4.4389094528340754E-3</v>
      </c>
      <c r="AC417">
        <f t="shared" si="66"/>
        <v>2.0483159606002476E-3</v>
      </c>
      <c r="AD417">
        <f t="shared" si="67"/>
        <v>0.27268581851345192</v>
      </c>
      <c r="AE417">
        <f t="shared" si="68"/>
        <v>0.13588110403397025</v>
      </c>
      <c r="AF417">
        <f t="shared" si="69"/>
        <v>2.7208528188904719E-4</v>
      </c>
    </row>
    <row r="418" spans="1:32" x14ac:dyDescent="0.25">
      <c r="A418" t="s">
        <v>1697</v>
      </c>
      <c r="B418">
        <v>6530</v>
      </c>
      <c r="C418" s="2" t="str">
        <f t="shared" si="60"/>
        <v>0-20.000</v>
      </c>
      <c r="D418">
        <v>13.04</v>
      </c>
      <c r="E418">
        <f t="shared" si="61"/>
        <v>12</v>
      </c>
      <c r="F418" t="str">
        <f t="shared" si="62"/>
        <v>12-14 anos</v>
      </c>
      <c r="G418">
        <v>3</v>
      </c>
      <c r="H418" t="str">
        <f t="shared" si="63"/>
        <v>1 - 250</v>
      </c>
      <c r="I418">
        <v>211</v>
      </c>
      <c r="J418">
        <v>218</v>
      </c>
      <c r="K418">
        <v>954</v>
      </c>
      <c r="L418">
        <v>12062</v>
      </c>
      <c r="M418">
        <v>21563</v>
      </c>
      <c r="N418">
        <v>14929</v>
      </c>
      <c r="O418" t="str">
        <f t="shared" si="64"/>
        <v>10.001-100.000</v>
      </c>
      <c r="P418">
        <v>2993</v>
      </c>
      <c r="Q418" t="str">
        <f t="shared" si="65"/>
        <v>1.001-10.000</v>
      </c>
      <c r="R418">
        <v>3641</v>
      </c>
      <c r="S418">
        <v>13.88</v>
      </c>
      <c r="T418">
        <v>6.26</v>
      </c>
      <c r="U418">
        <v>1.19</v>
      </c>
      <c r="V418">
        <v>9.57</v>
      </c>
      <c r="W418">
        <v>12.89</v>
      </c>
      <c r="X418" t="s">
        <v>1698</v>
      </c>
      <c r="Y418" t="s">
        <v>1699</v>
      </c>
      <c r="Z418" t="s">
        <v>1700</v>
      </c>
      <c r="AB418">
        <f>(N418 - MIN($N$2:$N$998)) / (MAX($N$2:$N$998) - MIN($N$2:$N$998))</f>
        <v>1.3889268783819565E-3</v>
      </c>
      <c r="AC418">
        <f t="shared" si="66"/>
        <v>2.4015236877454331E-4</v>
      </c>
      <c r="AD418">
        <f t="shared" si="67"/>
        <v>0.28545371637026901</v>
      </c>
      <c r="AE418">
        <f t="shared" si="68"/>
        <v>4.0339702760084917E-2</v>
      </c>
      <c r="AF418">
        <f t="shared" si="69"/>
        <v>1.7335926415966589E-4</v>
      </c>
    </row>
    <row r="419" spans="1:32" x14ac:dyDescent="0.25">
      <c r="A419" t="s">
        <v>1701</v>
      </c>
      <c r="B419">
        <v>6518</v>
      </c>
      <c r="C419" s="2" t="str">
        <f t="shared" si="60"/>
        <v>0-20.000</v>
      </c>
      <c r="D419">
        <v>5.3</v>
      </c>
      <c r="E419">
        <f t="shared" si="61"/>
        <v>4</v>
      </c>
      <c r="F419" t="str">
        <f t="shared" si="62"/>
        <v>04-06 anos</v>
      </c>
      <c r="G419">
        <v>76</v>
      </c>
      <c r="H419" t="str">
        <f t="shared" si="63"/>
        <v>1 - 250</v>
      </c>
      <c r="I419">
        <v>945</v>
      </c>
      <c r="J419">
        <v>1561</v>
      </c>
      <c r="K419">
        <v>10975</v>
      </c>
      <c r="L419">
        <v>126432</v>
      </c>
      <c r="M419">
        <v>174279</v>
      </c>
      <c r="N419">
        <v>136515</v>
      </c>
      <c r="O419" t="str">
        <f t="shared" si="64"/>
        <v>100.001-1.000.000</v>
      </c>
      <c r="P419">
        <v>18500</v>
      </c>
      <c r="Q419" t="str">
        <f t="shared" si="65"/>
        <v>10.001-100.000</v>
      </c>
      <c r="R419">
        <v>19264</v>
      </c>
      <c r="S419">
        <v>10.62</v>
      </c>
      <c r="T419">
        <v>7.98</v>
      </c>
      <c r="U419">
        <v>1.47</v>
      </c>
      <c r="V419">
        <v>73.92</v>
      </c>
      <c r="W419">
        <v>17.760000000000002</v>
      </c>
      <c r="X419" t="s">
        <v>1702</v>
      </c>
      <c r="Y419" t="s">
        <v>1703</v>
      </c>
      <c r="Z419" t="s">
        <v>1704</v>
      </c>
      <c r="AB419">
        <f>(N419 - MIN($N$2:$N$998)) / (MAX($N$2:$N$998) - MIN($N$2:$N$998))</f>
        <v>1.2700740357848E-2</v>
      </c>
      <c r="AC419">
        <f t="shared" si="66"/>
        <v>1.4844032149445544E-3</v>
      </c>
      <c r="AD419">
        <f t="shared" si="67"/>
        <v>0.36388508891928867</v>
      </c>
      <c r="AE419">
        <f t="shared" si="68"/>
        <v>9.9787685774946913E-2</v>
      </c>
      <c r="AF419">
        <f t="shared" si="69"/>
        <v>1.3390508679919019E-3</v>
      </c>
    </row>
    <row r="420" spans="1:32" x14ac:dyDescent="0.25">
      <c r="A420" t="s">
        <v>1705</v>
      </c>
      <c r="B420">
        <v>6514</v>
      </c>
      <c r="C420" s="2" t="str">
        <f t="shared" si="60"/>
        <v>0-20.000</v>
      </c>
      <c r="D420">
        <v>3.24</v>
      </c>
      <c r="E420">
        <f t="shared" si="61"/>
        <v>2</v>
      </c>
      <c r="F420" t="str">
        <f t="shared" si="62"/>
        <v>02-04 anos</v>
      </c>
      <c r="G420">
        <v>0</v>
      </c>
      <c r="H420" t="str">
        <f t="shared" si="63"/>
        <v>0</v>
      </c>
      <c r="I420">
        <v>390</v>
      </c>
      <c r="J420">
        <v>645</v>
      </c>
      <c r="K420">
        <v>5204</v>
      </c>
      <c r="L420">
        <v>30425</v>
      </c>
      <c r="M420">
        <v>41918</v>
      </c>
      <c r="N420">
        <v>34463</v>
      </c>
      <c r="O420" t="str">
        <f t="shared" si="64"/>
        <v>10.001-100.000</v>
      </c>
      <c r="P420">
        <v>89</v>
      </c>
      <c r="Q420" t="str">
        <f t="shared" si="65"/>
        <v>Até 100</v>
      </c>
      <c r="R420">
        <v>7366</v>
      </c>
      <c r="S420">
        <v>0.21</v>
      </c>
      <c r="T420">
        <v>6.56</v>
      </c>
      <c r="U420">
        <v>1.4</v>
      </c>
      <c r="V420">
        <v>102.07</v>
      </c>
      <c r="W420">
        <v>14.16</v>
      </c>
      <c r="X420" t="s">
        <v>1706</v>
      </c>
      <c r="Y420" t="s">
        <v>1707</v>
      </c>
      <c r="Z420" t="s">
        <v>1708</v>
      </c>
      <c r="AB420">
        <f>(N420 - MIN($N$2:$N$998)) / (MAX($N$2:$N$998) - MIN($N$2:$N$998))</f>
        <v>3.2062822030730367E-3</v>
      </c>
      <c r="AC420">
        <f t="shared" si="66"/>
        <v>7.141183034057586E-6</v>
      </c>
      <c r="AD420">
        <f t="shared" si="67"/>
        <v>0.29913360693114455</v>
      </c>
      <c r="AE420">
        <f t="shared" si="68"/>
        <v>8.4925690021231404E-2</v>
      </c>
      <c r="AF420">
        <f t="shared" si="69"/>
        <v>1.848984335713385E-3</v>
      </c>
    </row>
    <row r="421" spans="1:32" x14ac:dyDescent="0.25">
      <c r="A421" t="s">
        <v>1709</v>
      </c>
      <c r="B421">
        <v>6504</v>
      </c>
      <c r="C421" s="2" t="str">
        <f t="shared" si="60"/>
        <v>0-20.000</v>
      </c>
      <c r="D421">
        <v>12.65</v>
      </c>
      <c r="E421">
        <f t="shared" si="61"/>
        <v>12</v>
      </c>
      <c r="F421" t="str">
        <f t="shared" si="62"/>
        <v>12-14 anos</v>
      </c>
      <c r="G421">
        <v>48</v>
      </c>
      <c r="H421" t="str">
        <f t="shared" si="63"/>
        <v>1 - 250</v>
      </c>
      <c r="I421">
        <v>240</v>
      </c>
      <c r="J421">
        <v>922</v>
      </c>
      <c r="K421">
        <v>8933</v>
      </c>
      <c r="L421">
        <v>110008</v>
      </c>
      <c r="M421">
        <v>170916</v>
      </c>
      <c r="N421">
        <v>94535</v>
      </c>
      <c r="O421" t="str">
        <f t="shared" si="64"/>
        <v>10.001-100.000</v>
      </c>
      <c r="P421">
        <v>47503</v>
      </c>
      <c r="Q421" t="str">
        <f t="shared" si="65"/>
        <v>10.001-100.000</v>
      </c>
      <c r="R421">
        <v>28878</v>
      </c>
      <c r="S421">
        <v>27.79</v>
      </c>
      <c r="T421">
        <v>3.73</v>
      </c>
      <c r="U421">
        <v>1.64</v>
      </c>
      <c r="V421">
        <v>507.76</v>
      </c>
      <c r="W421">
        <v>26.04</v>
      </c>
      <c r="X421" t="s">
        <v>1710</v>
      </c>
      <c r="Y421" t="s">
        <v>1711</v>
      </c>
      <c r="Z421" t="s">
        <v>1712</v>
      </c>
      <c r="AB421">
        <f>(N421 - MIN($N$2:$N$998)) / (MAX($N$2:$N$998) - MIN($N$2:$N$998))</f>
        <v>8.7951103521895814E-3</v>
      </c>
      <c r="AC421">
        <f t="shared" si="66"/>
        <v>3.8115462659195224E-3</v>
      </c>
      <c r="AD421">
        <f t="shared" si="67"/>
        <v>0.17008663930688556</v>
      </c>
      <c r="AE421">
        <f t="shared" si="68"/>
        <v>0.13588110403397025</v>
      </c>
      <c r="AF421">
        <f t="shared" si="69"/>
        <v>9.1980041765634211E-3</v>
      </c>
    </row>
    <row r="422" spans="1:32" x14ac:dyDescent="0.25">
      <c r="A422" t="s">
        <v>1713</v>
      </c>
      <c r="B422">
        <v>6503</v>
      </c>
      <c r="C422" s="2" t="str">
        <f t="shared" si="60"/>
        <v>0-20.000</v>
      </c>
      <c r="D422">
        <v>8.68</v>
      </c>
      <c r="E422">
        <f t="shared" si="61"/>
        <v>8</v>
      </c>
      <c r="F422" t="str">
        <f t="shared" si="62"/>
        <v>08-10 anos</v>
      </c>
      <c r="G422">
        <v>0</v>
      </c>
      <c r="H422" t="str">
        <f t="shared" si="63"/>
        <v>0</v>
      </c>
      <c r="I422">
        <v>325</v>
      </c>
      <c r="J422">
        <v>406</v>
      </c>
      <c r="K422">
        <v>2032</v>
      </c>
      <c r="L422">
        <v>19543</v>
      </c>
      <c r="M422">
        <v>30478</v>
      </c>
      <c r="N422">
        <v>23813</v>
      </c>
      <c r="O422" t="str">
        <f t="shared" si="64"/>
        <v>10.001-100.000</v>
      </c>
      <c r="P422">
        <v>2385</v>
      </c>
      <c r="Q422" t="str">
        <f t="shared" si="65"/>
        <v>1.001-10.000</v>
      </c>
      <c r="R422">
        <v>4280</v>
      </c>
      <c r="S422">
        <v>7.83</v>
      </c>
      <c r="T422">
        <v>6.13</v>
      </c>
      <c r="U422">
        <v>1.39</v>
      </c>
      <c r="V422">
        <v>17.63</v>
      </c>
      <c r="W422">
        <v>10.63</v>
      </c>
      <c r="X422" t="s">
        <v>1714</v>
      </c>
      <c r="Y422" t="s">
        <v>1715</v>
      </c>
      <c r="Z422" t="s">
        <v>1716</v>
      </c>
      <c r="AB422">
        <f>(N422 - MIN($N$2:$N$998)) / (MAX($N$2:$N$998) - MIN($N$2:$N$998))</f>
        <v>2.2154542002082878E-3</v>
      </c>
      <c r="AC422">
        <f t="shared" si="66"/>
        <v>1.9136765771041956E-4</v>
      </c>
      <c r="AD422">
        <f t="shared" si="67"/>
        <v>0.27952576379388966</v>
      </c>
      <c r="AE422">
        <f t="shared" si="68"/>
        <v>8.2802547770700619E-2</v>
      </c>
      <c r="AF422">
        <f t="shared" si="69"/>
        <v>3.1936508120531965E-4</v>
      </c>
    </row>
    <row r="423" spans="1:32" x14ac:dyDescent="0.25">
      <c r="A423" t="s">
        <v>1717</v>
      </c>
      <c r="B423">
        <v>6520</v>
      </c>
      <c r="C423" s="2" t="str">
        <f t="shared" si="60"/>
        <v>0-20.000</v>
      </c>
      <c r="D423">
        <v>14.43</v>
      </c>
      <c r="E423">
        <f t="shared" si="61"/>
        <v>14</v>
      </c>
      <c r="F423" t="str">
        <f t="shared" si="62"/>
        <v>14-16 anos</v>
      </c>
      <c r="G423">
        <v>105</v>
      </c>
      <c r="H423" t="str">
        <f t="shared" si="63"/>
        <v>1 - 250</v>
      </c>
      <c r="I423">
        <v>2636</v>
      </c>
      <c r="J423">
        <v>3307</v>
      </c>
      <c r="K423">
        <v>48109</v>
      </c>
      <c r="L423">
        <v>222260</v>
      </c>
      <c r="M423">
        <v>779383</v>
      </c>
      <c r="N423">
        <v>325115</v>
      </c>
      <c r="O423" t="str">
        <f t="shared" si="64"/>
        <v>100.001-1.000.000</v>
      </c>
      <c r="P423">
        <v>289495</v>
      </c>
      <c r="Q423" t="str">
        <f t="shared" si="65"/>
        <v>&gt;100.000</v>
      </c>
      <c r="R423">
        <v>164773</v>
      </c>
      <c r="S423">
        <v>37.14</v>
      </c>
      <c r="T423">
        <v>9.73</v>
      </c>
      <c r="U423">
        <v>1.72</v>
      </c>
      <c r="V423">
        <v>1672.97</v>
      </c>
      <c r="W423">
        <v>23.27</v>
      </c>
      <c r="X423" t="s">
        <v>1718</v>
      </c>
      <c r="Y423" t="s">
        <v>1719</v>
      </c>
      <c r="Z423" t="s">
        <v>1720</v>
      </c>
      <c r="AB423">
        <f>(N423 - MIN($N$2:$N$998)) / (MAX($N$2:$N$998) - MIN($N$2:$N$998))</f>
        <v>3.0247234380410597E-2</v>
      </c>
      <c r="AC423">
        <f t="shared" si="66"/>
        <v>2.3228503173533716E-2</v>
      </c>
      <c r="AD423">
        <f t="shared" si="67"/>
        <v>0.44368445052439581</v>
      </c>
      <c r="AE423">
        <f t="shared" si="68"/>
        <v>0.15286624203821655</v>
      </c>
      <c r="AF423">
        <f t="shared" si="69"/>
        <v>3.0305626767105145E-2</v>
      </c>
    </row>
    <row r="424" spans="1:32" x14ac:dyDescent="0.25">
      <c r="A424" t="s">
        <v>1721</v>
      </c>
      <c r="B424">
        <v>6485</v>
      </c>
      <c r="C424" s="2" t="str">
        <f t="shared" si="60"/>
        <v>0-20.000</v>
      </c>
      <c r="D424">
        <v>7.26</v>
      </c>
      <c r="E424">
        <f t="shared" si="61"/>
        <v>6</v>
      </c>
      <c r="F424" t="str">
        <f t="shared" si="62"/>
        <v>06-08 anos</v>
      </c>
      <c r="G424">
        <v>72</v>
      </c>
      <c r="H424" t="str">
        <f t="shared" si="63"/>
        <v>1 - 250</v>
      </c>
      <c r="I424">
        <v>108</v>
      </c>
      <c r="J424">
        <v>194</v>
      </c>
      <c r="K424">
        <v>1022</v>
      </c>
      <c r="L424">
        <v>8952</v>
      </c>
      <c r="M424">
        <v>16507</v>
      </c>
      <c r="N424">
        <v>10582</v>
      </c>
      <c r="O424" t="str">
        <f t="shared" si="64"/>
        <v>10.001-100.000</v>
      </c>
      <c r="P424">
        <v>3795</v>
      </c>
      <c r="Q424" t="str">
        <f t="shared" si="65"/>
        <v>1.001-10.000</v>
      </c>
      <c r="R424">
        <v>2130</v>
      </c>
      <c r="S424">
        <v>22.99</v>
      </c>
      <c r="T424">
        <v>6.65</v>
      </c>
      <c r="U424">
        <v>1.55</v>
      </c>
      <c r="V424">
        <v>86.44</v>
      </c>
      <c r="W424">
        <v>11.46</v>
      </c>
      <c r="X424" t="s">
        <v>1722</v>
      </c>
      <c r="Y424" t="s">
        <v>1723</v>
      </c>
      <c r="Z424" t="s">
        <v>1724</v>
      </c>
      <c r="AB424">
        <f>(N424 - MIN($N$2:$N$998)) / (MAX($N$2:$N$998) - MIN($N$2:$N$998))</f>
        <v>9.8450158932533076E-4</v>
      </c>
      <c r="AC424">
        <f t="shared" si="66"/>
        <v>3.0450325409268019E-4</v>
      </c>
      <c r="AD424">
        <f t="shared" si="67"/>
        <v>0.30323757409940721</v>
      </c>
      <c r="AE424">
        <f t="shared" si="68"/>
        <v>0.11677282377919322</v>
      </c>
      <c r="AF424">
        <f t="shared" si="69"/>
        <v>1.5658489857849026E-3</v>
      </c>
    </row>
    <row r="425" spans="1:32" x14ac:dyDescent="0.25">
      <c r="A425" t="s">
        <v>1725</v>
      </c>
      <c r="B425">
        <v>6433</v>
      </c>
      <c r="C425" s="2" t="str">
        <f t="shared" si="60"/>
        <v>0-20.000</v>
      </c>
      <c r="D425">
        <v>8.32</v>
      </c>
      <c r="E425">
        <f t="shared" si="61"/>
        <v>8</v>
      </c>
      <c r="F425" t="str">
        <f t="shared" si="62"/>
        <v>08-10 anos</v>
      </c>
      <c r="G425">
        <v>3</v>
      </c>
      <c r="H425" t="str">
        <f t="shared" si="63"/>
        <v>1 - 250</v>
      </c>
      <c r="I425">
        <v>172</v>
      </c>
      <c r="J425">
        <v>177</v>
      </c>
      <c r="K425">
        <v>1098</v>
      </c>
      <c r="L425">
        <v>6014</v>
      </c>
      <c r="M425">
        <v>13023</v>
      </c>
      <c r="N425">
        <v>7691</v>
      </c>
      <c r="O425" t="str">
        <f t="shared" si="64"/>
        <v>1.001-10.000</v>
      </c>
      <c r="P425">
        <v>3356</v>
      </c>
      <c r="Q425" t="str">
        <f t="shared" si="65"/>
        <v>1.001-10.000</v>
      </c>
      <c r="R425">
        <v>1976</v>
      </c>
      <c r="S425">
        <v>25.77</v>
      </c>
      <c r="T425">
        <v>4.8899999999999997</v>
      </c>
      <c r="U425">
        <v>1.41</v>
      </c>
      <c r="V425">
        <v>57.65</v>
      </c>
      <c r="W425">
        <v>8.19</v>
      </c>
      <c r="X425" t="s">
        <v>1726</v>
      </c>
      <c r="Y425" t="s">
        <v>1727</v>
      </c>
      <c r="Z425" t="s">
        <v>1728</v>
      </c>
      <c r="AB425">
        <f>(N425 - MIN($N$2:$N$998)) / (MAX($N$2:$N$998) - MIN($N$2:$N$998))</f>
        <v>7.1553597840683417E-4</v>
      </c>
      <c r="AC425">
        <f t="shared" si="66"/>
        <v>2.6927876699210402E-4</v>
      </c>
      <c r="AD425">
        <f t="shared" si="67"/>
        <v>0.22298221614227084</v>
      </c>
      <c r="AE425">
        <f t="shared" si="68"/>
        <v>8.7048832271762189E-2</v>
      </c>
      <c r="AF425">
        <f t="shared" si="69"/>
        <v>1.0443220040548314E-3</v>
      </c>
    </row>
    <row r="426" spans="1:32" x14ac:dyDescent="0.25">
      <c r="A426" t="s">
        <v>1729</v>
      </c>
      <c r="B426">
        <v>6458</v>
      </c>
      <c r="C426" s="2" t="str">
        <f t="shared" si="60"/>
        <v>0-20.000</v>
      </c>
      <c r="D426">
        <v>13.43</v>
      </c>
      <c r="E426">
        <f t="shared" si="61"/>
        <v>12</v>
      </c>
      <c r="F426" t="str">
        <f t="shared" si="62"/>
        <v>12-14 anos</v>
      </c>
      <c r="G426">
        <v>63</v>
      </c>
      <c r="H426" t="str">
        <f t="shared" si="63"/>
        <v>1 - 250</v>
      </c>
      <c r="I426">
        <v>1412</v>
      </c>
      <c r="J426">
        <v>1803</v>
      </c>
      <c r="K426">
        <v>4630</v>
      </c>
      <c r="L426">
        <v>67605</v>
      </c>
      <c r="M426">
        <v>128951</v>
      </c>
      <c r="N426">
        <v>89512</v>
      </c>
      <c r="O426" t="str">
        <f t="shared" si="64"/>
        <v>10.001-100.000</v>
      </c>
      <c r="P426">
        <v>16184</v>
      </c>
      <c r="Q426" t="str">
        <f t="shared" si="65"/>
        <v>10.001-100.000</v>
      </c>
      <c r="R426">
        <v>23255</v>
      </c>
      <c r="S426">
        <v>12.55</v>
      </c>
      <c r="T426">
        <v>5.61</v>
      </c>
      <c r="U426">
        <v>1.96</v>
      </c>
      <c r="V426">
        <v>5.93</v>
      </c>
      <c r="W426">
        <v>7.73</v>
      </c>
      <c r="X426" t="s">
        <v>1730</v>
      </c>
      <c r="Y426" t="s">
        <v>1731</v>
      </c>
      <c r="Z426" t="s">
        <v>1732</v>
      </c>
      <c r="AB426">
        <f>(N426 - MIN($N$2:$N$998)) / (MAX($N$2:$N$998) - MIN($N$2:$N$998))</f>
        <v>8.3277930697116809E-3</v>
      </c>
      <c r="AC426">
        <f t="shared" si="66"/>
        <v>1.29857198003582E-3</v>
      </c>
      <c r="AD426">
        <f t="shared" si="67"/>
        <v>0.2558139534883721</v>
      </c>
      <c r="AE426">
        <f t="shared" si="68"/>
        <v>0.2038216560509554</v>
      </c>
      <c r="AF426">
        <f t="shared" si="69"/>
        <v>1.0742115323582221E-4</v>
      </c>
    </row>
    <row r="427" spans="1:32" x14ac:dyDescent="0.25">
      <c r="A427" t="s">
        <v>1733</v>
      </c>
      <c r="B427">
        <v>6425</v>
      </c>
      <c r="C427" s="2" t="str">
        <f t="shared" si="60"/>
        <v>0-20.000</v>
      </c>
      <c r="D427">
        <v>10.68</v>
      </c>
      <c r="E427">
        <f t="shared" si="61"/>
        <v>10</v>
      </c>
      <c r="F427" t="str">
        <f t="shared" si="62"/>
        <v>10-12 anos</v>
      </c>
      <c r="G427">
        <v>32</v>
      </c>
      <c r="H427" t="str">
        <f t="shared" si="63"/>
        <v>1 - 250</v>
      </c>
      <c r="I427">
        <v>18</v>
      </c>
      <c r="J427">
        <v>40</v>
      </c>
      <c r="K427">
        <v>371</v>
      </c>
      <c r="L427">
        <v>4655</v>
      </c>
      <c r="M427">
        <v>8427</v>
      </c>
      <c r="N427">
        <v>5269</v>
      </c>
      <c r="O427" t="str">
        <f t="shared" si="64"/>
        <v>1.001-10.000</v>
      </c>
      <c r="P427">
        <v>2060</v>
      </c>
      <c r="Q427" t="str">
        <f t="shared" si="65"/>
        <v>1.001-10.000</v>
      </c>
      <c r="R427">
        <v>1098</v>
      </c>
      <c r="S427">
        <v>24.45</v>
      </c>
      <c r="T427">
        <v>7.72</v>
      </c>
      <c r="U427">
        <v>1.38</v>
      </c>
      <c r="V427">
        <v>70.38</v>
      </c>
      <c r="W427">
        <v>26.75</v>
      </c>
      <c r="X427" t="s">
        <v>1734</v>
      </c>
      <c r="Y427" t="s">
        <v>1735</v>
      </c>
      <c r="Z427" t="s">
        <v>1736</v>
      </c>
      <c r="AB427">
        <f>(N427 - MIN($N$2:$N$998)) / (MAX($N$2:$N$998) - MIN($N$2:$N$998))</f>
        <v>4.9020401381167722E-4</v>
      </c>
      <c r="AC427">
        <f t="shared" si="66"/>
        <v>1.6529030393436659E-4</v>
      </c>
      <c r="AD427">
        <f t="shared" si="67"/>
        <v>0.35202918376652986</v>
      </c>
      <c r="AE427">
        <f t="shared" si="68"/>
        <v>8.0679405520169833E-2</v>
      </c>
      <c r="AF427">
        <f t="shared" si="69"/>
        <v>1.2749242436319E-3</v>
      </c>
    </row>
    <row r="428" spans="1:32" x14ac:dyDescent="0.25">
      <c r="A428" t="s">
        <v>1737</v>
      </c>
      <c r="B428">
        <v>6422</v>
      </c>
      <c r="C428" s="2" t="str">
        <f t="shared" si="60"/>
        <v>0-20.000</v>
      </c>
      <c r="D428">
        <v>12.57</v>
      </c>
      <c r="E428">
        <f t="shared" si="61"/>
        <v>12</v>
      </c>
      <c r="F428" t="str">
        <f t="shared" si="62"/>
        <v>12-14 anos</v>
      </c>
      <c r="G428">
        <v>19</v>
      </c>
      <c r="H428" t="str">
        <f t="shared" si="63"/>
        <v>1 - 250</v>
      </c>
      <c r="I428">
        <v>8</v>
      </c>
      <c r="J428">
        <v>15</v>
      </c>
      <c r="K428">
        <v>121</v>
      </c>
      <c r="L428">
        <v>1265</v>
      </c>
      <c r="M428">
        <v>1913</v>
      </c>
      <c r="N428">
        <v>1337</v>
      </c>
      <c r="O428" t="str">
        <f t="shared" si="64"/>
        <v>1.001-10.000</v>
      </c>
      <c r="P428">
        <v>302</v>
      </c>
      <c r="Q428" t="str">
        <f t="shared" si="65"/>
        <v>101-1.000</v>
      </c>
      <c r="R428">
        <v>274</v>
      </c>
      <c r="S428">
        <v>15.79</v>
      </c>
      <c r="T428">
        <v>8.4</v>
      </c>
      <c r="U428">
        <v>1.8</v>
      </c>
      <c r="V428">
        <v>107.47</v>
      </c>
      <c r="W428">
        <v>17.27</v>
      </c>
      <c r="X428" t="s">
        <v>1738</v>
      </c>
      <c r="Y428" t="s">
        <v>1739</v>
      </c>
      <c r="Z428" t="s">
        <v>1740</v>
      </c>
      <c r="AB428">
        <f>(N428 - MIN($N$2:$N$998)) / (MAX($N$2:$N$998) - MIN($N$2:$N$998))</f>
        <v>1.2438845444414734E-4</v>
      </c>
      <c r="AC428">
        <f t="shared" si="66"/>
        <v>2.4231879508824618E-5</v>
      </c>
      <c r="AD428">
        <f t="shared" si="67"/>
        <v>0.38303693570451436</v>
      </c>
      <c r="AE428">
        <f t="shared" si="68"/>
        <v>0.16985138004246286</v>
      </c>
      <c r="AF428">
        <f t="shared" si="69"/>
        <v>1.9468046101608456E-3</v>
      </c>
    </row>
    <row r="429" spans="1:32" x14ac:dyDescent="0.25">
      <c r="A429" t="s">
        <v>1741</v>
      </c>
      <c r="B429">
        <v>6420</v>
      </c>
      <c r="C429" s="2" t="str">
        <f t="shared" si="60"/>
        <v>0-20.000</v>
      </c>
      <c r="D429">
        <v>6.06</v>
      </c>
      <c r="E429">
        <f t="shared" si="61"/>
        <v>6</v>
      </c>
      <c r="F429" t="str">
        <f t="shared" si="62"/>
        <v>06-08 anos</v>
      </c>
      <c r="G429">
        <v>19</v>
      </c>
      <c r="H429" t="str">
        <f t="shared" si="63"/>
        <v>1 - 250</v>
      </c>
      <c r="I429">
        <v>382</v>
      </c>
      <c r="J429">
        <v>380</v>
      </c>
      <c r="K429">
        <v>940</v>
      </c>
      <c r="L429">
        <v>7543</v>
      </c>
      <c r="M429">
        <v>31192</v>
      </c>
      <c r="N429">
        <v>13553</v>
      </c>
      <c r="O429" t="str">
        <f t="shared" si="64"/>
        <v>10.001-100.000</v>
      </c>
      <c r="P429">
        <v>13632</v>
      </c>
      <c r="Q429" t="str">
        <f t="shared" si="65"/>
        <v>10.001-100.000</v>
      </c>
      <c r="R429">
        <v>4007</v>
      </c>
      <c r="S429">
        <v>43.7</v>
      </c>
      <c r="T429">
        <v>6.91</v>
      </c>
      <c r="U429">
        <v>1.31</v>
      </c>
      <c r="V429">
        <v>5.33</v>
      </c>
      <c r="W429">
        <v>3.78</v>
      </c>
      <c r="X429" t="s">
        <v>1742</v>
      </c>
      <c r="Y429" t="s">
        <v>1743</v>
      </c>
      <c r="Z429" t="s">
        <v>1744</v>
      </c>
      <c r="AB429">
        <f>(N429 - MIN($N$2:$N$998)) / (MAX($N$2:$N$998) - MIN($N$2:$N$998))</f>
        <v>1.2609100397019664E-3</v>
      </c>
      <c r="AC429">
        <f t="shared" si="66"/>
        <v>1.0938045743850899E-3</v>
      </c>
      <c r="AD429">
        <f t="shared" si="67"/>
        <v>0.31509347925216602</v>
      </c>
      <c r="AE429">
        <f t="shared" si="68"/>
        <v>6.5817409766454366E-2</v>
      </c>
      <c r="AF429">
        <f t="shared" si="69"/>
        <v>9.6552233852771071E-5</v>
      </c>
    </row>
    <row r="430" spans="1:32" x14ac:dyDescent="0.25">
      <c r="A430" t="s">
        <v>1745</v>
      </c>
      <c r="B430">
        <v>6390</v>
      </c>
      <c r="C430" s="2" t="str">
        <f t="shared" si="60"/>
        <v>0-20.000</v>
      </c>
      <c r="D430">
        <v>14.54</v>
      </c>
      <c r="E430">
        <f t="shared" si="61"/>
        <v>14</v>
      </c>
      <c r="F430" t="str">
        <f t="shared" si="62"/>
        <v>14-16 anos</v>
      </c>
      <c r="G430">
        <v>7</v>
      </c>
      <c r="H430" t="str">
        <f t="shared" si="63"/>
        <v>1 - 250</v>
      </c>
      <c r="I430">
        <v>344</v>
      </c>
      <c r="J430">
        <v>579</v>
      </c>
      <c r="K430">
        <v>3353</v>
      </c>
      <c r="L430">
        <v>29573</v>
      </c>
      <c r="M430">
        <v>49322</v>
      </c>
      <c r="N430">
        <v>30707</v>
      </c>
      <c r="O430" t="str">
        <f t="shared" si="64"/>
        <v>10.001-100.000</v>
      </c>
      <c r="P430">
        <v>12109</v>
      </c>
      <c r="Q430" t="str">
        <f t="shared" si="65"/>
        <v>10.001-100.000</v>
      </c>
      <c r="R430">
        <v>6506</v>
      </c>
      <c r="S430">
        <v>24.55</v>
      </c>
      <c r="T430">
        <v>5.8</v>
      </c>
      <c r="U430">
        <v>1.57</v>
      </c>
      <c r="V430">
        <v>41.5</v>
      </c>
      <c r="W430">
        <v>9.5</v>
      </c>
      <c r="X430" t="s">
        <v>1746</v>
      </c>
      <c r="Y430" t="s">
        <v>1747</v>
      </c>
      <c r="Z430" t="s">
        <v>1748</v>
      </c>
      <c r="AB430">
        <f>(N430 - MIN($N$2:$N$998)) / (MAX($N$2:$N$998) - MIN($N$2:$N$998))</f>
        <v>2.8568408905134128E-3</v>
      </c>
      <c r="AC430">
        <f t="shared" si="66"/>
        <v>9.716020826899248E-4</v>
      </c>
      <c r="AD430">
        <f t="shared" si="67"/>
        <v>0.26447788417692658</v>
      </c>
      <c r="AE430">
        <f t="shared" si="68"/>
        <v>0.12101910828025479</v>
      </c>
      <c r="AF430">
        <f t="shared" si="69"/>
        <v>7.5176692399437132E-4</v>
      </c>
    </row>
    <row r="431" spans="1:32" x14ac:dyDescent="0.25">
      <c r="A431" t="s">
        <v>1749</v>
      </c>
      <c r="B431">
        <v>6358</v>
      </c>
      <c r="C431" s="2" t="str">
        <f t="shared" si="60"/>
        <v>0-20.000</v>
      </c>
      <c r="D431">
        <v>9.49</v>
      </c>
      <c r="E431">
        <f t="shared" si="61"/>
        <v>8</v>
      </c>
      <c r="F431" t="str">
        <f t="shared" si="62"/>
        <v>08-10 anos</v>
      </c>
      <c r="G431">
        <v>0</v>
      </c>
      <c r="H431" t="str">
        <f t="shared" si="63"/>
        <v>0</v>
      </c>
      <c r="I431">
        <v>272</v>
      </c>
      <c r="J431">
        <v>845</v>
      </c>
      <c r="K431">
        <v>3999</v>
      </c>
      <c r="L431">
        <v>47786</v>
      </c>
      <c r="M431">
        <v>56413</v>
      </c>
      <c r="N431">
        <v>40954</v>
      </c>
      <c r="O431" t="str">
        <f t="shared" si="64"/>
        <v>10.001-100.000</v>
      </c>
      <c r="P431">
        <v>7021</v>
      </c>
      <c r="Q431" t="str">
        <f t="shared" si="65"/>
        <v>1.001-10.000</v>
      </c>
      <c r="R431">
        <v>8438</v>
      </c>
      <c r="S431">
        <v>12.45</v>
      </c>
      <c r="T431">
        <v>5.19</v>
      </c>
      <c r="U431">
        <v>1.45</v>
      </c>
      <c r="V431">
        <v>41.65</v>
      </c>
      <c r="W431">
        <v>9.64</v>
      </c>
      <c r="X431" t="s">
        <v>1750</v>
      </c>
      <c r="Y431" t="s">
        <v>1751</v>
      </c>
      <c r="Z431" t="s">
        <v>1752</v>
      </c>
      <c r="AB431">
        <f>(N431 - MIN($N$2:$N$998)) / (MAX($N$2:$N$998) - MIN($N$2:$N$998))</f>
        <v>3.8101755896077865E-3</v>
      </c>
      <c r="AC431">
        <f t="shared" si="66"/>
        <v>5.6335107957436307E-4</v>
      </c>
      <c r="AD431">
        <f t="shared" si="67"/>
        <v>0.23666210670314639</v>
      </c>
      <c r="AE431">
        <f t="shared" si="68"/>
        <v>9.5541401273885343E-2</v>
      </c>
      <c r="AF431">
        <f t="shared" si="69"/>
        <v>7.5448415384013414E-4</v>
      </c>
    </row>
    <row r="432" spans="1:32" x14ac:dyDescent="0.25">
      <c r="A432" t="s">
        <v>1753</v>
      </c>
      <c r="B432">
        <v>6348</v>
      </c>
      <c r="C432" s="2" t="str">
        <f t="shared" si="60"/>
        <v>0-20.000</v>
      </c>
      <c r="D432">
        <v>9.2899999999999991</v>
      </c>
      <c r="E432">
        <f t="shared" si="61"/>
        <v>8</v>
      </c>
      <c r="F432" t="str">
        <f t="shared" si="62"/>
        <v>08-10 anos</v>
      </c>
      <c r="G432">
        <v>239</v>
      </c>
      <c r="H432" t="str">
        <f t="shared" si="63"/>
        <v>1 - 250</v>
      </c>
      <c r="I432">
        <v>8036</v>
      </c>
      <c r="J432">
        <v>11453</v>
      </c>
      <c r="K432">
        <v>71166</v>
      </c>
      <c r="L432">
        <v>597189</v>
      </c>
      <c r="M432">
        <v>921163</v>
      </c>
      <c r="N432">
        <v>682619</v>
      </c>
      <c r="O432" t="str">
        <f t="shared" si="64"/>
        <v>100.001-1.000.000</v>
      </c>
      <c r="P432">
        <v>104662</v>
      </c>
      <c r="Q432" t="str">
        <f t="shared" si="65"/>
        <v>&gt;100.000</v>
      </c>
      <c r="R432">
        <v>133882</v>
      </c>
      <c r="S432">
        <v>11.36</v>
      </c>
      <c r="T432">
        <v>6.02</v>
      </c>
      <c r="U432">
        <v>1.61</v>
      </c>
      <c r="V432">
        <v>37.909999999999997</v>
      </c>
      <c r="W432">
        <v>10.5</v>
      </c>
      <c r="X432" t="s">
        <v>1754</v>
      </c>
      <c r="Y432" t="s">
        <v>1755</v>
      </c>
      <c r="Z432" t="s">
        <v>1756</v>
      </c>
      <c r="AB432">
        <f>(N432 - MIN($N$2:$N$998)) / (MAX($N$2:$N$998) - MIN($N$2:$N$998))</f>
        <v>6.3507795350941976E-2</v>
      </c>
      <c r="AC432">
        <f t="shared" si="66"/>
        <v>8.3978707720284828E-3</v>
      </c>
      <c r="AD432">
        <f t="shared" si="67"/>
        <v>0.2745098039215686</v>
      </c>
      <c r="AE432">
        <f t="shared" si="68"/>
        <v>0.12951167728237795</v>
      </c>
      <c r="AF432">
        <f t="shared" si="69"/>
        <v>6.8673455635244853E-4</v>
      </c>
    </row>
    <row r="433" spans="1:32" x14ac:dyDescent="0.25">
      <c r="A433" t="s">
        <v>1757</v>
      </c>
      <c r="B433">
        <v>6344</v>
      </c>
      <c r="C433" s="2" t="str">
        <f t="shared" si="60"/>
        <v>0-20.000</v>
      </c>
      <c r="D433">
        <v>10.029999999999999</v>
      </c>
      <c r="E433">
        <f t="shared" si="61"/>
        <v>10</v>
      </c>
      <c r="F433" t="str">
        <f t="shared" si="62"/>
        <v>10-12 anos</v>
      </c>
      <c r="G433">
        <v>0</v>
      </c>
      <c r="H433" t="str">
        <f t="shared" si="63"/>
        <v>0</v>
      </c>
      <c r="I433">
        <v>207</v>
      </c>
      <c r="J433">
        <v>425</v>
      </c>
      <c r="K433">
        <v>2156</v>
      </c>
      <c r="L433">
        <v>24546</v>
      </c>
      <c r="M433">
        <v>37544</v>
      </c>
      <c r="N433">
        <v>25164</v>
      </c>
      <c r="O433" t="str">
        <f t="shared" si="64"/>
        <v>10.001-100.000</v>
      </c>
      <c r="P433">
        <v>7634</v>
      </c>
      <c r="Q433" t="str">
        <f t="shared" si="65"/>
        <v>1.001-10.000</v>
      </c>
      <c r="R433">
        <v>4746</v>
      </c>
      <c r="S433">
        <v>20.329999999999998</v>
      </c>
      <c r="T433">
        <v>6.92</v>
      </c>
      <c r="U433">
        <v>1.62</v>
      </c>
      <c r="V433">
        <v>22.08</v>
      </c>
      <c r="W433">
        <v>10.36</v>
      </c>
      <c r="X433" t="s">
        <v>1758</v>
      </c>
      <c r="Y433" t="s">
        <v>1759</v>
      </c>
      <c r="Z433" t="s">
        <v>1760</v>
      </c>
      <c r="AB433">
        <f>(N433 - MIN($N$2:$N$998)) / (MAX($N$2:$N$998) - MIN($N$2:$N$998))</f>
        <v>2.3411451515576095E-3</v>
      </c>
      <c r="AC433">
        <f t="shared" si="66"/>
        <v>6.1253698069657983E-4</v>
      </c>
      <c r="AD433">
        <f t="shared" si="67"/>
        <v>0.31554947560419516</v>
      </c>
      <c r="AE433">
        <f t="shared" si="68"/>
        <v>0.13163481953290873</v>
      </c>
      <c r="AF433">
        <f t="shared" si="69"/>
        <v>3.9997623329628238E-4</v>
      </c>
    </row>
    <row r="434" spans="1:32" x14ac:dyDescent="0.25">
      <c r="A434" t="s">
        <v>1761</v>
      </c>
      <c r="B434">
        <v>6333</v>
      </c>
      <c r="C434" s="2" t="str">
        <f t="shared" si="60"/>
        <v>0-20.000</v>
      </c>
      <c r="D434">
        <v>12.24</v>
      </c>
      <c r="E434">
        <f t="shared" si="61"/>
        <v>12</v>
      </c>
      <c r="F434" t="str">
        <f t="shared" si="62"/>
        <v>12-14 anos</v>
      </c>
      <c r="G434">
        <v>63</v>
      </c>
      <c r="H434" t="str">
        <f t="shared" si="63"/>
        <v>1 - 250</v>
      </c>
      <c r="I434">
        <v>222</v>
      </c>
      <c r="J434">
        <v>271</v>
      </c>
      <c r="K434">
        <v>1949</v>
      </c>
      <c r="L434">
        <v>14294</v>
      </c>
      <c r="M434">
        <v>32043</v>
      </c>
      <c r="N434">
        <v>18539</v>
      </c>
      <c r="O434" t="str">
        <f t="shared" si="64"/>
        <v>10.001-100.000</v>
      </c>
      <c r="P434">
        <v>6938</v>
      </c>
      <c r="Q434" t="str">
        <f t="shared" si="65"/>
        <v>1.001-10.000</v>
      </c>
      <c r="R434">
        <v>6566</v>
      </c>
      <c r="S434">
        <v>21.65</v>
      </c>
      <c r="T434">
        <v>6.7</v>
      </c>
      <c r="U434">
        <v>1.1399999999999999</v>
      </c>
      <c r="V434">
        <v>77.69</v>
      </c>
      <c r="W434">
        <v>10.68</v>
      </c>
      <c r="X434" t="s">
        <v>1762</v>
      </c>
      <c r="Y434" t="s">
        <v>1763</v>
      </c>
      <c r="Z434" t="s">
        <v>1764</v>
      </c>
      <c r="AB434">
        <f>(N434 - MIN($N$2:$N$998)) / (MAX($N$2:$N$998) - MIN($N$2:$N$998))</f>
        <v>1.724785008930477E-3</v>
      </c>
      <c r="AC434">
        <f t="shared" si="66"/>
        <v>5.5669132461001714E-4</v>
      </c>
      <c r="AD434">
        <f t="shared" si="67"/>
        <v>0.30551755585955315</v>
      </c>
      <c r="AE434">
        <f t="shared" si="68"/>
        <v>2.9723991507430977E-2</v>
      </c>
      <c r="AF434">
        <f t="shared" si="69"/>
        <v>1.40734391144874E-3</v>
      </c>
    </row>
    <row r="435" spans="1:32" x14ac:dyDescent="0.25">
      <c r="A435" t="s">
        <v>1765</v>
      </c>
      <c r="B435">
        <v>6330</v>
      </c>
      <c r="C435" s="2" t="str">
        <f t="shared" si="60"/>
        <v>0-20.000</v>
      </c>
      <c r="D435">
        <v>10.47</v>
      </c>
      <c r="E435">
        <f t="shared" si="61"/>
        <v>10</v>
      </c>
      <c r="F435" t="str">
        <f t="shared" si="62"/>
        <v>10-12 anos</v>
      </c>
      <c r="G435">
        <v>0</v>
      </c>
      <c r="H435" t="str">
        <f t="shared" si="63"/>
        <v>0</v>
      </c>
      <c r="I435">
        <v>6</v>
      </c>
      <c r="J435">
        <v>43</v>
      </c>
      <c r="K435">
        <v>111</v>
      </c>
      <c r="L435">
        <v>804</v>
      </c>
      <c r="M435">
        <v>900</v>
      </c>
      <c r="N435">
        <v>686</v>
      </c>
      <c r="O435" t="str">
        <f t="shared" si="64"/>
        <v>101-1.000</v>
      </c>
      <c r="P435">
        <v>59</v>
      </c>
      <c r="Q435" t="str">
        <f t="shared" si="65"/>
        <v>Até 100</v>
      </c>
      <c r="R435">
        <v>155</v>
      </c>
      <c r="S435">
        <v>6.56</v>
      </c>
      <c r="T435">
        <v>2.42</v>
      </c>
      <c r="U435">
        <v>1.1399999999999999</v>
      </c>
      <c r="V435">
        <v>46.95</v>
      </c>
      <c r="W435">
        <v>3.21</v>
      </c>
      <c r="X435" t="s">
        <v>1766</v>
      </c>
      <c r="Y435" t="s">
        <v>1767</v>
      </c>
      <c r="Z435" t="s">
        <v>1768</v>
      </c>
      <c r="AB435">
        <f>(N435 - MIN($N$2:$N$998)) / (MAX($N$2:$N$998) - MIN($N$2:$N$998))</f>
        <v>6.3822348353541569E-5</v>
      </c>
      <c r="AC435">
        <f t="shared" si="66"/>
        <v>4.7340426854988487E-6</v>
      </c>
      <c r="AD435">
        <f t="shared" si="67"/>
        <v>0.11035111719106247</v>
      </c>
      <c r="AE435">
        <f t="shared" si="68"/>
        <v>2.9723991507430977E-2</v>
      </c>
      <c r="AF435">
        <f t="shared" si="69"/>
        <v>8.5049294172375269E-4</v>
      </c>
    </row>
    <row r="436" spans="1:32" x14ac:dyDescent="0.25">
      <c r="A436" t="s">
        <v>1769</v>
      </c>
      <c r="B436">
        <v>6300</v>
      </c>
      <c r="C436" s="2" t="str">
        <f t="shared" si="60"/>
        <v>0-20.000</v>
      </c>
      <c r="D436">
        <v>7.53</v>
      </c>
      <c r="E436">
        <f t="shared" si="61"/>
        <v>6</v>
      </c>
      <c r="F436" t="str">
        <f t="shared" si="62"/>
        <v>06-08 anos</v>
      </c>
      <c r="G436">
        <v>311</v>
      </c>
      <c r="H436" t="str">
        <f t="shared" si="63"/>
        <v>251 - 500</v>
      </c>
      <c r="I436">
        <v>4434</v>
      </c>
      <c r="J436">
        <v>4885</v>
      </c>
      <c r="K436">
        <v>23120</v>
      </c>
      <c r="L436">
        <v>174684</v>
      </c>
      <c r="M436">
        <v>396916</v>
      </c>
      <c r="N436">
        <v>228096</v>
      </c>
      <c r="O436" t="str">
        <f t="shared" si="64"/>
        <v>100.001-1.000.000</v>
      </c>
      <c r="P436">
        <v>125787</v>
      </c>
      <c r="Q436" t="str">
        <f t="shared" si="65"/>
        <v>&gt;100.000</v>
      </c>
      <c r="R436">
        <v>43033</v>
      </c>
      <c r="S436">
        <v>31.69</v>
      </c>
      <c r="T436">
        <v>5.75</v>
      </c>
      <c r="U436">
        <v>1.32</v>
      </c>
      <c r="V436">
        <v>36.299999999999997</v>
      </c>
      <c r="W436">
        <v>8.2100000000000009</v>
      </c>
      <c r="X436" t="s">
        <v>1770</v>
      </c>
      <c r="Y436" t="s">
        <v>1771</v>
      </c>
      <c r="Z436" t="s">
        <v>1772</v>
      </c>
      <c r="AB436">
        <f>(N436 - MIN($N$2:$N$998)) / (MAX($N$2:$N$998) - MIN($N$2:$N$998))</f>
        <v>2.12210238630458E-2</v>
      </c>
      <c r="AC436">
        <f t="shared" si="66"/>
        <v>1.0092898767471927E-2</v>
      </c>
      <c r="AD436">
        <f t="shared" si="67"/>
        <v>0.26219790241678065</v>
      </c>
      <c r="AE436">
        <f t="shared" si="68"/>
        <v>6.7940552016985151E-2</v>
      </c>
      <c r="AF436">
        <f t="shared" si="69"/>
        <v>6.5756962267459471E-4</v>
      </c>
    </row>
    <row r="437" spans="1:32" x14ac:dyDescent="0.25">
      <c r="A437" t="s">
        <v>1773</v>
      </c>
      <c r="B437">
        <v>6293</v>
      </c>
      <c r="C437" s="2" t="str">
        <f t="shared" si="60"/>
        <v>0-20.000</v>
      </c>
      <c r="D437">
        <v>8.33</v>
      </c>
      <c r="E437">
        <f t="shared" si="61"/>
        <v>8</v>
      </c>
      <c r="F437" t="str">
        <f t="shared" si="62"/>
        <v>08-10 anos</v>
      </c>
      <c r="G437">
        <v>0</v>
      </c>
      <c r="H437" t="str">
        <f t="shared" si="63"/>
        <v>0</v>
      </c>
      <c r="I437">
        <v>2</v>
      </c>
      <c r="J437">
        <v>2</v>
      </c>
      <c r="K437">
        <v>8</v>
      </c>
      <c r="L437">
        <v>37</v>
      </c>
      <c r="M437">
        <v>56</v>
      </c>
      <c r="N437">
        <v>43</v>
      </c>
      <c r="O437" t="str">
        <f t="shared" si="64"/>
        <v>Até 100</v>
      </c>
      <c r="P437">
        <v>0</v>
      </c>
      <c r="Q437" t="str">
        <f t="shared" si="65"/>
        <v>Até 100</v>
      </c>
      <c r="R437">
        <v>13</v>
      </c>
      <c r="S437">
        <v>0</v>
      </c>
      <c r="T437">
        <v>0.5</v>
      </c>
      <c r="U437">
        <v>1</v>
      </c>
      <c r="V437">
        <v>0</v>
      </c>
      <c r="W437">
        <v>7</v>
      </c>
      <c r="X437" t="s">
        <v>1774</v>
      </c>
      <c r="Y437" t="s">
        <v>1775</v>
      </c>
      <c r="Z437" t="s">
        <v>1776</v>
      </c>
      <c r="AB437">
        <f>(N437 - MIN($N$2:$N$998)) / (MAX($N$2:$N$998) - MIN($N$2:$N$998))</f>
        <v>4.0005262087496905E-6</v>
      </c>
      <c r="AC437">
        <f t="shared" si="66"/>
        <v>0</v>
      </c>
      <c r="AD437">
        <f t="shared" si="67"/>
        <v>2.2799817601459188E-2</v>
      </c>
      <c r="AE437">
        <f t="shared" si="68"/>
        <v>0</v>
      </c>
      <c r="AF437">
        <f t="shared" si="69"/>
        <v>0</v>
      </c>
    </row>
    <row r="438" spans="1:32" x14ac:dyDescent="0.25">
      <c r="A438" t="s">
        <v>1777</v>
      </c>
      <c r="B438">
        <v>6274</v>
      </c>
      <c r="C438" s="2" t="str">
        <f t="shared" si="60"/>
        <v>0-20.000</v>
      </c>
      <c r="D438">
        <v>12.33</v>
      </c>
      <c r="E438">
        <f t="shared" si="61"/>
        <v>12</v>
      </c>
      <c r="F438" t="str">
        <f t="shared" si="62"/>
        <v>12-14 anos</v>
      </c>
      <c r="G438">
        <v>0</v>
      </c>
      <c r="H438" t="str">
        <f t="shared" si="63"/>
        <v>0</v>
      </c>
      <c r="I438">
        <v>127</v>
      </c>
      <c r="J438">
        <v>289</v>
      </c>
      <c r="K438">
        <v>956</v>
      </c>
      <c r="L438">
        <v>9443</v>
      </c>
      <c r="M438">
        <v>13438</v>
      </c>
      <c r="N438">
        <v>9700</v>
      </c>
      <c r="O438" t="str">
        <f t="shared" si="64"/>
        <v>1.001-10.000</v>
      </c>
      <c r="P438">
        <v>2062</v>
      </c>
      <c r="Q438" t="str">
        <f t="shared" si="65"/>
        <v>1.001-10.000</v>
      </c>
      <c r="R438">
        <v>1676</v>
      </c>
      <c r="S438">
        <v>15.34</v>
      </c>
      <c r="T438">
        <v>4.58</v>
      </c>
      <c r="U438">
        <v>1.46</v>
      </c>
      <c r="V438">
        <v>23.6</v>
      </c>
      <c r="W438">
        <v>6.67</v>
      </c>
      <c r="X438" t="s">
        <v>1778</v>
      </c>
      <c r="Y438" t="s">
        <v>1779</v>
      </c>
      <c r="Z438" t="s">
        <v>1780</v>
      </c>
      <c r="AB438">
        <f>(N438 - MIN($N$2:$N$998)) / (MAX($N$2:$N$998) - MIN($N$2:$N$998))</f>
        <v>9.0244428429934879E-4</v>
      </c>
      <c r="AC438">
        <f t="shared" si="66"/>
        <v>1.6545077995760383E-4</v>
      </c>
      <c r="AD438">
        <f t="shared" si="67"/>
        <v>0.20884632922936616</v>
      </c>
      <c r="AE438">
        <f t="shared" si="68"/>
        <v>9.7664543524416128E-2</v>
      </c>
      <c r="AF438">
        <f t="shared" si="69"/>
        <v>4.2751082906667868E-4</v>
      </c>
    </row>
    <row r="439" spans="1:32" x14ac:dyDescent="0.25">
      <c r="A439" t="s">
        <v>1781</v>
      </c>
      <c r="B439">
        <v>6266</v>
      </c>
      <c r="C439" s="2" t="str">
        <f t="shared" si="60"/>
        <v>0-20.000</v>
      </c>
      <c r="D439">
        <v>4.84</v>
      </c>
      <c r="E439">
        <f t="shared" si="61"/>
        <v>4</v>
      </c>
      <c r="F439" t="str">
        <f t="shared" si="62"/>
        <v>04-06 anos</v>
      </c>
      <c r="G439">
        <v>1</v>
      </c>
      <c r="H439" t="str">
        <f t="shared" si="63"/>
        <v>1 - 250</v>
      </c>
      <c r="I439">
        <v>714</v>
      </c>
      <c r="J439">
        <v>749</v>
      </c>
      <c r="K439">
        <v>4739</v>
      </c>
      <c r="L439">
        <v>47139</v>
      </c>
      <c r="M439">
        <v>85082</v>
      </c>
      <c r="N439">
        <v>63632</v>
      </c>
      <c r="O439" t="str">
        <f t="shared" si="64"/>
        <v>10.001-100.000</v>
      </c>
      <c r="P439">
        <v>9565</v>
      </c>
      <c r="Q439" t="str">
        <f t="shared" si="65"/>
        <v>1.001-10.000</v>
      </c>
      <c r="R439">
        <v>11885</v>
      </c>
      <c r="S439">
        <v>11.24</v>
      </c>
      <c r="T439">
        <v>8.27</v>
      </c>
      <c r="U439">
        <v>1.3</v>
      </c>
      <c r="V439">
        <v>35.130000000000003</v>
      </c>
      <c r="W439">
        <v>14.38</v>
      </c>
      <c r="X439" t="s">
        <v>1782</v>
      </c>
      <c r="Y439" t="s">
        <v>1783</v>
      </c>
      <c r="Z439" t="s">
        <v>1784</v>
      </c>
      <c r="AB439">
        <f>(N439 - MIN($N$2:$N$998)) / (MAX($N$2:$N$998) - MIN($N$2:$N$998))</f>
        <v>5.9200345050037283E-3</v>
      </c>
      <c r="AC439">
        <f t="shared" si="66"/>
        <v>7.6747658113214393E-4</v>
      </c>
      <c r="AD439">
        <f t="shared" si="67"/>
        <v>0.37710898312813496</v>
      </c>
      <c r="AE439">
        <f t="shared" si="68"/>
        <v>6.369426751592358E-2</v>
      </c>
      <c r="AF439">
        <f t="shared" si="69"/>
        <v>6.3637522987764503E-4</v>
      </c>
    </row>
    <row r="440" spans="1:32" x14ac:dyDescent="0.25">
      <c r="A440" t="s">
        <v>1785</v>
      </c>
      <c r="B440">
        <v>6259</v>
      </c>
      <c r="C440" s="2" t="str">
        <f t="shared" si="60"/>
        <v>0-20.000</v>
      </c>
      <c r="D440">
        <v>13.79</v>
      </c>
      <c r="E440">
        <f t="shared" si="61"/>
        <v>12</v>
      </c>
      <c r="F440" t="str">
        <f t="shared" si="62"/>
        <v>12-14 anos</v>
      </c>
      <c r="G440">
        <v>3</v>
      </c>
      <c r="H440" t="str">
        <f t="shared" si="63"/>
        <v>1 - 250</v>
      </c>
      <c r="I440">
        <v>118</v>
      </c>
      <c r="J440">
        <v>200</v>
      </c>
      <c r="K440">
        <v>1528</v>
      </c>
      <c r="L440">
        <v>13186</v>
      </c>
      <c r="M440">
        <v>19315</v>
      </c>
      <c r="N440">
        <v>12129</v>
      </c>
      <c r="O440" t="str">
        <f t="shared" si="64"/>
        <v>10.001-100.000</v>
      </c>
      <c r="P440">
        <v>4797</v>
      </c>
      <c r="Q440" t="str">
        <f t="shared" si="65"/>
        <v>1.001-10.000</v>
      </c>
      <c r="R440">
        <v>2389</v>
      </c>
      <c r="S440">
        <v>24.84</v>
      </c>
      <c r="T440">
        <v>5.47</v>
      </c>
      <c r="U440">
        <v>2.06</v>
      </c>
      <c r="V440">
        <v>76.180000000000007</v>
      </c>
      <c r="W440">
        <v>15.98</v>
      </c>
      <c r="X440" t="s">
        <v>1786</v>
      </c>
      <c r="Y440" t="s">
        <v>1787</v>
      </c>
      <c r="Z440" t="s">
        <v>1788</v>
      </c>
      <c r="AB440">
        <f>(N440 - MIN($N$2:$N$998)) / (MAX($N$2:$N$998) - MIN($N$2:$N$998))</f>
        <v>1.128427497347093E-3</v>
      </c>
      <c r="AC440">
        <f t="shared" si="66"/>
        <v>3.84901741734542E-4</v>
      </c>
      <c r="AD440">
        <f t="shared" si="67"/>
        <v>0.2494300045599635</v>
      </c>
      <c r="AE440">
        <f t="shared" si="68"/>
        <v>0.22505307855626328</v>
      </c>
      <c r="AF440">
        <f t="shared" si="69"/>
        <v>1.379990464334728E-3</v>
      </c>
    </row>
    <row r="441" spans="1:32" x14ac:dyDescent="0.25">
      <c r="A441" t="s">
        <v>1789</v>
      </c>
      <c r="B441">
        <v>6258</v>
      </c>
      <c r="C441" s="2" t="str">
        <f t="shared" si="60"/>
        <v>0-20.000</v>
      </c>
      <c r="D441">
        <v>10.83</v>
      </c>
      <c r="E441">
        <f t="shared" si="61"/>
        <v>10</v>
      </c>
      <c r="F441" t="str">
        <f t="shared" si="62"/>
        <v>10-12 anos</v>
      </c>
      <c r="G441">
        <v>34</v>
      </c>
      <c r="H441" t="str">
        <f t="shared" si="63"/>
        <v>1 - 250</v>
      </c>
      <c r="I441">
        <v>1211</v>
      </c>
      <c r="J441">
        <v>1346</v>
      </c>
      <c r="K441">
        <v>11351</v>
      </c>
      <c r="L441">
        <v>102612</v>
      </c>
      <c r="M441">
        <v>234044</v>
      </c>
      <c r="N441">
        <v>123289</v>
      </c>
      <c r="O441" t="str">
        <f t="shared" si="64"/>
        <v>100.001-1.000.000</v>
      </c>
      <c r="P441">
        <v>85743</v>
      </c>
      <c r="Q441" t="str">
        <f t="shared" si="65"/>
        <v>10.001-100.000</v>
      </c>
      <c r="R441">
        <v>25012</v>
      </c>
      <c r="S441">
        <v>36.64</v>
      </c>
      <c r="T441">
        <v>5.7</v>
      </c>
      <c r="U441">
        <v>1.35</v>
      </c>
      <c r="V441">
        <v>102.92</v>
      </c>
      <c r="W441">
        <v>17.09</v>
      </c>
      <c r="X441" t="s">
        <v>1790</v>
      </c>
      <c r="Y441" t="s">
        <v>1791</v>
      </c>
      <c r="Z441" t="s">
        <v>1792</v>
      </c>
      <c r="AB441">
        <f>(N441 - MIN($N$2:$N$998)) / (MAX($N$2:$N$998) - MIN($N$2:$N$998))</f>
        <v>1.1470252924431176E-2</v>
      </c>
      <c r="AC441">
        <f t="shared" si="66"/>
        <v>6.8798478302157257E-3</v>
      </c>
      <c r="AD441">
        <f t="shared" si="67"/>
        <v>0.25991792065663477</v>
      </c>
      <c r="AE441">
        <f t="shared" si="68"/>
        <v>7.430997876857752E-2</v>
      </c>
      <c r="AF441">
        <f t="shared" si="69"/>
        <v>1.864381971506041E-3</v>
      </c>
    </row>
    <row r="442" spans="1:32" x14ac:dyDescent="0.25">
      <c r="A442" t="s">
        <v>1793</v>
      </c>
      <c r="B442">
        <v>6392</v>
      </c>
      <c r="C442" s="2" t="str">
        <f t="shared" si="60"/>
        <v>0-20.000</v>
      </c>
      <c r="D442">
        <v>13.5</v>
      </c>
      <c r="E442">
        <f t="shared" si="61"/>
        <v>12</v>
      </c>
      <c r="F442" t="str">
        <f t="shared" si="62"/>
        <v>12-14 anos</v>
      </c>
      <c r="G442">
        <v>200</v>
      </c>
      <c r="H442" t="str">
        <f t="shared" si="63"/>
        <v>1 - 250</v>
      </c>
      <c r="I442">
        <v>11188</v>
      </c>
      <c r="J442">
        <v>16788</v>
      </c>
      <c r="K442">
        <v>149850</v>
      </c>
      <c r="L442">
        <v>1103142</v>
      </c>
      <c r="M442">
        <v>1973924</v>
      </c>
      <c r="N442">
        <v>1354563</v>
      </c>
      <c r="O442" t="str">
        <f t="shared" si="64"/>
        <v>&gt;1.000.000</v>
      </c>
      <c r="P442">
        <v>343803</v>
      </c>
      <c r="Q442" t="str">
        <f t="shared" si="65"/>
        <v>&gt;100.000</v>
      </c>
      <c r="R442">
        <v>275558</v>
      </c>
      <c r="S442">
        <v>17.420000000000002</v>
      </c>
      <c r="T442">
        <v>7.91</v>
      </c>
      <c r="U442">
        <v>1.78</v>
      </c>
      <c r="V442">
        <v>44.87</v>
      </c>
      <c r="W442">
        <v>12.33</v>
      </c>
      <c r="X442" t="s">
        <v>1794</v>
      </c>
      <c r="Y442" t="s">
        <v>1795</v>
      </c>
      <c r="Z442" t="s">
        <v>1796</v>
      </c>
      <c r="AB442">
        <f>(N442 - MIN($N$2:$N$998)) / (MAX($N$2:$N$998) - MIN($N$2:$N$998))</f>
        <v>0.12602243681168854</v>
      </c>
      <c r="AC442">
        <f t="shared" si="66"/>
        <v>2.7586069108517981E-2</v>
      </c>
      <c r="AD442">
        <f t="shared" si="67"/>
        <v>0.3606931144550844</v>
      </c>
      <c r="AE442">
        <f t="shared" si="68"/>
        <v>0.16560509554140129</v>
      </c>
      <c r="AF442">
        <f t="shared" si="69"/>
        <v>8.1281402119584198E-4</v>
      </c>
    </row>
    <row r="443" spans="1:32" x14ac:dyDescent="0.25">
      <c r="A443" t="s">
        <v>1797</v>
      </c>
      <c r="B443">
        <v>6225</v>
      </c>
      <c r="C443" s="2" t="str">
        <f t="shared" si="60"/>
        <v>0-20.000</v>
      </c>
      <c r="D443">
        <v>8.39</v>
      </c>
      <c r="E443">
        <f t="shared" si="61"/>
        <v>8</v>
      </c>
      <c r="F443" t="str">
        <f t="shared" si="62"/>
        <v>08-10 anos</v>
      </c>
      <c r="G443">
        <v>0</v>
      </c>
      <c r="H443" t="str">
        <f t="shared" si="63"/>
        <v>0</v>
      </c>
      <c r="I443">
        <v>132</v>
      </c>
      <c r="J443">
        <v>60</v>
      </c>
      <c r="K443">
        <v>74</v>
      </c>
      <c r="L443">
        <v>385</v>
      </c>
      <c r="M443">
        <v>2296</v>
      </c>
      <c r="N443">
        <v>1741</v>
      </c>
      <c r="O443" t="str">
        <f t="shared" si="64"/>
        <v>1.001-10.000</v>
      </c>
      <c r="P443">
        <v>34</v>
      </c>
      <c r="Q443" t="str">
        <f t="shared" si="65"/>
        <v>Até 100</v>
      </c>
      <c r="R443">
        <v>521</v>
      </c>
      <c r="S443">
        <v>1.48</v>
      </c>
      <c r="T443">
        <v>3.9</v>
      </c>
      <c r="U443">
        <v>1.02</v>
      </c>
      <c r="V443">
        <v>0.47</v>
      </c>
      <c r="W443">
        <v>1.28</v>
      </c>
      <c r="X443" t="s">
        <v>1798</v>
      </c>
      <c r="Y443" t="s">
        <v>1799</v>
      </c>
      <c r="Z443" t="s">
        <v>1800</v>
      </c>
      <c r="AB443">
        <f>(N443 - MIN($N$2:$N$998)) / (MAX($N$2:$N$998) - MIN($N$2:$N$998))</f>
        <v>1.6197479370774911E-4</v>
      </c>
      <c r="AC443">
        <f t="shared" si="66"/>
        <v>2.7280923950332348E-6</v>
      </c>
      <c r="AD443">
        <f t="shared" si="67"/>
        <v>0.17783857729138167</v>
      </c>
      <c r="AE443">
        <f t="shared" si="68"/>
        <v>4.2462845010615745E-3</v>
      </c>
      <c r="AF443">
        <f t="shared" si="69"/>
        <v>8.5139868500567348E-6</v>
      </c>
    </row>
    <row r="444" spans="1:32" x14ac:dyDescent="0.25">
      <c r="A444" t="s">
        <v>1801</v>
      </c>
      <c r="B444">
        <v>6224</v>
      </c>
      <c r="C444" s="2" t="str">
        <f t="shared" si="60"/>
        <v>0-20.000</v>
      </c>
      <c r="D444">
        <v>5.14</v>
      </c>
      <c r="E444">
        <f t="shared" si="61"/>
        <v>4</v>
      </c>
      <c r="F444" t="str">
        <f t="shared" si="62"/>
        <v>04-06 anos</v>
      </c>
      <c r="G444">
        <v>22</v>
      </c>
      <c r="H444" t="str">
        <f t="shared" si="63"/>
        <v>1 - 250</v>
      </c>
      <c r="I444">
        <v>1343</v>
      </c>
      <c r="J444">
        <v>1887</v>
      </c>
      <c r="K444">
        <v>12145</v>
      </c>
      <c r="L444">
        <v>115223</v>
      </c>
      <c r="M444">
        <v>274729</v>
      </c>
      <c r="N444">
        <v>203018</v>
      </c>
      <c r="O444" t="str">
        <f t="shared" si="64"/>
        <v>100.001-1.000.000</v>
      </c>
      <c r="P444">
        <v>41189</v>
      </c>
      <c r="Q444" t="str">
        <f t="shared" si="65"/>
        <v>10.001-100.000</v>
      </c>
      <c r="R444">
        <v>30522</v>
      </c>
      <c r="S444">
        <v>14.99</v>
      </c>
      <c r="T444">
        <v>8.2799999999999994</v>
      </c>
      <c r="U444">
        <v>1.47</v>
      </c>
      <c r="V444">
        <v>30.01</v>
      </c>
      <c r="W444">
        <v>11.88</v>
      </c>
      <c r="X444" t="s">
        <v>1802</v>
      </c>
      <c r="Y444" t="s">
        <v>1803</v>
      </c>
      <c r="Z444" t="s">
        <v>1804</v>
      </c>
      <c r="AB444">
        <f>(N444 - MIN($N$2:$N$998)) / (MAX($N$2:$N$998) - MIN($N$2:$N$998))</f>
        <v>1.8887879763905688E-2</v>
      </c>
      <c r="AC444">
        <f t="shared" si="66"/>
        <v>3.3049234605595271E-3</v>
      </c>
      <c r="AD444">
        <f t="shared" si="67"/>
        <v>0.37756497948016415</v>
      </c>
      <c r="AE444">
        <f t="shared" si="68"/>
        <v>9.9787685774946913E-2</v>
      </c>
      <c r="AF444">
        <f t="shared" si="69"/>
        <v>5.4362711780894183E-4</v>
      </c>
    </row>
    <row r="445" spans="1:32" x14ac:dyDescent="0.25">
      <c r="A445" t="s">
        <v>1805</v>
      </c>
      <c r="B445">
        <v>6207</v>
      </c>
      <c r="C445" s="2" t="str">
        <f t="shared" si="60"/>
        <v>0-20.000</v>
      </c>
      <c r="D445">
        <v>13.91</v>
      </c>
      <c r="E445">
        <f t="shared" si="61"/>
        <v>12</v>
      </c>
      <c r="F445" t="str">
        <f t="shared" si="62"/>
        <v>12-14 anos</v>
      </c>
      <c r="G445">
        <v>19</v>
      </c>
      <c r="H445" t="str">
        <f t="shared" si="63"/>
        <v>1 - 250</v>
      </c>
      <c r="I445">
        <v>1329</v>
      </c>
      <c r="J445">
        <v>2389</v>
      </c>
      <c r="K445">
        <v>12670</v>
      </c>
      <c r="L445">
        <v>125587</v>
      </c>
      <c r="M445">
        <v>225800</v>
      </c>
      <c r="N445">
        <v>131441</v>
      </c>
      <c r="O445" t="str">
        <f t="shared" si="64"/>
        <v>100.001-1.000.000</v>
      </c>
      <c r="P445">
        <v>60650</v>
      </c>
      <c r="Q445" t="str">
        <f t="shared" si="65"/>
        <v>10.001-100.000</v>
      </c>
      <c r="R445">
        <v>33709</v>
      </c>
      <c r="S445">
        <v>26.86</v>
      </c>
      <c r="T445">
        <v>4.43</v>
      </c>
      <c r="U445">
        <v>1.67</v>
      </c>
      <c r="V445">
        <v>24.68</v>
      </c>
      <c r="W445">
        <v>10.1</v>
      </c>
      <c r="X445" t="s">
        <v>1806</v>
      </c>
      <c r="Y445" t="s">
        <v>1807</v>
      </c>
      <c r="Z445" t="s">
        <v>1808</v>
      </c>
      <c r="AB445">
        <f>(N445 - MIN($N$2:$N$998)) / (MAX($N$2:$N$998) - MIN($N$2:$N$998))</f>
        <v>1.2228678265215537E-2</v>
      </c>
      <c r="AC445">
        <f t="shared" si="66"/>
        <v>4.8664354046695796E-3</v>
      </c>
      <c r="AD445">
        <f t="shared" si="67"/>
        <v>0.20200638394892839</v>
      </c>
      <c r="AE445">
        <f t="shared" si="68"/>
        <v>0.14225053078556263</v>
      </c>
      <c r="AF445">
        <f t="shared" si="69"/>
        <v>4.4707488395617073E-4</v>
      </c>
    </row>
    <row r="446" spans="1:32" x14ac:dyDescent="0.25">
      <c r="A446" t="s">
        <v>1809</v>
      </c>
      <c r="B446">
        <v>6196</v>
      </c>
      <c r="C446" s="2" t="str">
        <f t="shared" si="60"/>
        <v>0-20.000</v>
      </c>
      <c r="D446">
        <v>10.210000000000001</v>
      </c>
      <c r="E446">
        <f t="shared" si="61"/>
        <v>10</v>
      </c>
      <c r="F446" t="str">
        <f t="shared" si="62"/>
        <v>10-12 anos</v>
      </c>
      <c r="G446">
        <v>93</v>
      </c>
      <c r="H446" t="str">
        <f t="shared" si="63"/>
        <v>1 - 250</v>
      </c>
      <c r="I446">
        <v>762</v>
      </c>
      <c r="J446">
        <v>1348</v>
      </c>
      <c r="K446">
        <v>8780</v>
      </c>
      <c r="L446">
        <v>70097</v>
      </c>
      <c r="M446">
        <v>106335</v>
      </c>
      <c r="N446">
        <v>75079</v>
      </c>
      <c r="O446" t="str">
        <f t="shared" si="64"/>
        <v>10.001-100.000</v>
      </c>
      <c r="P446">
        <v>15482</v>
      </c>
      <c r="Q446" t="str">
        <f t="shared" si="65"/>
        <v>10.001-100.000</v>
      </c>
      <c r="R446">
        <v>15774</v>
      </c>
      <c r="S446">
        <v>14.56</v>
      </c>
      <c r="T446">
        <v>8.15</v>
      </c>
      <c r="U446">
        <v>1.37</v>
      </c>
      <c r="V446">
        <v>33.5</v>
      </c>
      <c r="W446">
        <v>10.15</v>
      </c>
      <c r="X446" t="s">
        <v>1810</v>
      </c>
      <c r="Y446" t="s">
        <v>1811</v>
      </c>
      <c r="Z446" t="s">
        <v>1812</v>
      </c>
      <c r="AB446">
        <f>(N446 - MIN($N$2:$N$998)) / (MAX($N$2:$N$998) - MIN($N$2:$N$998))</f>
        <v>6.9850117959701866E-3</v>
      </c>
      <c r="AC446">
        <f t="shared" si="66"/>
        <v>1.2422448958795454E-3</v>
      </c>
      <c r="AD446">
        <f t="shared" si="67"/>
        <v>0.37163702690378481</v>
      </c>
      <c r="AE446">
        <f t="shared" si="68"/>
        <v>7.855626326963909E-2</v>
      </c>
      <c r="AF446">
        <f t="shared" si="69"/>
        <v>6.0684799888702267E-4</v>
      </c>
    </row>
    <row r="447" spans="1:32" x14ac:dyDescent="0.25">
      <c r="A447" t="s">
        <v>1813</v>
      </c>
      <c r="B447">
        <v>6191</v>
      </c>
      <c r="C447" s="2" t="str">
        <f t="shared" si="60"/>
        <v>0-20.000</v>
      </c>
      <c r="D447">
        <v>4.83</v>
      </c>
      <c r="E447">
        <f t="shared" si="61"/>
        <v>4</v>
      </c>
      <c r="F447" t="str">
        <f t="shared" si="62"/>
        <v>04-06 anos</v>
      </c>
      <c r="G447">
        <v>0</v>
      </c>
      <c r="H447" t="str">
        <f t="shared" si="63"/>
        <v>0</v>
      </c>
      <c r="I447">
        <v>145</v>
      </c>
      <c r="J447">
        <v>149</v>
      </c>
      <c r="K447">
        <v>407</v>
      </c>
      <c r="L447">
        <v>2472</v>
      </c>
      <c r="M447">
        <v>5246</v>
      </c>
      <c r="N447">
        <v>3172</v>
      </c>
      <c r="O447" t="str">
        <f t="shared" si="64"/>
        <v>1.001-10.000</v>
      </c>
      <c r="P447">
        <v>1102</v>
      </c>
      <c r="Q447" t="str">
        <f t="shared" si="65"/>
        <v>1.001-10.000</v>
      </c>
      <c r="R447">
        <v>972</v>
      </c>
      <c r="S447">
        <v>21.01</v>
      </c>
      <c r="T447">
        <v>3.41</v>
      </c>
      <c r="U447">
        <v>1.22</v>
      </c>
      <c r="V447">
        <v>5.08</v>
      </c>
      <c r="W447">
        <v>3.82</v>
      </c>
      <c r="X447" t="s">
        <v>1814</v>
      </c>
      <c r="Y447" t="s">
        <v>1815</v>
      </c>
      <c r="Z447" t="s">
        <v>1816</v>
      </c>
      <c r="AB447">
        <f>(N447 - MIN($N$2:$N$998)) / (MAX($N$2:$N$998) - MIN($N$2:$N$998))</f>
        <v>2.9510858451520971E-4</v>
      </c>
      <c r="AC447">
        <f t="shared" si="66"/>
        <v>8.8422288803724264E-5</v>
      </c>
      <c r="AD447">
        <f t="shared" si="67"/>
        <v>0.15549475604195168</v>
      </c>
      <c r="AE447">
        <f t="shared" si="68"/>
        <v>4.6709129511677279E-2</v>
      </c>
      <c r="AF447">
        <f t="shared" si="69"/>
        <v>9.2023517443166422E-5</v>
      </c>
    </row>
    <row r="448" spans="1:32" x14ac:dyDescent="0.25">
      <c r="A448" t="s">
        <v>1817</v>
      </c>
      <c r="B448">
        <v>6189</v>
      </c>
      <c r="C448" s="2" t="str">
        <f t="shared" si="60"/>
        <v>0-20.000</v>
      </c>
      <c r="D448">
        <v>11</v>
      </c>
      <c r="E448">
        <f t="shared" si="61"/>
        <v>10</v>
      </c>
      <c r="F448" t="str">
        <f t="shared" si="62"/>
        <v>10-12 anos</v>
      </c>
      <c r="G448">
        <v>31</v>
      </c>
      <c r="H448" t="str">
        <f t="shared" si="63"/>
        <v>1 - 250</v>
      </c>
      <c r="I448">
        <v>1136</v>
      </c>
      <c r="J448">
        <v>1905</v>
      </c>
      <c r="K448">
        <v>12922</v>
      </c>
      <c r="L448">
        <v>161654</v>
      </c>
      <c r="M448">
        <v>205875</v>
      </c>
      <c r="N448">
        <v>164112</v>
      </c>
      <c r="O448" t="str">
        <f t="shared" si="64"/>
        <v>100.001-1.000.000</v>
      </c>
      <c r="P448">
        <v>19015</v>
      </c>
      <c r="Q448" t="str">
        <f t="shared" si="65"/>
        <v>10.001-100.000</v>
      </c>
      <c r="R448">
        <v>22748</v>
      </c>
      <c r="S448">
        <v>9.24</v>
      </c>
      <c r="T448">
        <v>5.93</v>
      </c>
      <c r="U448">
        <v>2.42</v>
      </c>
      <c r="V448">
        <v>28.23</v>
      </c>
      <c r="W448">
        <v>18.940000000000001</v>
      </c>
      <c r="X448" t="s">
        <v>1818</v>
      </c>
      <c r="Y448" t="s">
        <v>1819</v>
      </c>
      <c r="Z448" t="s">
        <v>1820</v>
      </c>
      <c r="AB448">
        <f>(N448 - MIN($N$2:$N$998)) / (MAX($N$2:$N$998) - MIN($N$2:$N$998))</f>
        <v>1.526824086442626E-2</v>
      </c>
      <c r="AC448">
        <f t="shared" si="66"/>
        <v>1.525725790928146E-3</v>
      </c>
      <c r="AD448">
        <f t="shared" si="67"/>
        <v>0.27040583675330598</v>
      </c>
      <c r="AE448">
        <f t="shared" si="68"/>
        <v>0.30148619957537154</v>
      </c>
      <c r="AF448">
        <f t="shared" si="69"/>
        <v>5.1138265697255676E-4</v>
      </c>
    </row>
    <row r="449" spans="1:32" x14ac:dyDescent="0.25">
      <c r="A449" t="s">
        <v>1821</v>
      </c>
      <c r="B449">
        <v>6174</v>
      </c>
      <c r="C449" s="2" t="str">
        <f t="shared" si="60"/>
        <v>0-20.000</v>
      </c>
      <c r="D449">
        <v>8.3800000000000008</v>
      </c>
      <c r="E449">
        <f t="shared" si="61"/>
        <v>8</v>
      </c>
      <c r="F449" t="str">
        <f t="shared" si="62"/>
        <v>08-10 anos</v>
      </c>
      <c r="G449">
        <v>24</v>
      </c>
      <c r="H449" t="str">
        <f t="shared" si="63"/>
        <v>1 - 250</v>
      </c>
      <c r="I449">
        <v>271</v>
      </c>
      <c r="J449">
        <v>273</v>
      </c>
      <c r="K449">
        <v>1628</v>
      </c>
      <c r="L449">
        <v>14136</v>
      </c>
      <c r="M449">
        <v>37197</v>
      </c>
      <c r="N449">
        <v>20581</v>
      </c>
      <c r="O449" t="str">
        <f t="shared" si="64"/>
        <v>10.001-100.000</v>
      </c>
      <c r="P449">
        <v>12537</v>
      </c>
      <c r="Q449" t="str">
        <f t="shared" si="65"/>
        <v>10.001-100.000</v>
      </c>
      <c r="R449">
        <v>4079</v>
      </c>
      <c r="S449">
        <v>33.700000000000003</v>
      </c>
      <c r="T449">
        <v>5.59</v>
      </c>
      <c r="U449">
        <v>1.37</v>
      </c>
      <c r="V449">
        <v>139.4</v>
      </c>
      <c r="W449">
        <v>9.43</v>
      </c>
      <c r="X449" t="s">
        <v>1822</v>
      </c>
      <c r="Y449" t="s">
        <v>1823</v>
      </c>
      <c r="Z449" t="s">
        <v>1824</v>
      </c>
      <c r="AB449">
        <f>(N449 - MIN($N$2:$N$998)) / (MAX($N$2:$N$998) - MIN($N$2:$N$998))</f>
        <v>1.9147634860994739E-3</v>
      </c>
      <c r="AC449">
        <f t="shared" si="66"/>
        <v>1.0059439516626962E-3</v>
      </c>
      <c r="AD449">
        <f t="shared" si="67"/>
        <v>0.25490196078431371</v>
      </c>
      <c r="AE449">
        <f t="shared" si="68"/>
        <v>7.855626326963909E-2</v>
      </c>
      <c r="AF449">
        <f t="shared" si="69"/>
        <v>2.5252122699955513E-3</v>
      </c>
    </row>
    <row r="450" spans="1:32" x14ac:dyDescent="0.25">
      <c r="A450" t="s">
        <v>1825</v>
      </c>
      <c r="B450">
        <v>6236</v>
      </c>
      <c r="C450" s="2" t="str">
        <f t="shared" si="60"/>
        <v>0-20.000</v>
      </c>
      <c r="D450">
        <v>14.96</v>
      </c>
      <c r="E450">
        <f t="shared" si="61"/>
        <v>14</v>
      </c>
      <c r="F450" t="str">
        <f t="shared" si="62"/>
        <v>14-16 anos</v>
      </c>
      <c r="G450">
        <v>111</v>
      </c>
      <c r="H450" t="str">
        <f t="shared" si="63"/>
        <v>1 - 250</v>
      </c>
      <c r="I450">
        <v>15975</v>
      </c>
      <c r="J450">
        <v>25500</v>
      </c>
      <c r="K450">
        <v>140459</v>
      </c>
      <c r="L450">
        <v>1067842</v>
      </c>
      <c r="M450">
        <v>1901475</v>
      </c>
      <c r="N450">
        <v>1378265</v>
      </c>
      <c r="O450" t="str">
        <f t="shared" si="64"/>
        <v>&gt;1.000.000</v>
      </c>
      <c r="P450">
        <v>249116</v>
      </c>
      <c r="Q450" t="str">
        <f t="shared" si="65"/>
        <v>&gt;100.000</v>
      </c>
      <c r="R450">
        <v>274094</v>
      </c>
      <c r="S450">
        <v>13.1</v>
      </c>
      <c r="T450">
        <v>6.78</v>
      </c>
      <c r="U450">
        <v>1.39</v>
      </c>
      <c r="V450">
        <v>76.3</v>
      </c>
      <c r="W450">
        <v>7.87</v>
      </c>
      <c r="X450" t="s">
        <v>1826</v>
      </c>
      <c r="Y450" t="s">
        <v>1827</v>
      </c>
      <c r="Z450" t="s">
        <v>1828</v>
      </c>
      <c r="AB450">
        <f>(N450 - MIN($N$2:$N$998)) / (MAX($N$2:$N$998) - MIN($N$2:$N$998))</f>
        <v>0.12822756407214866</v>
      </c>
      <c r="AC450">
        <f t="shared" si="66"/>
        <v>1.9988572502385275E-2</v>
      </c>
      <c r="AD450">
        <f t="shared" si="67"/>
        <v>0.30916552667578662</v>
      </c>
      <c r="AE450">
        <f t="shared" si="68"/>
        <v>8.2802547770700619E-2</v>
      </c>
      <c r="AF450">
        <f t="shared" si="69"/>
        <v>1.3821642482113382E-3</v>
      </c>
    </row>
    <row r="451" spans="1:32" x14ac:dyDescent="0.25">
      <c r="A451" t="s">
        <v>1829</v>
      </c>
      <c r="B451">
        <v>6154</v>
      </c>
      <c r="C451" s="2" t="str">
        <f t="shared" ref="C451:C514" si="70">IF(B451&lt;=20000,"0-20.000",
IF(B451&lt;=40000,"20.001-40.000",
IF(B451&lt;=60000,"40.001-60.000",
IF(B451&lt;=80000,"60.001-80.000",
IF(B451&lt;=100000,"80.001-100.000",
IF(B451&lt;=120000,"100.001-120.000",
IF(B451&lt;=140000,"120.001-140.000",
"140.001-160.000")))))))</f>
        <v>0-20.000</v>
      </c>
      <c r="D451">
        <v>5.71</v>
      </c>
      <c r="E451">
        <f t="shared" ref="E451:E514" si="71">FLOOR(D451,2)</f>
        <v>4</v>
      </c>
      <c r="F451" t="str">
        <f t="shared" ref="F451:F514" si="72">IF(E451=0,"&lt;1 ano",TEXT(E451,"00")&amp;"-"&amp;TEXT(E451+2,"00")&amp;" anos")</f>
        <v>04-06 anos</v>
      </c>
      <c r="G451">
        <v>20</v>
      </c>
      <c r="H451" t="str">
        <f t="shared" ref="H451:H514" si="73">IF(G451=0,"0",INT((G451-1)/250)*250+1 &amp; " - " &amp; INT((G451-1)/250+1)*250)</f>
        <v>1 - 250</v>
      </c>
      <c r="I451">
        <v>1380</v>
      </c>
      <c r="J451">
        <v>1842</v>
      </c>
      <c r="K451">
        <v>7723</v>
      </c>
      <c r="L451">
        <v>60428</v>
      </c>
      <c r="M451">
        <v>144487</v>
      </c>
      <c r="N451">
        <v>94163</v>
      </c>
      <c r="O451" t="str">
        <f t="shared" ref="O451:O514" si="74">IF(N451&lt;=100,"Até 100",
IF(N451&lt;=1000,"101-1.000",
IF(N451&lt;=10000,"1.001-10.000",
IF(N451&lt;=100000,"10.001-100.000",
IF(N451&lt;=1000000,"100.001-1.000.000",
"&gt;1.000.000")))))</f>
        <v>10.001-100.000</v>
      </c>
      <c r="P451">
        <v>31287</v>
      </c>
      <c r="Q451" t="str">
        <f t="shared" ref="Q451:Q514" si="75">IF(P451&lt;=100,"Até 100",
IF(P451&lt;=1000,"101-1.000",
IF(P451&lt;=10000,"1.001-10.000",
IF(P451&lt;=100000,"10.001-100.000",
"&gt;100.000"))))</f>
        <v>10.001-100.000</v>
      </c>
      <c r="R451">
        <v>19037</v>
      </c>
      <c r="S451">
        <v>21.65</v>
      </c>
      <c r="T451">
        <v>8.76</v>
      </c>
      <c r="U451">
        <v>1.27</v>
      </c>
      <c r="V451">
        <v>11.76</v>
      </c>
      <c r="W451">
        <v>6.71</v>
      </c>
      <c r="X451" t="s">
        <v>1830</v>
      </c>
      <c r="Y451" t="s">
        <v>1831</v>
      </c>
      <c r="Z451" t="s">
        <v>1832</v>
      </c>
      <c r="AB451">
        <f>(N451 - MIN($N$2:$N$998)) / (MAX($N$2:$N$998) - MIN($N$2:$N$998))</f>
        <v>8.7605011487092346E-3</v>
      </c>
      <c r="AC451">
        <f t="shared" ref="AC451:AC514" si="76">(P451 - MIN($P$2:$P$998)) / (MAX($P$2:$P$998) - MIN($P$2:$P$998))</f>
        <v>2.5104066695119066E-3</v>
      </c>
      <c r="AD451">
        <f t="shared" ref="AD451:AD514" si="77">(T451 - MIN($T$2:$T$998)) / (MAX($T$2:$T$998) - MIN($T$2:$T$998))</f>
        <v>0.39945280437756497</v>
      </c>
      <c r="AE451">
        <f t="shared" ref="AE451:AE514" si="78">(U451 - MIN($U$2:$U$998)) / (MAX($U$2:$U$998) - MIN($U$2:$U$998))</f>
        <v>5.7324840764331211E-2</v>
      </c>
      <c r="AF451">
        <f t="shared" ref="AF451:AF514" si="79">(V451 - MIN($V$2:$V$998)) / (MAX($V$2:$V$998) - MIN($V$2:$V$998))</f>
        <v>2.1303081990780258E-4</v>
      </c>
    </row>
    <row r="452" spans="1:32" x14ac:dyDescent="0.25">
      <c r="A452" t="s">
        <v>1833</v>
      </c>
      <c r="B452">
        <v>6134</v>
      </c>
      <c r="C452" s="2" t="str">
        <f t="shared" si="70"/>
        <v>0-20.000</v>
      </c>
      <c r="D452">
        <v>11.75</v>
      </c>
      <c r="E452">
        <f t="shared" si="71"/>
        <v>10</v>
      </c>
      <c r="F452" t="str">
        <f t="shared" si="72"/>
        <v>10-12 anos</v>
      </c>
      <c r="G452">
        <v>1</v>
      </c>
      <c r="H452" t="str">
        <f t="shared" si="73"/>
        <v>1 - 250</v>
      </c>
      <c r="I452">
        <v>52</v>
      </c>
      <c r="J452">
        <v>103</v>
      </c>
      <c r="K452">
        <v>586</v>
      </c>
      <c r="L452">
        <v>10035</v>
      </c>
      <c r="M452">
        <v>14547</v>
      </c>
      <c r="N452">
        <v>8421</v>
      </c>
      <c r="O452" t="str">
        <f t="shared" si="74"/>
        <v>1.001-10.000</v>
      </c>
      <c r="P452">
        <v>4378</v>
      </c>
      <c r="Q452" t="str">
        <f t="shared" si="75"/>
        <v>1.001-10.000</v>
      </c>
      <c r="R452">
        <v>1748</v>
      </c>
      <c r="S452">
        <v>30.1</v>
      </c>
      <c r="T452">
        <v>6.41</v>
      </c>
      <c r="U452">
        <v>1.75</v>
      </c>
      <c r="V452">
        <v>6.89</v>
      </c>
      <c r="W452">
        <v>13.42</v>
      </c>
      <c r="X452" t="s">
        <v>1834</v>
      </c>
      <c r="Y452" t="s">
        <v>1835</v>
      </c>
      <c r="Z452" t="s">
        <v>1836</v>
      </c>
      <c r="AB452">
        <f>(N452 - MIN($N$2:$N$998)) / (MAX($N$2:$N$998) - MIN($N$2:$N$998))</f>
        <v>7.834518884623522E-4</v>
      </c>
      <c r="AC452">
        <f t="shared" si="76"/>
        <v>3.5128201486633832E-4</v>
      </c>
      <c r="AD452">
        <f t="shared" si="77"/>
        <v>0.2922936616507068</v>
      </c>
      <c r="AE452">
        <f t="shared" si="78"/>
        <v>0.15923566878980891</v>
      </c>
      <c r="AF452">
        <f t="shared" si="79"/>
        <v>1.2481142424870405E-4</v>
      </c>
    </row>
    <row r="453" spans="1:32" x14ac:dyDescent="0.25">
      <c r="A453" t="s">
        <v>1837</v>
      </c>
      <c r="B453">
        <v>6126</v>
      </c>
      <c r="C453" s="2" t="str">
        <f t="shared" si="70"/>
        <v>0-20.000</v>
      </c>
      <c r="D453">
        <v>11.54</v>
      </c>
      <c r="E453">
        <f t="shared" si="71"/>
        <v>10</v>
      </c>
      <c r="F453" t="str">
        <f t="shared" si="72"/>
        <v>10-12 anos</v>
      </c>
      <c r="G453">
        <v>45</v>
      </c>
      <c r="H453" t="str">
        <f t="shared" si="73"/>
        <v>1 - 250</v>
      </c>
      <c r="I453">
        <v>76</v>
      </c>
      <c r="J453">
        <v>86</v>
      </c>
      <c r="K453">
        <v>1125</v>
      </c>
      <c r="L453">
        <v>8924</v>
      </c>
      <c r="M453">
        <v>14219</v>
      </c>
      <c r="N453">
        <v>10322</v>
      </c>
      <c r="O453" t="str">
        <f t="shared" si="74"/>
        <v>10.001-100.000</v>
      </c>
      <c r="P453">
        <v>1654</v>
      </c>
      <c r="Q453" t="str">
        <f t="shared" si="75"/>
        <v>1.001-10.000</v>
      </c>
      <c r="R453">
        <v>2243</v>
      </c>
      <c r="S453">
        <v>11.63</v>
      </c>
      <c r="T453">
        <v>5.66</v>
      </c>
      <c r="U453">
        <v>1.63</v>
      </c>
      <c r="V453">
        <v>142.74</v>
      </c>
      <c r="W453">
        <v>16.399999999999999</v>
      </c>
      <c r="X453" t="s">
        <v>1838</v>
      </c>
      <c r="Y453" t="s">
        <v>1839</v>
      </c>
      <c r="Z453" t="s">
        <v>1840</v>
      </c>
      <c r="AB453">
        <f>(N453 - MIN($N$2:$N$998)) / (MAX($N$2:$N$998) - MIN($N$2:$N$998))</f>
        <v>9.6031236108637917E-4</v>
      </c>
      <c r="AC453">
        <f t="shared" si="76"/>
        <v>1.3271367121720501E-4</v>
      </c>
      <c r="AD453">
        <f t="shared" si="77"/>
        <v>0.25809393524851804</v>
      </c>
      <c r="AE453">
        <f t="shared" si="78"/>
        <v>0.13375796178343946</v>
      </c>
      <c r="AF453">
        <f t="shared" si="79"/>
        <v>2.5857159212278693E-3</v>
      </c>
    </row>
    <row r="454" spans="1:32" x14ac:dyDescent="0.25">
      <c r="A454" t="s">
        <v>1841</v>
      </c>
      <c r="B454">
        <v>6123</v>
      </c>
      <c r="C454" s="2" t="str">
        <f t="shared" si="70"/>
        <v>0-20.000</v>
      </c>
      <c r="D454">
        <v>12.07</v>
      </c>
      <c r="E454">
        <f t="shared" si="71"/>
        <v>12</v>
      </c>
      <c r="F454" t="str">
        <f t="shared" si="72"/>
        <v>12-14 anos</v>
      </c>
      <c r="G454">
        <v>0</v>
      </c>
      <c r="H454" t="str">
        <f t="shared" si="73"/>
        <v>0</v>
      </c>
      <c r="I454">
        <v>10</v>
      </c>
      <c r="J454">
        <v>18</v>
      </c>
      <c r="K454">
        <v>161</v>
      </c>
      <c r="L454">
        <v>1635</v>
      </c>
      <c r="M454">
        <v>2772</v>
      </c>
      <c r="N454">
        <v>1594</v>
      </c>
      <c r="O454" t="str">
        <f t="shared" si="74"/>
        <v>1.001-10.000</v>
      </c>
      <c r="P454">
        <v>820</v>
      </c>
      <c r="Q454" t="str">
        <f t="shared" si="75"/>
        <v>101-1.000</v>
      </c>
      <c r="R454">
        <v>358</v>
      </c>
      <c r="S454">
        <v>29.58</v>
      </c>
      <c r="T454">
        <v>5.22</v>
      </c>
      <c r="U454">
        <v>1.39</v>
      </c>
      <c r="V454">
        <v>61.33</v>
      </c>
      <c r="W454">
        <v>24.61</v>
      </c>
      <c r="X454" t="s">
        <v>1842</v>
      </c>
      <c r="Y454" t="s">
        <v>1843</v>
      </c>
      <c r="Z454" t="s">
        <v>1844</v>
      </c>
      <c r="AB454">
        <f>(N454 - MIN($N$2:$N$998)) / (MAX($N$2:$N$998) - MIN($N$2:$N$998))</f>
        <v>1.4829857620341877E-4</v>
      </c>
      <c r="AC454">
        <f t="shared" si="76"/>
        <v>6.5795169527272133E-5</v>
      </c>
      <c r="AD454">
        <f t="shared" si="77"/>
        <v>0.23803009575923392</v>
      </c>
      <c r="AE454">
        <f t="shared" si="78"/>
        <v>8.2802547770700619E-2</v>
      </c>
      <c r="AF454">
        <f t="shared" si="79"/>
        <v>1.110984709604212E-3</v>
      </c>
    </row>
    <row r="455" spans="1:32" x14ac:dyDescent="0.25">
      <c r="A455" t="s">
        <v>1845</v>
      </c>
      <c r="B455">
        <v>6120</v>
      </c>
      <c r="C455" s="2" t="str">
        <f t="shared" si="70"/>
        <v>0-20.000</v>
      </c>
      <c r="D455">
        <v>9.43</v>
      </c>
      <c r="E455">
        <f t="shared" si="71"/>
        <v>8</v>
      </c>
      <c r="F455" t="str">
        <f t="shared" si="72"/>
        <v>08-10 anos</v>
      </c>
      <c r="G455">
        <v>5</v>
      </c>
      <c r="H455" t="str">
        <f t="shared" si="73"/>
        <v>1 - 250</v>
      </c>
      <c r="I455">
        <v>18</v>
      </c>
      <c r="J455">
        <v>19</v>
      </c>
      <c r="K455">
        <v>142</v>
      </c>
      <c r="L455">
        <v>1823</v>
      </c>
      <c r="M455">
        <v>4413</v>
      </c>
      <c r="N455">
        <v>2302</v>
      </c>
      <c r="O455" t="str">
        <f t="shared" si="74"/>
        <v>1.001-10.000</v>
      </c>
      <c r="P455">
        <v>1476</v>
      </c>
      <c r="Q455" t="str">
        <f t="shared" si="75"/>
        <v>1.001-10.000</v>
      </c>
      <c r="R455">
        <v>635</v>
      </c>
      <c r="S455">
        <v>33.450000000000003</v>
      </c>
      <c r="T455">
        <v>3.95</v>
      </c>
      <c r="U455">
        <v>1.42</v>
      </c>
      <c r="V455">
        <v>19.579999999999998</v>
      </c>
      <c r="W455">
        <v>35.68</v>
      </c>
      <c r="X455" t="s">
        <v>1846</v>
      </c>
      <c r="Y455" t="s">
        <v>1847</v>
      </c>
      <c r="Z455" t="s">
        <v>1848</v>
      </c>
      <c r="AB455">
        <f>(N455 - MIN($N$2:$N$998)) / (MAX($N$2:$N$998) - MIN($N$2:$N$998))</f>
        <v>2.1416770540794855E-4</v>
      </c>
      <c r="AC455">
        <f t="shared" si="76"/>
        <v>1.1843130514908985E-4</v>
      </c>
      <c r="AD455">
        <f t="shared" si="77"/>
        <v>0.1801185590515276</v>
      </c>
      <c r="AE455">
        <f t="shared" si="78"/>
        <v>8.9171974522292974E-2</v>
      </c>
      <c r="AF455">
        <f t="shared" si="79"/>
        <v>3.5468906920023592E-4</v>
      </c>
    </row>
    <row r="456" spans="1:32" x14ac:dyDescent="0.25">
      <c r="A456" t="s">
        <v>1849</v>
      </c>
      <c r="B456">
        <v>6104</v>
      </c>
      <c r="C456" s="2" t="str">
        <f t="shared" si="70"/>
        <v>0-20.000</v>
      </c>
      <c r="D456">
        <v>11.39</v>
      </c>
      <c r="E456">
        <f t="shared" si="71"/>
        <v>10</v>
      </c>
      <c r="F456" t="str">
        <f t="shared" si="72"/>
        <v>10-12 anos</v>
      </c>
      <c r="G456">
        <v>3</v>
      </c>
      <c r="H456" t="str">
        <f t="shared" si="73"/>
        <v>1 - 250</v>
      </c>
      <c r="I456">
        <v>3</v>
      </c>
      <c r="J456">
        <v>6</v>
      </c>
      <c r="K456">
        <v>47</v>
      </c>
      <c r="L456">
        <v>380</v>
      </c>
      <c r="M456">
        <v>588</v>
      </c>
      <c r="N456">
        <v>398</v>
      </c>
      <c r="O456" t="str">
        <f t="shared" si="74"/>
        <v>101-1.000</v>
      </c>
      <c r="P456">
        <v>87</v>
      </c>
      <c r="Q456" t="str">
        <f t="shared" si="75"/>
        <v>Até 100</v>
      </c>
      <c r="R456">
        <v>103</v>
      </c>
      <c r="S456">
        <v>14.8</v>
      </c>
      <c r="T456">
        <v>3.17</v>
      </c>
      <c r="U456">
        <v>1.33</v>
      </c>
      <c r="V456">
        <v>91.83</v>
      </c>
      <c r="W456">
        <v>12</v>
      </c>
      <c r="X456" t="s">
        <v>1850</v>
      </c>
      <c r="Y456" t="s">
        <v>1851</v>
      </c>
      <c r="Z456" t="s">
        <v>1852</v>
      </c>
      <c r="AB456">
        <f>(N456 - MIN($N$2:$N$998)) / (MAX($N$2:$N$998) - MIN($N$2:$N$998))</f>
        <v>3.7028126304241322E-5</v>
      </c>
      <c r="AC456">
        <f t="shared" si="76"/>
        <v>6.9807070108203367E-6</v>
      </c>
      <c r="AD456">
        <f t="shared" si="77"/>
        <v>0.14455084359325127</v>
      </c>
      <c r="AE456">
        <f t="shared" si="78"/>
        <v>7.0063694267515936E-2</v>
      </c>
      <c r="AF456">
        <f t="shared" si="79"/>
        <v>1.6634881115759788E-3</v>
      </c>
    </row>
    <row r="457" spans="1:32" x14ac:dyDescent="0.25">
      <c r="A457" t="s">
        <v>1853</v>
      </c>
      <c r="B457">
        <v>6099</v>
      </c>
      <c r="C457" s="2" t="str">
        <f t="shared" si="70"/>
        <v>0-20.000</v>
      </c>
      <c r="D457">
        <v>10.89</v>
      </c>
      <c r="E457">
        <f t="shared" si="71"/>
        <v>10</v>
      </c>
      <c r="F457" t="str">
        <f t="shared" si="72"/>
        <v>10-12 anos</v>
      </c>
      <c r="G457">
        <v>19</v>
      </c>
      <c r="H457" t="str">
        <f t="shared" si="73"/>
        <v>1 - 250</v>
      </c>
      <c r="I457">
        <v>12</v>
      </c>
      <c r="J457">
        <v>26</v>
      </c>
      <c r="K457">
        <v>406</v>
      </c>
      <c r="L457">
        <v>3385</v>
      </c>
      <c r="M457">
        <v>4844</v>
      </c>
      <c r="N457">
        <v>3356</v>
      </c>
      <c r="O457" t="str">
        <f t="shared" si="74"/>
        <v>1.001-10.000</v>
      </c>
      <c r="P457">
        <v>834</v>
      </c>
      <c r="Q457" t="str">
        <f t="shared" si="75"/>
        <v>101-1.000</v>
      </c>
      <c r="R457">
        <v>654</v>
      </c>
      <c r="S457">
        <v>17.22</v>
      </c>
      <c r="T457">
        <v>5.65</v>
      </c>
      <c r="U457">
        <v>1.31</v>
      </c>
      <c r="V457">
        <v>742.85</v>
      </c>
      <c r="W457">
        <v>37.119999999999997</v>
      </c>
      <c r="X457" t="s">
        <v>1854</v>
      </c>
      <c r="Y457" t="s">
        <v>1855</v>
      </c>
      <c r="Z457" t="s">
        <v>1856</v>
      </c>
      <c r="AB457">
        <f>(N457 - MIN($N$2:$N$998)) / (MAX($N$2:$N$998) - MIN($N$2:$N$998))</f>
        <v>3.1222711526892932E-4</v>
      </c>
      <c r="AC457">
        <f t="shared" si="76"/>
        <v>6.6918501689932882E-5</v>
      </c>
      <c r="AD457">
        <f t="shared" si="77"/>
        <v>0.25763793889648884</v>
      </c>
      <c r="AE457">
        <f t="shared" si="78"/>
        <v>6.5817409766454366E-2</v>
      </c>
      <c r="AF457">
        <f t="shared" si="79"/>
        <v>1.3456627939499248E-2</v>
      </c>
    </row>
    <row r="458" spans="1:32" x14ac:dyDescent="0.25">
      <c r="A458" t="s">
        <v>1857</v>
      </c>
      <c r="B458">
        <v>6061</v>
      </c>
      <c r="C458" s="2" t="str">
        <f t="shared" si="70"/>
        <v>0-20.000</v>
      </c>
      <c r="D458">
        <v>9.6</v>
      </c>
      <c r="E458">
        <f t="shared" si="71"/>
        <v>8</v>
      </c>
      <c r="F458" t="str">
        <f t="shared" si="72"/>
        <v>08-10 anos</v>
      </c>
      <c r="G458">
        <v>0</v>
      </c>
      <c r="H458" t="str">
        <f t="shared" si="73"/>
        <v>0</v>
      </c>
      <c r="I458">
        <v>161</v>
      </c>
      <c r="J458">
        <v>263</v>
      </c>
      <c r="K458">
        <v>589</v>
      </c>
      <c r="L458">
        <v>5964</v>
      </c>
      <c r="M458">
        <v>10275</v>
      </c>
      <c r="N458">
        <v>7001</v>
      </c>
      <c r="O458" t="str">
        <f t="shared" si="74"/>
        <v>1.001-10.000</v>
      </c>
      <c r="P458">
        <v>1537</v>
      </c>
      <c r="Q458" t="str">
        <f t="shared" si="75"/>
        <v>1.001-10.000</v>
      </c>
      <c r="R458">
        <v>1737</v>
      </c>
      <c r="S458">
        <v>14.96</v>
      </c>
      <c r="T458">
        <v>2.2999999999999998</v>
      </c>
      <c r="U458">
        <v>1.02</v>
      </c>
      <c r="V458">
        <v>1.83</v>
      </c>
      <c r="W458">
        <v>2.73</v>
      </c>
      <c r="X458" t="s">
        <v>1858</v>
      </c>
      <c r="Y458" t="s">
        <v>1859</v>
      </c>
      <c r="Z458" t="s">
        <v>1860</v>
      </c>
      <c r="AB458">
        <f>(N458 - MIN($N$2:$N$998)) / (MAX($N$2:$N$998) - MIN($N$2:$N$998))</f>
        <v>6.5134148808038562E-4</v>
      </c>
      <c r="AC458">
        <f t="shared" si="76"/>
        <v>1.2332582385782596E-4</v>
      </c>
      <c r="AD458">
        <f t="shared" si="77"/>
        <v>0.10487916096671226</v>
      </c>
      <c r="AE458">
        <f t="shared" si="78"/>
        <v>4.2462845010615745E-3</v>
      </c>
      <c r="AF458">
        <f t="shared" si="79"/>
        <v>3.3150204118306017E-5</v>
      </c>
    </row>
    <row r="459" spans="1:32" x14ac:dyDescent="0.25">
      <c r="A459" t="s">
        <v>1861</v>
      </c>
      <c r="B459">
        <v>6041</v>
      </c>
      <c r="C459" s="2" t="str">
        <f t="shared" si="70"/>
        <v>0-20.000</v>
      </c>
      <c r="D459">
        <v>6.52</v>
      </c>
      <c r="E459">
        <f t="shared" si="71"/>
        <v>6</v>
      </c>
      <c r="F459" t="str">
        <f t="shared" si="72"/>
        <v>06-08 anos</v>
      </c>
      <c r="G459">
        <v>8</v>
      </c>
      <c r="H459" t="str">
        <f t="shared" si="73"/>
        <v>1 - 250</v>
      </c>
      <c r="I459">
        <v>318</v>
      </c>
      <c r="J459">
        <v>1170</v>
      </c>
      <c r="K459">
        <v>4099</v>
      </c>
      <c r="L459">
        <v>56327</v>
      </c>
      <c r="M459">
        <v>72234</v>
      </c>
      <c r="N459">
        <v>48455</v>
      </c>
      <c r="O459" t="str">
        <f t="shared" si="74"/>
        <v>10.001-100.000</v>
      </c>
      <c r="P459">
        <v>13839</v>
      </c>
      <c r="Q459" t="str">
        <f t="shared" si="75"/>
        <v>10.001-100.000</v>
      </c>
      <c r="R459">
        <v>9940</v>
      </c>
      <c r="S459">
        <v>19.16</v>
      </c>
      <c r="T459">
        <v>4.62</v>
      </c>
      <c r="U459">
        <v>1.21</v>
      </c>
      <c r="V459">
        <v>13.14</v>
      </c>
      <c r="W459">
        <v>8.3699999999999992</v>
      </c>
      <c r="X459" t="s">
        <v>1862</v>
      </c>
      <c r="Y459" t="s">
        <v>1863</v>
      </c>
      <c r="Z459" t="s">
        <v>1864</v>
      </c>
      <c r="AB459">
        <f>(N459 - MIN($N$2:$N$998)) / (MAX($N$2:$N$998) - MIN($N$2:$N$998))</f>
        <v>4.5080348243015404E-3</v>
      </c>
      <c r="AC459">
        <f t="shared" si="76"/>
        <v>1.1104138427901452E-3</v>
      </c>
      <c r="AD459">
        <f t="shared" si="77"/>
        <v>0.2106703146374829</v>
      </c>
      <c r="AE459">
        <f t="shared" si="78"/>
        <v>4.4585987261146487E-2</v>
      </c>
      <c r="AF459">
        <f t="shared" si="79"/>
        <v>2.3802933448882025E-4</v>
      </c>
    </row>
    <row r="460" spans="1:32" x14ac:dyDescent="0.25">
      <c r="A460" t="s">
        <v>1865</v>
      </c>
      <c r="B460">
        <v>6034</v>
      </c>
      <c r="C460" s="2" t="str">
        <f t="shared" si="70"/>
        <v>0-20.000</v>
      </c>
      <c r="D460">
        <v>5.33</v>
      </c>
      <c r="E460">
        <f t="shared" si="71"/>
        <v>4</v>
      </c>
      <c r="F460" t="str">
        <f t="shared" si="72"/>
        <v>04-06 anos</v>
      </c>
      <c r="G460">
        <v>0</v>
      </c>
      <c r="H460" t="str">
        <f t="shared" si="73"/>
        <v>0</v>
      </c>
      <c r="I460">
        <v>23</v>
      </c>
      <c r="J460">
        <v>14</v>
      </c>
      <c r="K460">
        <v>43</v>
      </c>
      <c r="L460">
        <v>258</v>
      </c>
      <c r="M460">
        <v>572</v>
      </c>
      <c r="N460">
        <v>459</v>
      </c>
      <c r="O460" t="str">
        <f t="shared" si="74"/>
        <v>101-1.000</v>
      </c>
      <c r="P460">
        <v>5</v>
      </c>
      <c r="Q460" t="str">
        <f t="shared" si="75"/>
        <v>Até 100</v>
      </c>
      <c r="R460">
        <v>108</v>
      </c>
      <c r="S460">
        <v>0.87</v>
      </c>
      <c r="T460">
        <v>3.36</v>
      </c>
      <c r="U460">
        <v>1</v>
      </c>
      <c r="V460">
        <v>3.57</v>
      </c>
      <c r="W460">
        <v>4.1399999999999997</v>
      </c>
      <c r="X460" t="s">
        <v>1866</v>
      </c>
      <c r="Y460" t="s">
        <v>1867</v>
      </c>
      <c r="Z460" t="s">
        <v>1868</v>
      </c>
      <c r="AB460">
        <f>(N460 - MIN($N$2:$N$998)) / (MAX($N$2:$N$998) - MIN($N$2:$N$998))</f>
        <v>4.2703291391072276E-5</v>
      </c>
      <c r="AC460">
        <f t="shared" si="76"/>
        <v>4.0119005809312281E-7</v>
      </c>
      <c r="AD460">
        <f t="shared" si="77"/>
        <v>0.15321477428180574</v>
      </c>
      <c r="AE460">
        <f t="shared" si="78"/>
        <v>0</v>
      </c>
      <c r="AF460">
        <f t="shared" si="79"/>
        <v>6.4670070329154354E-5</v>
      </c>
    </row>
    <row r="461" spans="1:32" x14ac:dyDescent="0.25">
      <c r="A461" t="s">
        <v>1869</v>
      </c>
      <c r="B461">
        <v>6033</v>
      </c>
      <c r="C461" s="2" t="str">
        <f t="shared" si="70"/>
        <v>0-20.000</v>
      </c>
      <c r="D461">
        <v>0.48</v>
      </c>
      <c r="E461">
        <f t="shared" si="71"/>
        <v>0</v>
      </c>
      <c r="F461" t="str">
        <f t="shared" si="72"/>
        <v>&lt;1 ano</v>
      </c>
      <c r="G461">
        <v>5</v>
      </c>
      <c r="H461" t="str">
        <f t="shared" si="73"/>
        <v>1 - 250</v>
      </c>
      <c r="I461">
        <v>2</v>
      </c>
      <c r="J461">
        <v>3</v>
      </c>
      <c r="K461">
        <v>59</v>
      </c>
      <c r="L461">
        <v>1219</v>
      </c>
      <c r="M461">
        <v>1689</v>
      </c>
      <c r="N461">
        <v>1263</v>
      </c>
      <c r="O461" t="str">
        <f t="shared" si="74"/>
        <v>1.001-10.000</v>
      </c>
      <c r="P461">
        <v>197</v>
      </c>
      <c r="Q461" t="str">
        <f t="shared" si="75"/>
        <v>101-1.000</v>
      </c>
      <c r="R461">
        <v>229</v>
      </c>
      <c r="S461">
        <v>11.66</v>
      </c>
      <c r="T461">
        <v>16.329999999999998</v>
      </c>
      <c r="U461">
        <v>1.67</v>
      </c>
      <c r="V461">
        <v>459</v>
      </c>
      <c r="W461">
        <v>99.67</v>
      </c>
      <c r="X461" t="s">
        <v>1870</v>
      </c>
      <c r="Y461" t="s">
        <v>1871</v>
      </c>
      <c r="Z461" t="s">
        <v>1872</v>
      </c>
      <c r="AB461">
        <f>(N461 - MIN($N$2:$N$998)) / (MAX($N$2:$N$998) - MIN($N$2:$N$998))</f>
        <v>1.1750382794536882E-4</v>
      </c>
      <c r="AC461">
        <f t="shared" si="76"/>
        <v>1.5806888288869036E-5</v>
      </c>
      <c r="AD461">
        <f t="shared" si="77"/>
        <v>0.74464204286365698</v>
      </c>
      <c r="AE461">
        <f t="shared" si="78"/>
        <v>0.14225053078556263</v>
      </c>
      <c r="AF461">
        <f t="shared" si="79"/>
        <v>8.3147233280341307E-3</v>
      </c>
    </row>
    <row r="462" spans="1:32" x14ac:dyDescent="0.25">
      <c r="A462" t="s">
        <v>1873</v>
      </c>
      <c r="B462">
        <v>6030</v>
      </c>
      <c r="C462" s="2" t="str">
        <f t="shared" si="70"/>
        <v>0-20.000</v>
      </c>
      <c r="D462">
        <v>11.47</v>
      </c>
      <c r="E462">
        <f t="shared" si="71"/>
        <v>10</v>
      </c>
      <c r="F462" t="str">
        <f t="shared" si="72"/>
        <v>10-12 anos</v>
      </c>
      <c r="G462">
        <v>0</v>
      </c>
      <c r="H462" t="str">
        <f t="shared" si="73"/>
        <v>0</v>
      </c>
      <c r="I462">
        <v>37</v>
      </c>
      <c r="J462">
        <v>62</v>
      </c>
      <c r="K462">
        <v>356</v>
      </c>
      <c r="L462">
        <v>2620</v>
      </c>
      <c r="M462">
        <v>4060</v>
      </c>
      <c r="N462">
        <v>2835</v>
      </c>
      <c r="O462" t="str">
        <f t="shared" si="74"/>
        <v>1.001-10.000</v>
      </c>
      <c r="P462">
        <v>601</v>
      </c>
      <c r="Q462" t="str">
        <f t="shared" si="75"/>
        <v>101-1.000</v>
      </c>
      <c r="R462">
        <v>624</v>
      </c>
      <c r="S462">
        <v>14.8</v>
      </c>
      <c r="T462">
        <v>5.81</v>
      </c>
      <c r="U462">
        <v>1.45</v>
      </c>
      <c r="V462">
        <v>9.42</v>
      </c>
      <c r="W462">
        <v>9.18</v>
      </c>
      <c r="X462" t="s">
        <v>1874</v>
      </c>
      <c r="Y462" t="s">
        <v>1875</v>
      </c>
      <c r="Z462" t="s">
        <v>1876</v>
      </c>
      <c r="AB462">
        <f>(N462 - MIN($N$2:$N$998)) / (MAX($N$2:$N$998) - MIN($N$2:$N$998))</f>
        <v>2.6375562329779934E-4</v>
      </c>
      <c r="AC462">
        <f t="shared" si="76"/>
        <v>4.8223044982793358E-5</v>
      </c>
      <c r="AD462">
        <f t="shared" si="77"/>
        <v>0.26493388052895578</v>
      </c>
      <c r="AE462">
        <f t="shared" si="78"/>
        <v>9.5541401273885343E-2</v>
      </c>
      <c r="AF462">
        <f t="shared" si="79"/>
        <v>1.706420343139031E-4</v>
      </c>
    </row>
    <row r="463" spans="1:32" x14ac:dyDescent="0.25">
      <c r="A463" t="s">
        <v>1877</v>
      </c>
      <c r="B463">
        <v>6118</v>
      </c>
      <c r="C463" s="2" t="str">
        <f t="shared" si="70"/>
        <v>0-20.000</v>
      </c>
      <c r="D463">
        <v>14.59</v>
      </c>
      <c r="E463">
        <f t="shared" si="71"/>
        <v>14</v>
      </c>
      <c r="F463" t="str">
        <f t="shared" si="72"/>
        <v>14-16 anos</v>
      </c>
      <c r="G463">
        <v>6</v>
      </c>
      <c r="H463" t="str">
        <f t="shared" si="73"/>
        <v>1 - 250</v>
      </c>
      <c r="I463">
        <v>8979</v>
      </c>
      <c r="J463">
        <v>11868</v>
      </c>
      <c r="K463">
        <v>80901</v>
      </c>
      <c r="L463">
        <v>766517</v>
      </c>
      <c r="M463">
        <v>1259620</v>
      </c>
      <c r="N463">
        <v>845341</v>
      </c>
      <c r="O463" t="str">
        <f t="shared" si="74"/>
        <v>100.001-1.000.000</v>
      </c>
      <c r="P463">
        <v>237259</v>
      </c>
      <c r="Q463" t="str">
        <f t="shared" si="75"/>
        <v>&gt;100.000</v>
      </c>
      <c r="R463">
        <v>177020</v>
      </c>
      <c r="S463">
        <v>18.84</v>
      </c>
      <c r="T463">
        <v>6.59</v>
      </c>
      <c r="U463">
        <v>1.6</v>
      </c>
      <c r="V463">
        <v>65.39</v>
      </c>
      <c r="W463">
        <v>13.19</v>
      </c>
      <c r="X463" t="s">
        <v>1878</v>
      </c>
      <c r="Y463" t="s">
        <v>1879</v>
      </c>
      <c r="Z463" t="s">
        <v>1880</v>
      </c>
      <c r="AB463">
        <f>(N463 - MIN($N$2:$N$998)) / (MAX($N$2:$N$998) - MIN($N$2:$N$998))</f>
        <v>7.8646716879783071E-2</v>
      </c>
      <c r="AC463">
        <f t="shared" si="76"/>
        <v>1.9037190398623244E-2</v>
      </c>
      <c r="AD463">
        <f t="shared" si="77"/>
        <v>0.30050159598723208</v>
      </c>
      <c r="AE463">
        <f t="shared" si="78"/>
        <v>0.12738853503184716</v>
      </c>
      <c r="AF463">
        <f t="shared" si="79"/>
        <v>1.1845310640961914E-3</v>
      </c>
    </row>
    <row r="464" spans="1:32" x14ac:dyDescent="0.25">
      <c r="A464" t="s">
        <v>1881</v>
      </c>
      <c r="B464">
        <v>6029</v>
      </c>
      <c r="C464" s="2" t="str">
        <f t="shared" si="70"/>
        <v>0-20.000</v>
      </c>
      <c r="D464">
        <v>11.64</v>
      </c>
      <c r="E464">
        <f t="shared" si="71"/>
        <v>10</v>
      </c>
      <c r="F464" t="str">
        <f t="shared" si="72"/>
        <v>10-12 anos</v>
      </c>
      <c r="G464">
        <v>1</v>
      </c>
      <c r="H464" t="str">
        <f t="shared" si="73"/>
        <v>1 - 250</v>
      </c>
      <c r="I464">
        <v>5157</v>
      </c>
      <c r="J464">
        <v>0</v>
      </c>
      <c r="K464">
        <v>0</v>
      </c>
      <c r="L464">
        <v>0</v>
      </c>
      <c r="M464">
        <v>1871831</v>
      </c>
      <c r="N464">
        <v>974865</v>
      </c>
      <c r="O464" t="str">
        <f t="shared" si="74"/>
        <v>100.001-1.000.000</v>
      </c>
      <c r="P464">
        <v>717949</v>
      </c>
      <c r="Q464" t="str">
        <f t="shared" si="75"/>
        <v>&gt;100.000</v>
      </c>
      <c r="R464">
        <v>179017</v>
      </c>
      <c r="S464">
        <v>38.36</v>
      </c>
      <c r="X464" t="s">
        <v>1882</v>
      </c>
      <c r="Y464" t="s">
        <v>1883</v>
      </c>
      <c r="Z464" t="s">
        <v>1884</v>
      </c>
      <c r="AA464" t="s">
        <v>70</v>
      </c>
      <c r="AB464">
        <f>(N464 - MIN($N$2:$N$998)) / (MAX($N$2:$N$998) - MIN($N$2:$N$998))</f>
        <v>9.0697046104482953E-2</v>
      </c>
      <c r="AC464">
        <f t="shared" si="76"/>
        <v>5.7606800203579882E-2</v>
      </c>
      <c r="AD464">
        <f t="shared" si="77"/>
        <v>0</v>
      </c>
      <c r="AE464">
        <f t="shared" si="78"/>
        <v>-0.21231422505307856</v>
      </c>
      <c r="AF464">
        <f t="shared" si="79"/>
        <v>0</v>
      </c>
    </row>
    <row r="465" spans="1:32" x14ac:dyDescent="0.25">
      <c r="A465" t="s">
        <v>1885</v>
      </c>
      <c r="B465">
        <v>6015</v>
      </c>
      <c r="C465" s="2" t="str">
        <f t="shared" si="70"/>
        <v>0-20.000</v>
      </c>
      <c r="D465">
        <v>11.21</v>
      </c>
      <c r="E465">
        <f t="shared" si="71"/>
        <v>10</v>
      </c>
      <c r="F465" t="str">
        <f t="shared" si="72"/>
        <v>10-12 anos</v>
      </c>
      <c r="G465">
        <v>0</v>
      </c>
      <c r="H465" t="str">
        <f t="shared" si="73"/>
        <v>0</v>
      </c>
      <c r="I465">
        <v>54</v>
      </c>
      <c r="J465">
        <v>73</v>
      </c>
      <c r="K465">
        <v>347</v>
      </c>
      <c r="L465">
        <v>1923</v>
      </c>
      <c r="M465">
        <v>4277</v>
      </c>
      <c r="N465">
        <v>2224</v>
      </c>
      <c r="O465" t="str">
        <f t="shared" si="74"/>
        <v>1.001-10.000</v>
      </c>
      <c r="P465">
        <v>1510</v>
      </c>
      <c r="Q465" t="str">
        <f t="shared" si="75"/>
        <v>1.001-10.000</v>
      </c>
      <c r="R465">
        <v>543</v>
      </c>
      <c r="S465">
        <v>35.31</v>
      </c>
      <c r="T465">
        <v>4.4400000000000004</v>
      </c>
      <c r="U465">
        <v>1.34</v>
      </c>
      <c r="V465">
        <v>11.62</v>
      </c>
      <c r="W465">
        <v>5.53</v>
      </c>
      <c r="X465" t="s">
        <v>1886</v>
      </c>
      <c r="Y465" t="s">
        <v>1887</v>
      </c>
      <c r="Z465" t="s">
        <v>1888</v>
      </c>
      <c r="AB465">
        <f>(N465 - MIN($N$2:$N$998)) / (MAX($N$2:$N$998) - MIN($N$2:$N$998))</f>
        <v>2.0691093693626307E-4</v>
      </c>
      <c r="AC465">
        <f t="shared" si="76"/>
        <v>1.2115939754412308E-4</v>
      </c>
      <c r="AD465">
        <f t="shared" si="77"/>
        <v>0.20246238030095762</v>
      </c>
      <c r="AE465">
        <f t="shared" si="78"/>
        <v>7.2186836518046721E-2</v>
      </c>
      <c r="AF465">
        <f t="shared" si="79"/>
        <v>2.1049473871842398E-4</v>
      </c>
    </row>
    <row r="466" spans="1:32" x14ac:dyDescent="0.25">
      <c r="A466" t="s">
        <v>1889</v>
      </c>
      <c r="B466">
        <v>5988</v>
      </c>
      <c r="C466" s="2" t="str">
        <f t="shared" si="70"/>
        <v>0-20.000</v>
      </c>
      <c r="D466">
        <v>10.78</v>
      </c>
      <c r="E466">
        <f t="shared" si="71"/>
        <v>10</v>
      </c>
      <c r="F466" t="str">
        <f t="shared" si="72"/>
        <v>10-12 anos</v>
      </c>
      <c r="G466">
        <v>10</v>
      </c>
      <c r="H466" t="str">
        <f t="shared" si="73"/>
        <v>1 - 250</v>
      </c>
      <c r="I466">
        <v>78</v>
      </c>
      <c r="J466">
        <v>305</v>
      </c>
      <c r="K466">
        <v>2619</v>
      </c>
      <c r="L466">
        <v>27346</v>
      </c>
      <c r="M466">
        <v>34444</v>
      </c>
      <c r="N466">
        <v>24631</v>
      </c>
      <c r="O466" t="str">
        <f t="shared" si="74"/>
        <v>10.001-100.000</v>
      </c>
      <c r="P466">
        <v>4217</v>
      </c>
      <c r="Q466" t="str">
        <f t="shared" si="75"/>
        <v>1.001-10.000</v>
      </c>
      <c r="R466">
        <v>5596</v>
      </c>
      <c r="S466">
        <v>12.24</v>
      </c>
      <c r="T466">
        <v>6.51</v>
      </c>
      <c r="U466">
        <v>1.65</v>
      </c>
      <c r="V466">
        <v>54.5</v>
      </c>
      <c r="W466">
        <v>20.260000000000002</v>
      </c>
      <c r="X466" t="s">
        <v>1890</v>
      </c>
      <c r="Y466" t="s">
        <v>1891</v>
      </c>
      <c r="Z466" t="s">
        <v>1892</v>
      </c>
      <c r="AB466">
        <f>(N466 - MIN($N$2:$N$998)) / (MAX($N$2:$N$998) - MIN($N$2:$N$998))</f>
        <v>2.2915572336677588E-3</v>
      </c>
      <c r="AC466">
        <f t="shared" si="76"/>
        <v>3.3836369499573978E-4</v>
      </c>
      <c r="AD466">
        <f t="shared" si="77"/>
        <v>0.29685362517099861</v>
      </c>
      <c r="AE466">
        <f t="shared" si="78"/>
        <v>0.13800424628450103</v>
      </c>
      <c r="AF466">
        <f t="shared" si="79"/>
        <v>9.872601772938131E-4</v>
      </c>
    </row>
    <row r="467" spans="1:32" x14ac:dyDescent="0.25">
      <c r="A467" t="s">
        <v>1893</v>
      </c>
      <c r="B467">
        <v>5982</v>
      </c>
      <c r="C467" s="2" t="str">
        <f t="shared" si="70"/>
        <v>0-20.000</v>
      </c>
      <c r="D467">
        <v>10.97</v>
      </c>
      <c r="E467">
        <f t="shared" si="71"/>
        <v>10</v>
      </c>
      <c r="F467" t="str">
        <f t="shared" si="72"/>
        <v>10-12 anos</v>
      </c>
      <c r="G467">
        <v>17</v>
      </c>
      <c r="H467" t="str">
        <f t="shared" si="73"/>
        <v>1 - 250</v>
      </c>
      <c r="I467">
        <v>63</v>
      </c>
      <c r="J467">
        <v>156</v>
      </c>
      <c r="K467">
        <v>772</v>
      </c>
      <c r="L467">
        <v>7481</v>
      </c>
      <c r="M467">
        <v>11461</v>
      </c>
      <c r="N467">
        <v>7217</v>
      </c>
      <c r="O467" t="str">
        <f t="shared" si="74"/>
        <v>1.001-10.000</v>
      </c>
      <c r="P467">
        <v>3016</v>
      </c>
      <c r="Q467" t="str">
        <f t="shared" si="75"/>
        <v>1.001-10.000</v>
      </c>
      <c r="R467">
        <v>1228</v>
      </c>
      <c r="S467">
        <v>26.32</v>
      </c>
      <c r="T467">
        <v>4.79</v>
      </c>
      <c r="U467">
        <v>1.29</v>
      </c>
      <c r="V467">
        <v>26.71</v>
      </c>
      <c r="W467">
        <v>8.49</v>
      </c>
      <c r="X467" t="s">
        <v>1894</v>
      </c>
      <c r="Y467" t="s">
        <v>1895</v>
      </c>
      <c r="Z467" t="s">
        <v>1896</v>
      </c>
      <c r="AB467">
        <f>(N467 - MIN($N$2:$N$998)) / (MAX($N$2:$N$998) - MIN($N$2:$N$998))</f>
        <v>6.7143715461736079E-4</v>
      </c>
      <c r="AC467">
        <f t="shared" si="76"/>
        <v>2.4199784304177168E-4</v>
      </c>
      <c r="AD467">
        <f t="shared" si="77"/>
        <v>0.21842225262197904</v>
      </c>
      <c r="AE467">
        <f t="shared" si="78"/>
        <v>6.1571125265392788E-2</v>
      </c>
      <c r="AF467">
        <f t="shared" si="79"/>
        <v>4.8384806120216047E-4</v>
      </c>
    </row>
    <row r="468" spans="1:32" x14ac:dyDescent="0.25">
      <c r="A468" t="s">
        <v>1897</v>
      </c>
      <c r="B468">
        <v>6008</v>
      </c>
      <c r="C468" s="2" t="str">
        <f t="shared" si="70"/>
        <v>0-20.000</v>
      </c>
      <c r="D468">
        <v>13.59</v>
      </c>
      <c r="E468">
        <f t="shared" si="71"/>
        <v>12</v>
      </c>
      <c r="F468" t="str">
        <f t="shared" si="72"/>
        <v>12-14 anos</v>
      </c>
      <c r="G468">
        <v>45</v>
      </c>
      <c r="H468" t="str">
        <f t="shared" si="73"/>
        <v>1 - 250</v>
      </c>
      <c r="I468">
        <v>935</v>
      </c>
      <c r="J468">
        <v>1359</v>
      </c>
      <c r="K468">
        <v>9020</v>
      </c>
      <c r="L468">
        <v>98846</v>
      </c>
      <c r="M468">
        <v>147897</v>
      </c>
      <c r="N468">
        <v>102006</v>
      </c>
      <c r="O468" t="str">
        <f t="shared" si="74"/>
        <v>100.001-1.000.000</v>
      </c>
      <c r="P468">
        <v>27424</v>
      </c>
      <c r="Q468" t="str">
        <f t="shared" si="75"/>
        <v>10.001-100.000</v>
      </c>
      <c r="R468">
        <v>18467</v>
      </c>
      <c r="S468">
        <v>18.54</v>
      </c>
      <c r="T468">
        <v>6.85</v>
      </c>
      <c r="U468">
        <v>1.24</v>
      </c>
      <c r="V468">
        <v>33</v>
      </c>
      <c r="W468">
        <v>12.98</v>
      </c>
      <c r="X468" t="s">
        <v>1898</v>
      </c>
      <c r="Y468" t="s">
        <v>1899</v>
      </c>
      <c r="Z468" t="s">
        <v>1900</v>
      </c>
      <c r="AB468">
        <f>(N468 - MIN($N$2:$N$998)) / (MAX($N$2:$N$998) - MIN($N$2:$N$998))</f>
        <v>9.4901785220865339E-3</v>
      </c>
      <c r="AC468">
        <f t="shared" si="76"/>
        <v>2.2004472306291598E-3</v>
      </c>
      <c r="AD468">
        <f t="shared" si="77"/>
        <v>0.31235750113999089</v>
      </c>
      <c r="AE468">
        <f t="shared" si="78"/>
        <v>5.0955414012738849E-2</v>
      </c>
      <c r="AF468">
        <f t="shared" si="79"/>
        <v>5.9779056606781334E-4</v>
      </c>
    </row>
    <row r="469" spans="1:32" x14ac:dyDescent="0.25">
      <c r="A469" t="s">
        <v>1901</v>
      </c>
      <c r="B469">
        <v>5970</v>
      </c>
      <c r="C469" s="2" t="str">
        <f t="shared" si="70"/>
        <v>0-20.000</v>
      </c>
      <c r="D469">
        <v>6.31</v>
      </c>
      <c r="E469">
        <f t="shared" si="71"/>
        <v>6</v>
      </c>
      <c r="F469" t="str">
        <f t="shared" si="72"/>
        <v>06-08 anos</v>
      </c>
      <c r="G469">
        <v>50</v>
      </c>
      <c r="H469" t="str">
        <f t="shared" si="73"/>
        <v>1 - 250</v>
      </c>
      <c r="I469">
        <v>79</v>
      </c>
      <c r="J469">
        <v>100</v>
      </c>
      <c r="K469">
        <v>518</v>
      </c>
      <c r="L469">
        <v>4215</v>
      </c>
      <c r="M469">
        <v>6992</v>
      </c>
      <c r="N469">
        <v>4851</v>
      </c>
      <c r="O469" t="str">
        <f t="shared" si="74"/>
        <v>1.001-10.000</v>
      </c>
      <c r="P469">
        <v>1116</v>
      </c>
      <c r="Q469" t="str">
        <f t="shared" si="75"/>
        <v>1.001-10.000</v>
      </c>
      <c r="R469">
        <v>1025</v>
      </c>
      <c r="S469">
        <v>15.96</v>
      </c>
      <c r="T469">
        <v>5.52</v>
      </c>
      <c r="U469">
        <v>1.32</v>
      </c>
      <c r="V469">
        <v>28.21</v>
      </c>
      <c r="W469">
        <v>8.24</v>
      </c>
      <c r="X469" t="s">
        <v>1902</v>
      </c>
      <c r="Y469" t="s">
        <v>1903</v>
      </c>
      <c r="Z469" t="s">
        <v>1904</v>
      </c>
      <c r="AB469">
        <f>(N469 - MIN($N$2:$N$998)) / (MAX($N$2:$N$998) - MIN($N$2:$N$998))</f>
        <v>4.5131517764290113E-4</v>
      </c>
      <c r="AC469">
        <f t="shared" si="76"/>
        <v>8.9545620966385012E-5</v>
      </c>
      <c r="AD469">
        <f t="shared" si="77"/>
        <v>0.25170998632010944</v>
      </c>
      <c r="AE469">
        <f t="shared" si="78"/>
        <v>6.7940552016985151E-2</v>
      </c>
      <c r="AF469">
        <f t="shared" si="79"/>
        <v>5.1102035965978833E-4</v>
      </c>
    </row>
    <row r="470" spans="1:32" x14ac:dyDescent="0.25">
      <c r="A470" t="s">
        <v>1905</v>
      </c>
      <c r="B470">
        <v>5967</v>
      </c>
      <c r="C470" s="2" t="str">
        <f t="shared" si="70"/>
        <v>0-20.000</v>
      </c>
      <c r="D470">
        <v>9.89</v>
      </c>
      <c r="E470">
        <f t="shared" si="71"/>
        <v>8</v>
      </c>
      <c r="F470" t="str">
        <f t="shared" si="72"/>
        <v>08-10 anos</v>
      </c>
      <c r="G470">
        <v>9</v>
      </c>
      <c r="H470" t="str">
        <f t="shared" si="73"/>
        <v>1 - 250</v>
      </c>
      <c r="I470">
        <v>145</v>
      </c>
      <c r="J470">
        <v>218</v>
      </c>
      <c r="K470">
        <v>1372</v>
      </c>
      <c r="L470">
        <v>12561</v>
      </c>
      <c r="M470">
        <v>17143</v>
      </c>
      <c r="N470">
        <v>12470</v>
      </c>
      <c r="O470" t="str">
        <f t="shared" si="74"/>
        <v>10.001-100.000</v>
      </c>
      <c r="P470">
        <v>2024</v>
      </c>
      <c r="Q470" t="str">
        <f t="shared" si="75"/>
        <v>1.001-10.000</v>
      </c>
      <c r="R470">
        <v>2649</v>
      </c>
      <c r="S470">
        <v>11.81</v>
      </c>
      <c r="T470">
        <v>5.22</v>
      </c>
      <c r="U470">
        <v>1.41</v>
      </c>
      <c r="V470">
        <v>27.45</v>
      </c>
      <c r="W470">
        <v>14.04</v>
      </c>
      <c r="X470" t="s">
        <v>1906</v>
      </c>
      <c r="Y470" t="s">
        <v>1907</v>
      </c>
      <c r="Z470" t="s">
        <v>1908</v>
      </c>
      <c r="AB470">
        <f>(N470 - MIN($N$2:$N$998)) / (MAX($N$2:$N$998) - MIN($N$2:$N$998))</f>
        <v>1.1601526005374102E-3</v>
      </c>
      <c r="AC470">
        <f t="shared" si="76"/>
        <v>1.6240173551609611E-4</v>
      </c>
      <c r="AD470">
        <f t="shared" si="77"/>
        <v>0.23803009575923392</v>
      </c>
      <c r="AE470">
        <f t="shared" si="78"/>
        <v>8.7048832271762189E-2</v>
      </c>
      <c r="AF470">
        <f t="shared" si="79"/>
        <v>4.9725306177459024E-4</v>
      </c>
    </row>
    <row r="471" spans="1:32" x14ac:dyDescent="0.25">
      <c r="A471" t="s">
        <v>1909</v>
      </c>
      <c r="B471">
        <v>5966</v>
      </c>
      <c r="C471" s="2" t="str">
        <f t="shared" si="70"/>
        <v>0-20.000</v>
      </c>
      <c r="D471">
        <v>15.06</v>
      </c>
      <c r="E471">
        <f t="shared" si="71"/>
        <v>14</v>
      </c>
      <c r="F471" t="str">
        <f t="shared" si="72"/>
        <v>14-16 anos</v>
      </c>
      <c r="G471">
        <v>110</v>
      </c>
      <c r="H471" t="str">
        <f t="shared" si="73"/>
        <v>1 - 250</v>
      </c>
      <c r="I471">
        <v>2140</v>
      </c>
      <c r="J471">
        <v>3976</v>
      </c>
      <c r="K471">
        <v>29470</v>
      </c>
      <c r="L471">
        <v>223653</v>
      </c>
      <c r="M471">
        <v>378231</v>
      </c>
      <c r="N471">
        <v>287962</v>
      </c>
      <c r="O471" t="str">
        <f t="shared" si="74"/>
        <v>100.001-1.000.000</v>
      </c>
      <c r="P471">
        <v>36336</v>
      </c>
      <c r="Q471" t="str">
        <f t="shared" si="75"/>
        <v>10.001-100.000</v>
      </c>
      <c r="R471">
        <v>53933</v>
      </c>
      <c r="S471">
        <v>9.61</v>
      </c>
      <c r="T471">
        <v>5.92</v>
      </c>
      <c r="U471">
        <v>1.36</v>
      </c>
      <c r="V471">
        <v>72.47</v>
      </c>
      <c r="W471">
        <v>10.73</v>
      </c>
      <c r="X471" t="s">
        <v>1910</v>
      </c>
      <c r="Y471" t="s">
        <v>1911</v>
      </c>
      <c r="Z471" t="s">
        <v>1912</v>
      </c>
      <c r="AB471">
        <f>(N471 - MIN($N$2:$N$998)) / (MAX($N$2:$N$998) - MIN($N$2:$N$998))</f>
        <v>2.6790686700557637E-2</v>
      </c>
      <c r="AC471">
        <f t="shared" si="76"/>
        <v>2.9155283901743418E-3</v>
      </c>
      <c r="AD471">
        <f t="shared" si="77"/>
        <v>0.26994984040127679</v>
      </c>
      <c r="AE471">
        <f t="shared" si="78"/>
        <v>7.6433121019108305E-2</v>
      </c>
      <c r="AF471">
        <f t="shared" si="79"/>
        <v>1.312784312816195E-3</v>
      </c>
    </row>
    <row r="472" spans="1:32" x14ac:dyDescent="0.25">
      <c r="A472" t="s">
        <v>1913</v>
      </c>
      <c r="B472">
        <v>5957</v>
      </c>
      <c r="C472" s="2" t="str">
        <f t="shared" si="70"/>
        <v>0-20.000</v>
      </c>
      <c r="D472">
        <v>11.06</v>
      </c>
      <c r="E472">
        <f t="shared" si="71"/>
        <v>10</v>
      </c>
      <c r="F472" t="str">
        <f t="shared" si="72"/>
        <v>10-12 anos</v>
      </c>
      <c r="G472">
        <v>33</v>
      </c>
      <c r="H472" t="str">
        <f t="shared" si="73"/>
        <v>1 - 250</v>
      </c>
      <c r="I472">
        <v>561</v>
      </c>
      <c r="J472">
        <v>763</v>
      </c>
      <c r="K472">
        <v>4041</v>
      </c>
      <c r="L472">
        <v>40896</v>
      </c>
      <c r="M472">
        <v>69924</v>
      </c>
      <c r="N472">
        <v>43512</v>
      </c>
      <c r="O472" t="str">
        <f t="shared" si="74"/>
        <v>10.001-100.000</v>
      </c>
      <c r="P472">
        <v>19335</v>
      </c>
      <c r="Q472" t="str">
        <f t="shared" si="75"/>
        <v>10.001-100.000</v>
      </c>
      <c r="R472">
        <v>7077</v>
      </c>
      <c r="S472">
        <v>27.65</v>
      </c>
      <c r="T472">
        <v>4.97</v>
      </c>
      <c r="U472">
        <v>1.31</v>
      </c>
      <c r="V472">
        <v>93.14</v>
      </c>
      <c r="W472">
        <v>11.5</v>
      </c>
      <c r="X472" t="s">
        <v>1914</v>
      </c>
      <c r="Y472" t="s">
        <v>1915</v>
      </c>
      <c r="Z472" t="s">
        <v>1916</v>
      </c>
      <c r="AB472">
        <f>(N472 - MIN($N$2:$N$998)) / (MAX($N$2:$N$998) - MIN($N$2:$N$998))</f>
        <v>4.0481603812817799E-3</v>
      </c>
      <c r="AC472">
        <f t="shared" si="76"/>
        <v>1.5514019546461059E-3</v>
      </c>
      <c r="AD472">
        <f t="shared" si="77"/>
        <v>0.22663018695850431</v>
      </c>
      <c r="AE472">
        <f t="shared" si="78"/>
        <v>6.5817409766454366E-2</v>
      </c>
      <c r="AF472">
        <f t="shared" si="79"/>
        <v>1.6872185855623073E-3</v>
      </c>
    </row>
    <row r="473" spans="1:32" x14ac:dyDescent="0.25">
      <c r="A473" t="s">
        <v>1917</v>
      </c>
      <c r="B473">
        <v>5956</v>
      </c>
      <c r="C473" s="2" t="str">
        <f t="shared" si="70"/>
        <v>0-20.000</v>
      </c>
      <c r="D473">
        <v>9.25</v>
      </c>
      <c r="E473">
        <f t="shared" si="71"/>
        <v>8</v>
      </c>
      <c r="F473" t="str">
        <f t="shared" si="72"/>
        <v>08-10 anos</v>
      </c>
      <c r="G473">
        <v>0</v>
      </c>
      <c r="H473" t="str">
        <f t="shared" si="73"/>
        <v>0</v>
      </c>
      <c r="I473">
        <v>19</v>
      </c>
      <c r="J473">
        <v>19</v>
      </c>
      <c r="K473">
        <v>78</v>
      </c>
      <c r="L473">
        <v>369</v>
      </c>
      <c r="M473">
        <v>790</v>
      </c>
      <c r="N473">
        <v>513</v>
      </c>
      <c r="O473" t="str">
        <f t="shared" si="74"/>
        <v>101-1.000</v>
      </c>
      <c r="P473">
        <v>107</v>
      </c>
      <c r="Q473" t="str">
        <f t="shared" si="75"/>
        <v>101-1.000</v>
      </c>
      <c r="R473">
        <v>170</v>
      </c>
      <c r="S473">
        <v>13.54</v>
      </c>
      <c r="T473">
        <v>4.16</v>
      </c>
      <c r="U473">
        <v>1.68</v>
      </c>
      <c r="V473">
        <v>2.0499999999999998</v>
      </c>
      <c r="W473">
        <v>4.8899999999999997</v>
      </c>
      <c r="X473" t="s">
        <v>1918</v>
      </c>
      <c r="Y473" t="s">
        <v>1919</v>
      </c>
      <c r="Z473" t="s">
        <v>1920</v>
      </c>
      <c r="AB473">
        <f>(N473 - MIN($N$2:$N$998)) / (MAX($N$2:$N$998) - MIN($N$2:$N$998))</f>
        <v>4.7727208025316075E-5</v>
      </c>
      <c r="AC473">
        <f t="shared" si="76"/>
        <v>8.585467243192828E-6</v>
      </c>
      <c r="AD473">
        <f t="shared" si="77"/>
        <v>0.18969448244414044</v>
      </c>
      <c r="AE473">
        <f t="shared" si="78"/>
        <v>0.14437367303609341</v>
      </c>
      <c r="AF473">
        <f t="shared" si="79"/>
        <v>3.7135474558758104E-5</v>
      </c>
    </row>
    <row r="474" spans="1:32" x14ac:dyDescent="0.25">
      <c r="A474" t="s">
        <v>1921</v>
      </c>
      <c r="B474">
        <v>5953</v>
      </c>
      <c r="C474" s="2" t="str">
        <f t="shared" si="70"/>
        <v>0-20.000</v>
      </c>
      <c r="D474">
        <v>16.329999999999998</v>
      </c>
      <c r="E474">
        <f t="shared" si="71"/>
        <v>16</v>
      </c>
      <c r="F474" t="str">
        <f t="shared" si="72"/>
        <v>16-18 anos</v>
      </c>
      <c r="G474">
        <v>0</v>
      </c>
      <c r="H474" t="str">
        <f t="shared" si="73"/>
        <v>0</v>
      </c>
      <c r="I474">
        <v>23319</v>
      </c>
      <c r="J474">
        <v>41506</v>
      </c>
      <c r="K474">
        <v>199302</v>
      </c>
      <c r="L474">
        <v>1857735</v>
      </c>
      <c r="M474">
        <v>3205558</v>
      </c>
      <c r="N474">
        <v>1874839</v>
      </c>
      <c r="O474" t="str">
        <f t="shared" si="74"/>
        <v>&gt;1.000.000</v>
      </c>
      <c r="P474">
        <v>957370</v>
      </c>
      <c r="Q474" t="str">
        <f t="shared" si="75"/>
        <v>&gt;100.000</v>
      </c>
      <c r="R474">
        <v>373349</v>
      </c>
      <c r="S474">
        <v>29.87</v>
      </c>
      <c r="T474">
        <v>4.8099999999999996</v>
      </c>
      <c r="U474">
        <v>1.63</v>
      </c>
      <c r="V474">
        <v>79.73</v>
      </c>
      <c r="W474">
        <v>9.4600000000000009</v>
      </c>
      <c r="X474" t="s">
        <v>1922</v>
      </c>
      <c r="Y474" t="s">
        <v>1923</v>
      </c>
      <c r="Z474" t="s">
        <v>1924</v>
      </c>
      <c r="AB474">
        <f>(N474 - MIN($N$2:$N$998)) / (MAX($N$2:$N$998) - MIN($N$2:$N$998))</f>
        <v>0.17442657108572235</v>
      </c>
      <c r="AC474">
        <f t="shared" si="76"/>
        <v>7.6817465183322595E-2</v>
      </c>
      <c r="AD474">
        <f t="shared" si="77"/>
        <v>0.21933424532603737</v>
      </c>
      <c r="AE474">
        <f t="shared" si="78"/>
        <v>0.13375796178343946</v>
      </c>
      <c r="AF474">
        <f t="shared" si="79"/>
        <v>1.4442982373511139E-3</v>
      </c>
    </row>
    <row r="475" spans="1:32" x14ac:dyDescent="0.25">
      <c r="A475" t="s">
        <v>1925</v>
      </c>
      <c r="B475">
        <v>5950</v>
      </c>
      <c r="C475" s="2" t="str">
        <f t="shared" si="70"/>
        <v>0-20.000</v>
      </c>
      <c r="D475">
        <v>6.82</v>
      </c>
      <c r="E475">
        <f t="shared" si="71"/>
        <v>6</v>
      </c>
      <c r="F475" t="str">
        <f t="shared" si="72"/>
        <v>06-08 anos</v>
      </c>
      <c r="G475">
        <v>47</v>
      </c>
      <c r="H475" t="str">
        <f t="shared" si="73"/>
        <v>1 - 250</v>
      </c>
      <c r="I475">
        <v>6949</v>
      </c>
      <c r="J475">
        <v>8664</v>
      </c>
      <c r="K475">
        <v>70332</v>
      </c>
      <c r="L475">
        <v>754647</v>
      </c>
      <c r="M475">
        <v>1440941</v>
      </c>
      <c r="N475">
        <v>1084687</v>
      </c>
      <c r="O475" t="str">
        <f t="shared" si="74"/>
        <v>&gt;1.000.000</v>
      </c>
      <c r="P475">
        <v>195286</v>
      </c>
      <c r="Q475" t="str">
        <f t="shared" si="75"/>
        <v>&gt;100.000</v>
      </c>
      <c r="R475">
        <v>160968</v>
      </c>
      <c r="S475">
        <v>13.55</v>
      </c>
      <c r="T475">
        <v>8.23</v>
      </c>
      <c r="U475">
        <v>1.62</v>
      </c>
      <c r="V475">
        <v>106.5</v>
      </c>
      <c r="W475">
        <v>18.14</v>
      </c>
      <c r="X475" t="s">
        <v>1926</v>
      </c>
      <c r="Y475" t="s">
        <v>1927</v>
      </c>
      <c r="Z475" t="s">
        <v>1928</v>
      </c>
      <c r="AB475">
        <f>(N475 - MIN($N$2:$N$998)) / (MAX($N$2:$N$998) - MIN($N$2:$N$998))</f>
        <v>0.10091439004162966</v>
      </c>
      <c r="AC475">
        <f t="shared" si="76"/>
        <v>1.5669360336954714E-2</v>
      </c>
      <c r="AD475">
        <f t="shared" si="77"/>
        <v>0.37528499772001828</v>
      </c>
      <c r="AE475">
        <f t="shared" si="78"/>
        <v>0.13163481953290873</v>
      </c>
      <c r="AF475">
        <f t="shared" si="79"/>
        <v>1.9292331904915796E-3</v>
      </c>
    </row>
    <row r="476" spans="1:32" x14ac:dyDescent="0.25">
      <c r="A476" t="s">
        <v>1929</v>
      </c>
      <c r="B476">
        <v>5943</v>
      </c>
      <c r="C476" s="2" t="str">
        <f t="shared" si="70"/>
        <v>0-20.000</v>
      </c>
      <c r="D476">
        <v>13.89</v>
      </c>
      <c r="E476">
        <f t="shared" si="71"/>
        <v>12</v>
      </c>
      <c r="F476" t="str">
        <f t="shared" si="72"/>
        <v>12-14 anos</v>
      </c>
      <c r="G476">
        <v>55</v>
      </c>
      <c r="H476" t="str">
        <f t="shared" si="73"/>
        <v>1 - 250</v>
      </c>
      <c r="I476">
        <v>1932</v>
      </c>
      <c r="J476">
        <v>1972</v>
      </c>
      <c r="K476">
        <v>17818</v>
      </c>
      <c r="L476">
        <v>141529</v>
      </c>
      <c r="M476">
        <v>338518</v>
      </c>
      <c r="N476">
        <v>217144</v>
      </c>
      <c r="O476" t="str">
        <f t="shared" si="74"/>
        <v>100.001-1.000.000</v>
      </c>
      <c r="P476">
        <v>83107</v>
      </c>
      <c r="Q476" t="str">
        <f t="shared" si="75"/>
        <v>10.001-100.000</v>
      </c>
      <c r="R476">
        <v>38267</v>
      </c>
      <c r="S476">
        <v>24.55</v>
      </c>
      <c r="T476">
        <v>9.7200000000000006</v>
      </c>
      <c r="U476">
        <v>1.9</v>
      </c>
      <c r="V476">
        <v>308.33</v>
      </c>
      <c r="W476">
        <v>18.78</v>
      </c>
      <c r="X476" t="s">
        <v>1930</v>
      </c>
      <c r="Y476" t="s">
        <v>1931</v>
      </c>
      <c r="Z476" t="s">
        <v>1932</v>
      </c>
      <c r="AB476">
        <f>(N476 - MIN($N$2:$N$998)) / (MAX($N$2:$N$998) - MIN($N$2:$N$998))</f>
        <v>2.0202099141226577E-2</v>
      </c>
      <c r="AC476">
        <f t="shared" si="76"/>
        <v>6.668340431589031E-3</v>
      </c>
      <c r="AD476">
        <f t="shared" si="77"/>
        <v>0.44322845417236667</v>
      </c>
      <c r="AE476">
        <f t="shared" si="78"/>
        <v>0.19108280254777069</v>
      </c>
      <c r="AF476">
        <f t="shared" si="79"/>
        <v>5.585356522293603E-3</v>
      </c>
    </row>
    <row r="477" spans="1:32" x14ac:dyDescent="0.25">
      <c r="A477" t="s">
        <v>1933</v>
      </c>
      <c r="B477">
        <v>5941</v>
      </c>
      <c r="C477" s="2" t="str">
        <f t="shared" si="70"/>
        <v>0-20.000</v>
      </c>
      <c r="D477">
        <v>13.37</v>
      </c>
      <c r="E477">
        <f t="shared" si="71"/>
        <v>12</v>
      </c>
      <c r="F477" t="str">
        <f t="shared" si="72"/>
        <v>12-14 anos</v>
      </c>
      <c r="G477">
        <v>12</v>
      </c>
      <c r="H477" t="str">
        <f t="shared" si="73"/>
        <v>1 - 250</v>
      </c>
      <c r="I477">
        <v>942</v>
      </c>
      <c r="J477">
        <v>1134</v>
      </c>
      <c r="K477">
        <v>5792</v>
      </c>
      <c r="L477">
        <v>32063</v>
      </c>
      <c r="M477">
        <v>78523</v>
      </c>
      <c r="N477">
        <v>50891</v>
      </c>
      <c r="O477" t="str">
        <f t="shared" si="74"/>
        <v>10.001-100.000</v>
      </c>
      <c r="P477">
        <v>17079</v>
      </c>
      <c r="Q477" t="str">
        <f t="shared" si="75"/>
        <v>10.001-100.000</v>
      </c>
      <c r="R477">
        <v>10553</v>
      </c>
      <c r="S477">
        <v>21.75</v>
      </c>
      <c r="T477">
        <v>5.7</v>
      </c>
      <c r="U477">
        <v>1.1200000000000001</v>
      </c>
      <c r="V477">
        <v>23.24</v>
      </c>
      <c r="W477">
        <v>6.64</v>
      </c>
      <c r="X477" t="s">
        <v>1935</v>
      </c>
      <c r="Y477" t="s">
        <v>1936</v>
      </c>
      <c r="Z477" t="s">
        <v>1937</v>
      </c>
      <c r="AB477">
        <f>(N477 - MIN($N$2:$N$998)) / (MAX($N$2:$N$998) - MIN($N$2:$N$998))</f>
        <v>4.7346692858018721E-3</v>
      </c>
      <c r="AC477">
        <f t="shared" si="76"/>
        <v>1.3703850004344888E-3</v>
      </c>
      <c r="AD477">
        <f t="shared" si="77"/>
        <v>0.25991792065663477</v>
      </c>
      <c r="AE477">
        <f t="shared" si="78"/>
        <v>2.5477707006369449E-2</v>
      </c>
      <c r="AF477">
        <f t="shared" si="79"/>
        <v>4.2098947743684795E-4</v>
      </c>
    </row>
    <row r="478" spans="1:32" x14ac:dyDescent="0.25">
      <c r="A478" t="s">
        <v>1938</v>
      </c>
      <c r="B478">
        <v>5937</v>
      </c>
      <c r="C478" s="2" t="str">
        <f t="shared" si="70"/>
        <v>0-20.000</v>
      </c>
      <c r="D478">
        <v>8.76</v>
      </c>
      <c r="E478">
        <f t="shared" si="71"/>
        <v>8</v>
      </c>
      <c r="F478" t="str">
        <f t="shared" si="72"/>
        <v>08-10 anos</v>
      </c>
      <c r="G478">
        <v>31</v>
      </c>
      <c r="H478" t="str">
        <f t="shared" si="73"/>
        <v>1 - 250</v>
      </c>
      <c r="I478">
        <v>3548</v>
      </c>
      <c r="J478">
        <v>4556</v>
      </c>
      <c r="K478">
        <v>30877</v>
      </c>
      <c r="L478">
        <v>303697</v>
      </c>
      <c r="M478">
        <v>623384</v>
      </c>
      <c r="N478">
        <v>419707</v>
      </c>
      <c r="O478" t="str">
        <f t="shared" si="74"/>
        <v>100.001-1.000.000</v>
      </c>
      <c r="P478">
        <v>129533</v>
      </c>
      <c r="Q478" t="str">
        <f t="shared" si="75"/>
        <v>&gt;100.000</v>
      </c>
      <c r="R478">
        <v>74144</v>
      </c>
      <c r="S478">
        <v>20.78</v>
      </c>
      <c r="T478">
        <v>9.18</v>
      </c>
      <c r="U478">
        <v>1.57</v>
      </c>
      <c r="V478">
        <v>59.91</v>
      </c>
      <c r="W478">
        <v>12.04</v>
      </c>
      <c r="X478" t="s">
        <v>1939</v>
      </c>
      <c r="Y478" t="s">
        <v>1940</v>
      </c>
      <c r="Z478" t="s">
        <v>1941</v>
      </c>
      <c r="AB478">
        <f>(N478 - MIN($N$2:$N$998)) / (MAX($N$2:$N$998) - MIN($N$2:$N$998))</f>
        <v>3.90476477557141E-2</v>
      </c>
      <c r="AC478">
        <f t="shared" si="76"/>
        <v>1.0393470358995295E-2</v>
      </c>
      <c r="AD478">
        <f t="shared" si="77"/>
        <v>0.41860465116279066</v>
      </c>
      <c r="AE478">
        <f t="shared" si="78"/>
        <v>0.12101910828025479</v>
      </c>
      <c r="AF478">
        <f t="shared" si="79"/>
        <v>1.0852616003976575E-3</v>
      </c>
    </row>
    <row r="479" spans="1:32" x14ac:dyDescent="0.25">
      <c r="A479" t="s">
        <v>1942</v>
      </c>
      <c r="B479">
        <v>5925</v>
      </c>
      <c r="C479" s="2" t="str">
        <f t="shared" si="70"/>
        <v>0-20.000</v>
      </c>
      <c r="D479">
        <v>10.61</v>
      </c>
      <c r="E479">
        <f t="shared" si="71"/>
        <v>10</v>
      </c>
      <c r="F479" t="str">
        <f t="shared" si="72"/>
        <v>10-12 anos</v>
      </c>
      <c r="G479">
        <v>22</v>
      </c>
      <c r="H479" t="str">
        <f t="shared" si="73"/>
        <v>1 - 250</v>
      </c>
      <c r="I479">
        <v>57</v>
      </c>
      <c r="J479">
        <v>88</v>
      </c>
      <c r="K479">
        <v>494</v>
      </c>
      <c r="L479">
        <v>3658</v>
      </c>
      <c r="M479">
        <v>6390</v>
      </c>
      <c r="N479">
        <v>4226</v>
      </c>
      <c r="O479" t="str">
        <f t="shared" si="74"/>
        <v>1.001-10.000</v>
      </c>
      <c r="P479">
        <v>1211</v>
      </c>
      <c r="Q479" t="str">
        <f t="shared" si="75"/>
        <v>1.001-10.000</v>
      </c>
      <c r="R479">
        <v>953</v>
      </c>
      <c r="S479">
        <v>18.95</v>
      </c>
      <c r="T479">
        <v>6.45</v>
      </c>
      <c r="U479">
        <v>1.53</v>
      </c>
      <c r="V479">
        <v>69.010000000000005</v>
      </c>
      <c r="W479">
        <v>8.82</v>
      </c>
      <c r="X479" t="s">
        <v>1943</v>
      </c>
      <c r="Y479" t="s">
        <v>1944</v>
      </c>
      <c r="Z479" t="s">
        <v>1945</v>
      </c>
      <c r="AB479">
        <f>(N479 - MIN($N$2:$N$998)) / (MAX($N$2:$N$998) - MIN($N$2:$N$998))</f>
        <v>3.9316799437619053E-4</v>
      </c>
      <c r="AC479">
        <f t="shared" si="76"/>
        <v>9.7168232070154342E-5</v>
      </c>
      <c r="AD479">
        <f t="shared" si="77"/>
        <v>0.29411764705882354</v>
      </c>
      <c r="AE479">
        <f t="shared" si="78"/>
        <v>0.11252653927813164</v>
      </c>
      <c r="AF479">
        <f t="shared" si="79"/>
        <v>1.2501068777072669E-3</v>
      </c>
    </row>
    <row r="480" spans="1:32" x14ac:dyDescent="0.25">
      <c r="A480" t="s">
        <v>1946</v>
      </c>
      <c r="B480">
        <v>5920</v>
      </c>
      <c r="C480" s="2" t="str">
        <f t="shared" si="70"/>
        <v>0-20.000</v>
      </c>
      <c r="D480">
        <v>10.36</v>
      </c>
      <c r="E480">
        <f t="shared" si="71"/>
        <v>10</v>
      </c>
      <c r="F480" t="str">
        <f t="shared" si="72"/>
        <v>10-12 anos</v>
      </c>
      <c r="G480">
        <v>35</v>
      </c>
      <c r="H480" t="str">
        <f t="shared" si="73"/>
        <v>1 - 250</v>
      </c>
      <c r="I480">
        <v>81</v>
      </c>
      <c r="J480">
        <v>165</v>
      </c>
      <c r="K480">
        <v>1195</v>
      </c>
      <c r="L480">
        <v>12753</v>
      </c>
      <c r="M480">
        <v>23095</v>
      </c>
      <c r="N480">
        <v>17639</v>
      </c>
      <c r="O480" t="str">
        <f t="shared" si="74"/>
        <v>10.001-100.000</v>
      </c>
      <c r="P480">
        <v>3275</v>
      </c>
      <c r="Q480" t="str">
        <f t="shared" si="75"/>
        <v>1.001-10.000</v>
      </c>
      <c r="R480">
        <v>2181</v>
      </c>
      <c r="S480">
        <v>14.18</v>
      </c>
      <c r="T480">
        <v>5.73</v>
      </c>
      <c r="U480">
        <v>1.42</v>
      </c>
      <c r="V480">
        <v>66.8</v>
      </c>
      <c r="W480">
        <v>15.95</v>
      </c>
      <c r="X480" t="s">
        <v>1947</v>
      </c>
      <c r="Y480" t="s">
        <v>1948</v>
      </c>
      <c r="Z480" t="s">
        <v>1949</v>
      </c>
      <c r="AB480">
        <f>(N480 - MIN($N$2:$N$998)) / (MAX($N$2:$N$998) - MIN($N$2:$N$998))</f>
        <v>1.6410530650264137E-3</v>
      </c>
      <c r="AC480">
        <f t="shared" si="76"/>
        <v>2.6277948805099544E-4</v>
      </c>
      <c r="AD480">
        <f t="shared" si="77"/>
        <v>0.26128590971272231</v>
      </c>
      <c r="AE480">
        <f t="shared" si="78"/>
        <v>8.9171974522292974E-2</v>
      </c>
      <c r="AF480">
        <f t="shared" si="79"/>
        <v>1.2100730246463617E-3</v>
      </c>
    </row>
    <row r="481" spans="1:32" x14ac:dyDescent="0.25">
      <c r="A481" t="s">
        <v>1950</v>
      </c>
      <c r="B481">
        <v>5918</v>
      </c>
      <c r="C481" s="2" t="str">
        <f t="shared" si="70"/>
        <v>0-20.000</v>
      </c>
      <c r="D481">
        <v>11.47</v>
      </c>
      <c r="E481">
        <f t="shared" si="71"/>
        <v>10</v>
      </c>
      <c r="F481" t="str">
        <f t="shared" si="72"/>
        <v>10-12 anos</v>
      </c>
      <c r="G481">
        <v>0</v>
      </c>
      <c r="H481" t="str">
        <f t="shared" si="73"/>
        <v>0</v>
      </c>
      <c r="I481">
        <v>10</v>
      </c>
      <c r="J481">
        <v>14</v>
      </c>
      <c r="K481">
        <v>57</v>
      </c>
      <c r="L481">
        <v>274</v>
      </c>
      <c r="M481">
        <v>578</v>
      </c>
      <c r="N481">
        <v>355</v>
      </c>
      <c r="O481" t="str">
        <f t="shared" si="74"/>
        <v>101-1.000</v>
      </c>
      <c r="P481">
        <v>120</v>
      </c>
      <c r="Q481" t="str">
        <f t="shared" si="75"/>
        <v>101-1.000</v>
      </c>
      <c r="R481">
        <v>103</v>
      </c>
      <c r="S481">
        <v>20.76</v>
      </c>
      <c r="T481">
        <v>3.29</v>
      </c>
      <c r="U481">
        <v>1.29</v>
      </c>
      <c r="V481">
        <v>3</v>
      </c>
      <c r="W481">
        <v>4.79</v>
      </c>
      <c r="X481" t="s">
        <v>1951</v>
      </c>
      <c r="Y481" t="s">
        <v>1952</v>
      </c>
      <c r="Z481" t="s">
        <v>1953</v>
      </c>
      <c r="AB481">
        <f>(N481 - MIN($N$2:$N$998)) / (MAX($N$2:$N$998) - MIN($N$2:$N$998))</f>
        <v>3.302760009549163E-5</v>
      </c>
      <c r="AC481">
        <f t="shared" si="76"/>
        <v>9.6285613942349474E-6</v>
      </c>
      <c r="AD481">
        <f t="shared" si="77"/>
        <v>0.15002279981760147</v>
      </c>
      <c r="AE481">
        <f t="shared" si="78"/>
        <v>6.1571125265392788E-2</v>
      </c>
      <c r="AF481">
        <f t="shared" si="79"/>
        <v>5.4344596915255763E-5</v>
      </c>
    </row>
    <row r="482" spans="1:32" x14ac:dyDescent="0.25">
      <c r="A482" t="s">
        <v>1954</v>
      </c>
      <c r="B482">
        <v>5901</v>
      </c>
      <c r="C482" s="2" t="str">
        <f t="shared" si="70"/>
        <v>0-20.000</v>
      </c>
      <c r="D482">
        <v>11.34</v>
      </c>
      <c r="E482">
        <f t="shared" si="71"/>
        <v>10</v>
      </c>
      <c r="F482" t="str">
        <f t="shared" si="72"/>
        <v>10-12 anos</v>
      </c>
      <c r="G482">
        <v>21</v>
      </c>
      <c r="H482" t="str">
        <f t="shared" si="73"/>
        <v>1 - 250</v>
      </c>
      <c r="I482">
        <v>4953</v>
      </c>
      <c r="J482">
        <v>7044</v>
      </c>
      <c r="K482">
        <v>49078</v>
      </c>
      <c r="L482">
        <v>556438</v>
      </c>
      <c r="M482">
        <v>957892</v>
      </c>
      <c r="N482">
        <v>673542</v>
      </c>
      <c r="O482" t="str">
        <f t="shared" si="74"/>
        <v>100.001-1.000.000</v>
      </c>
      <c r="P482">
        <v>180707</v>
      </c>
      <c r="Q482" t="str">
        <f t="shared" si="75"/>
        <v>&gt;100.000</v>
      </c>
      <c r="R482">
        <v>103643</v>
      </c>
      <c r="S482">
        <v>18.87</v>
      </c>
      <c r="T482">
        <v>7.28</v>
      </c>
      <c r="U482">
        <v>1.46</v>
      </c>
      <c r="V482">
        <v>52.61</v>
      </c>
      <c r="W482">
        <v>14.74</v>
      </c>
      <c r="X482" t="s">
        <v>1955</v>
      </c>
      <c r="Y482" t="s">
        <v>1956</v>
      </c>
      <c r="Z482" t="s">
        <v>1957</v>
      </c>
      <c r="AB482">
        <f>(N482 - MIN($N$2:$N$998)) / (MAX($N$2:$N$998) - MIN($N$2:$N$998))</f>
        <v>6.2663312178922889E-2</v>
      </c>
      <c r="AC482">
        <f t="shared" si="76"/>
        <v>1.4499570365566788E-2</v>
      </c>
      <c r="AD482">
        <f t="shared" si="77"/>
        <v>0.33196534427724578</v>
      </c>
      <c r="AE482">
        <f t="shared" si="78"/>
        <v>9.7664543524416128E-2</v>
      </c>
      <c r="AF482">
        <f t="shared" si="79"/>
        <v>9.5302308123720186E-4</v>
      </c>
    </row>
    <row r="483" spans="1:32" x14ac:dyDescent="0.25">
      <c r="A483" t="s">
        <v>1958</v>
      </c>
      <c r="B483">
        <v>5896</v>
      </c>
      <c r="C483" s="2" t="str">
        <f t="shared" si="70"/>
        <v>0-20.000</v>
      </c>
      <c r="D483">
        <v>9.41</v>
      </c>
      <c r="E483">
        <f t="shared" si="71"/>
        <v>8</v>
      </c>
      <c r="F483" t="str">
        <f t="shared" si="72"/>
        <v>08-10 anos</v>
      </c>
      <c r="G483">
        <v>28</v>
      </c>
      <c r="H483" t="str">
        <f t="shared" si="73"/>
        <v>1 - 250</v>
      </c>
      <c r="I483">
        <v>589</v>
      </c>
      <c r="J483">
        <v>844</v>
      </c>
      <c r="K483">
        <v>4869</v>
      </c>
      <c r="L483">
        <v>46901</v>
      </c>
      <c r="M483">
        <v>71129</v>
      </c>
      <c r="N483">
        <v>46520</v>
      </c>
      <c r="O483" t="str">
        <f t="shared" si="74"/>
        <v>10.001-100.000</v>
      </c>
      <c r="P483">
        <v>14829</v>
      </c>
      <c r="Q483" t="str">
        <f t="shared" si="75"/>
        <v>10.001-100.000</v>
      </c>
      <c r="R483">
        <v>9780</v>
      </c>
      <c r="S483">
        <v>20.85</v>
      </c>
      <c r="T483">
        <v>5.97</v>
      </c>
      <c r="U483">
        <v>1.43</v>
      </c>
      <c r="V483">
        <v>32.72</v>
      </c>
      <c r="W483">
        <v>10.89</v>
      </c>
      <c r="X483" t="s">
        <v>1959</v>
      </c>
      <c r="Y483" t="s">
        <v>1960</v>
      </c>
      <c r="Z483" t="s">
        <v>1961</v>
      </c>
      <c r="AB483">
        <f>(N483 - MIN($N$2:$N$998)) / (MAX($N$2:$N$998) - MIN($N$2:$N$998))</f>
        <v>4.328011144907805E-3</v>
      </c>
      <c r="AC483">
        <f t="shared" si="76"/>
        <v>1.1898494742925835E-3</v>
      </c>
      <c r="AD483">
        <f t="shared" si="77"/>
        <v>0.27222982216142272</v>
      </c>
      <c r="AE483">
        <f t="shared" si="78"/>
        <v>9.1295116772823773E-2</v>
      </c>
      <c r="AF483">
        <f t="shared" si="79"/>
        <v>5.9271840368905614E-4</v>
      </c>
    </row>
    <row r="484" spans="1:32" x14ac:dyDescent="0.25">
      <c r="A484" t="s">
        <v>1962</v>
      </c>
      <c r="B484">
        <v>5891</v>
      </c>
      <c r="C484" s="2" t="str">
        <f t="shared" si="70"/>
        <v>0-20.000</v>
      </c>
      <c r="D484">
        <v>12.81</v>
      </c>
      <c r="E484">
        <f t="shared" si="71"/>
        <v>12</v>
      </c>
      <c r="F484" t="str">
        <f t="shared" si="72"/>
        <v>12-14 anos</v>
      </c>
      <c r="G484">
        <v>9</v>
      </c>
      <c r="H484" t="str">
        <f t="shared" si="73"/>
        <v>1 - 250</v>
      </c>
      <c r="I484">
        <v>62</v>
      </c>
      <c r="J484">
        <v>96</v>
      </c>
      <c r="K484">
        <v>600</v>
      </c>
      <c r="L484">
        <v>5169</v>
      </c>
      <c r="M484">
        <v>8600</v>
      </c>
      <c r="N484">
        <v>5224</v>
      </c>
      <c r="O484" t="str">
        <f t="shared" si="74"/>
        <v>1.001-10.000</v>
      </c>
      <c r="P484">
        <v>2112</v>
      </c>
      <c r="Q484" t="str">
        <f t="shared" si="75"/>
        <v>1.001-10.000</v>
      </c>
      <c r="R484">
        <v>1264</v>
      </c>
      <c r="S484">
        <v>24.56</v>
      </c>
      <c r="T484">
        <v>5.44</v>
      </c>
      <c r="U484">
        <v>1.36</v>
      </c>
      <c r="V484">
        <v>21.92</v>
      </c>
      <c r="W484">
        <v>11.74</v>
      </c>
      <c r="X484" t="s">
        <v>1963</v>
      </c>
      <c r="Y484" t="s">
        <v>1964</v>
      </c>
      <c r="Z484" t="s">
        <v>1965</v>
      </c>
      <c r="AB484">
        <f>(N484 - MIN($N$2:$N$998)) / (MAX($N$2:$N$998) - MIN($N$2:$N$998))</f>
        <v>4.86017416616474E-4</v>
      </c>
      <c r="AC484">
        <f t="shared" si="76"/>
        <v>1.6946268053853506E-4</v>
      </c>
      <c r="AD484">
        <f t="shared" si="77"/>
        <v>0.24806201550387599</v>
      </c>
      <c r="AE484">
        <f t="shared" si="78"/>
        <v>7.6433121019108305E-2</v>
      </c>
      <c r="AF484">
        <f t="shared" si="79"/>
        <v>3.9707785479413545E-4</v>
      </c>
    </row>
    <row r="485" spans="1:32" x14ac:dyDescent="0.25">
      <c r="A485" t="s">
        <v>1966</v>
      </c>
      <c r="B485">
        <v>5890</v>
      </c>
      <c r="C485" s="2" t="str">
        <f t="shared" si="70"/>
        <v>0-20.000</v>
      </c>
      <c r="D485">
        <v>3.86</v>
      </c>
      <c r="E485">
        <f t="shared" si="71"/>
        <v>2</v>
      </c>
      <c r="F485" t="str">
        <f t="shared" si="72"/>
        <v>02-04 anos</v>
      </c>
      <c r="G485">
        <v>0</v>
      </c>
      <c r="H485" t="str">
        <f t="shared" si="73"/>
        <v>0</v>
      </c>
      <c r="I485">
        <v>287</v>
      </c>
      <c r="J485">
        <v>348</v>
      </c>
      <c r="K485">
        <v>526</v>
      </c>
      <c r="L485">
        <v>6538</v>
      </c>
      <c r="M485">
        <v>18870</v>
      </c>
      <c r="N485">
        <v>10604</v>
      </c>
      <c r="O485" t="str">
        <f t="shared" si="74"/>
        <v>10.001-100.000</v>
      </c>
      <c r="P485">
        <v>5730</v>
      </c>
      <c r="Q485" t="str">
        <f t="shared" si="75"/>
        <v>1.001-10.000</v>
      </c>
      <c r="R485">
        <v>2536</v>
      </c>
      <c r="S485">
        <v>30.37</v>
      </c>
      <c r="T485">
        <v>6.23</v>
      </c>
      <c r="U485">
        <v>1.1200000000000001</v>
      </c>
      <c r="V485">
        <v>1.45</v>
      </c>
      <c r="W485">
        <v>3.24</v>
      </c>
      <c r="X485" t="s">
        <v>1967</v>
      </c>
      <c r="Y485" t="s">
        <v>1968</v>
      </c>
      <c r="Z485" t="s">
        <v>1969</v>
      </c>
      <c r="AB485">
        <f>(N485 - MIN($N$2:$N$998)) / (MAX($N$2:$N$998) - MIN($N$2:$N$998))</f>
        <v>9.8654837017631892E-4</v>
      </c>
      <c r="AC485">
        <f t="shared" si="76"/>
        <v>4.5976380657471871E-4</v>
      </c>
      <c r="AD485">
        <f t="shared" si="77"/>
        <v>0.28408572731418152</v>
      </c>
      <c r="AE485">
        <f t="shared" si="78"/>
        <v>2.5477707006369449E-2</v>
      </c>
      <c r="AF485">
        <f t="shared" si="79"/>
        <v>2.626655517570695E-5</v>
      </c>
    </row>
    <row r="486" spans="1:32" x14ac:dyDescent="0.25">
      <c r="A486" t="s">
        <v>1970</v>
      </c>
      <c r="B486">
        <v>5889</v>
      </c>
      <c r="C486" s="2" t="str">
        <f t="shared" si="70"/>
        <v>0-20.000</v>
      </c>
      <c r="D486">
        <v>5.83</v>
      </c>
      <c r="E486">
        <f t="shared" si="71"/>
        <v>4</v>
      </c>
      <c r="F486" t="str">
        <f t="shared" si="72"/>
        <v>04-06 anos</v>
      </c>
      <c r="G486">
        <v>5</v>
      </c>
      <c r="H486" t="str">
        <f t="shared" si="73"/>
        <v>1 - 250</v>
      </c>
      <c r="I486">
        <v>320</v>
      </c>
      <c r="J486">
        <v>317</v>
      </c>
      <c r="K486">
        <v>1316</v>
      </c>
      <c r="L486">
        <v>13801</v>
      </c>
      <c r="M486">
        <v>27344</v>
      </c>
      <c r="N486">
        <v>16320</v>
      </c>
      <c r="O486" t="str">
        <f t="shared" si="74"/>
        <v>10.001-100.000</v>
      </c>
      <c r="P486">
        <v>6829</v>
      </c>
      <c r="Q486" t="str">
        <f t="shared" si="75"/>
        <v>1.001-10.000</v>
      </c>
      <c r="R486">
        <v>4195</v>
      </c>
      <c r="S486">
        <v>24.97</v>
      </c>
      <c r="T486">
        <v>5.04</v>
      </c>
      <c r="U486">
        <v>1.39</v>
      </c>
      <c r="V486">
        <v>13.24</v>
      </c>
      <c r="W486">
        <v>10.37</v>
      </c>
      <c r="X486" t="s">
        <v>1971</v>
      </c>
      <c r="Y486" t="s">
        <v>1972</v>
      </c>
      <c r="Z486" t="s">
        <v>1973</v>
      </c>
      <c r="AB486">
        <f>(N486 - MIN($N$2:$N$998)) / (MAX($N$2:$N$998) - MIN($N$2:$N$998))</f>
        <v>1.5183392494603476E-3</v>
      </c>
      <c r="AC486">
        <f t="shared" si="76"/>
        <v>5.4794538134358712E-4</v>
      </c>
      <c r="AD486">
        <f t="shared" si="77"/>
        <v>0.22982216142270862</v>
      </c>
      <c r="AE486">
        <f t="shared" si="78"/>
        <v>8.2802547770700619E-2</v>
      </c>
      <c r="AF486">
        <f t="shared" si="79"/>
        <v>2.3984082105266209E-4</v>
      </c>
    </row>
    <row r="487" spans="1:32" x14ac:dyDescent="0.25">
      <c r="A487" t="s">
        <v>1974</v>
      </c>
      <c r="B487">
        <v>5884</v>
      </c>
      <c r="C487" s="2" t="str">
        <f t="shared" si="70"/>
        <v>0-20.000</v>
      </c>
      <c r="D487">
        <v>4.25</v>
      </c>
      <c r="E487">
        <f t="shared" si="71"/>
        <v>4</v>
      </c>
      <c r="F487" t="str">
        <f t="shared" si="72"/>
        <v>04-06 anos</v>
      </c>
      <c r="G487">
        <v>18</v>
      </c>
      <c r="H487" t="str">
        <f t="shared" si="73"/>
        <v>1 - 250</v>
      </c>
      <c r="I487">
        <v>984</v>
      </c>
      <c r="J487">
        <v>1179</v>
      </c>
      <c r="K487">
        <v>3383</v>
      </c>
      <c r="L487">
        <v>29660</v>
      </c>
      <c r="M487">
        <v>79091</v>
      </c>
      <c r="N487">
        <v>39893</v>
      </c>
      <c r="O487" t="str">
        <f t="shared" si="74"/>
        <v>10.001-100.000</v>
      </c>
      <c r="P487">
        <v>29190</v>
      </c>
      <c r="Q487" t="str">
        <f t="shared" si="75"/>
        <v>10.001-100.000</v>
      </c>
      <c r="R487">
        <v>10008</v>
      </c>
      <c r="S487">
        <v>36.909999999999997</v>
      </c>
      <c r="T487">
        <v>4.6399999999999997</v>
      </c>
      <c r="U487">
        <v>1.19</v>
      </c>
      <c r="V487">
        <v>5.81</v>
      </c>
      <c r="W487">
        <v>4.96</v>
      </c>
      <c r="X487" t="s">
        <v>1975</v>
      </c>
      <c r="Y487" t="s">
        <v>1976</v>
      </c>
      <c r="Z487" t="s">
        <v>1977</v>
      </c>
      <c r="AB487">
        <f>(N487 - MIN($N$2:$N$998)) / (MAX($N$2:$N$998) - MIN($N$2:$N$998))</f>
        <v>3.7114649312942186E-3</v>
      </c>
      <c r="AC487">
        <f t="shared" si="76"/>
        <v>2.3421475591476511E-3</v>
      </c>
      <c r="AD487">
        <f t="shared" si="77"/>
        <v>0.21158230734154126</v>
      </c>
      <c r="AE487">
        <f t="shared" si="78"/>
        <v>4.0339702760084917E-2</v>
      </c>
      <c r="AF487">
        <f t="shared" si="79"/>
        <v>1.0524736935921199E-4</v>
      </c>
    </row>
    <row r="488" spans="1:32" x14ac:dyDescent="0.25">
      <c r="A488" t="s">
        <v>1978</v>
      </c>
      <c r="B488">
        <v>5883</v>
      </c>
      <c r="C488" s="2" t="str">
        <f t="shared" si="70"/>
        <v>0-20.000</v>
      </c>
      <c r="D488">
        <v>6.47</v>
      </c>
      <c r="E488">
        <f t="shared" si="71"/>
        <v>6</v>
      </c>
      <c r="F488" t="str">
        <f t="shared" si="72"/>
        <v>06-08 anos</v>
      </c>
      <c r="G488">
        <v>114</v>
      </c>
      <c r="H488" t="str">
        <f t="shared" si="73"/>
        <v>1 - 250</v>
      </c>
      <c r="I488">
        <v>423</v>
      </c>
      <c r="J488">
        <v>1033</v>
      </c>
      <c r="K488">
        <v>3815</v>
      </c>
      <c r="L488">
        <v>36025</v>
      </c>
      <c r="M488">
        <v>46043</v>
      </c>
      <c r="N488">
        <v>35400</v>
      </c>
      <c r="O488" t="str">
        <f t="shared" si="74"/>
        <v>10.001-100.000</v>
      </c>
      <c r="P488">
        <v>4046</v>
      </c>
      <c r="Q488" t="str">
        <f t="shared" si="75"/>
        <v>1.001-10.000</v>
      </c>
      <c r="R488">
        <v>6597</v>
      </c>
      <c r="S488">
        <v>8.7899999999999991</v>
      </c>
      <c r="T488">
        <v>4.83</v>
      </c>
      <c r="U488">
        <v>1.45</v>
      </c>
      <c r="V488">
        <v>25.09</v>
      </c>
      <c r="W488">
        <v>6.4</v>
      </c>
      <c r="X488" t="s">
        <v>1979</v>
      </c>
      <c r="Y488" t="s">
        <v>1980</v>
      </c>
      <c r="Z488" t="s">
        <v>1981</v>
      </c>
      <c r="AB488">
        <f>(N488 - MIN($N$2:$N$998)) / (MAX($N$2:$N$998) - MIN($N$2:$N$998))</f>
        <v>3.2934564602264895E-3</v>
      </c>
      <c r="AC488">
        <f t="shared" si="76"/>
        <v>3.2464299500895499E-4</v>
      </c>
      <c r="AD488">
        <f t="shared" si="77"/>
        <v>0.22024623803009577</v>
      </c>
      <c r="AE488">
        <f t="shared" si="78"/>
        <v>9.5541401273885343E-2</v>
      </c>
      <c r="AF488">
        <f t="shared" si="79"/>
        <v>4.5450197886792232E-4</v>
      </c>
    </row>
    <row r="489" spans="1:32" x14ac:dyDescent="0.25">
      <c r="A489" t="s">
        <v>1982</v>
      </c>
      <c r="B489">
        <v>5878</v>
      </c>
      <c r="C489" s="2" t="str">
        <f t="shared" si="70"/>
        <v>0-20.000</v>
      </c>
      <c r="D489">
        <v>10.28</v>
      </c>
      <c r="E489">
        <f t="shared" si="71"/>
        <v>10</v>
      </c>
      <c r="F489" t="str">
        <f t="shared" si="72"/>
        <v>10-12 anos</v>
      </c>
      <c r="G489">
        <v>9</v>
      </c>
      <c r="H489" t="str">
        <f t="shared" si="73"/>
        <v>1 - 250</v>
      </c>
      <c r="I489">
        <v>291</v>
      </c>
      <c r="J489">
        <v>307</v>
      </c>
      <c r="K489">
        <v>1810</v>
      </c>
      <c r="L489">
        <v>15319</v>
      </c>
      <c r="M489">
        <v>28838</v>
      </c>
      <c r="N489">
        <v>18256</v>
      </c>
      <c r="O489" t="str">
        <f t="shared" si="74"/>
        <v>10.001-100.000</v>
      </c>
      <c r="P489">
        <v>6479</v>
      </c>
      <c r="Q489" t="str">
        <f t="shared" si="75"/>
        <v>1.001-10.000</v>
      </c>
      <c r="R489">
        <v>4103</v>
      </c>
      <c r="S489">
        <v>22.47</v>
      </c>
      <c r="T489">
        <v>4.62</v>
      </c>
      <c r="U489">
        <v>1.23</v>
      </c>
      <c r="V489">
        <v>42.16</v>
      </c>
      <c r="W489">
        <v>11.71</v>
      </c>
      <c r="X489" t="s">
        <v>1983</v>
      </c>
      <c r="Y489" t="s">
        <v>1984</v>
      </c>
      <c r="Z489" t="s">
        <v>1985</v>
      </c>
      <c r="AB489">
        <f>(N489 - MIN($N$2:$N$998)) / (MAX($N$2:$N$998) - MIN($N$2:$N$998))</f>
        <v>1.6984559643473105E-3</v>
      </c>
      <c r="AC489">
        <f t="shared" si="76"/>
        <v>5.1986207727706848E-4</v>
      </c>
      <c r="AD489">
        <f t="shared" si="77"/>
        <v>0.2106703146374829</v>
      </c>
      <c r="AE489">
        <f t="shared" si="78"/>
        <v>4.8832271762208064E-2</v>
      </c>
      <c r="AF489">
        <f t="shared" si="79"/>
        <v>7.6372273531572757E-4</v>
      </c>
    </row>
    <row r="490" spans="1:32" x14ac:dyDescent="0.25">
      <c r="A490" t="s">
        <v>1986</v>
      </c>
      <c r="B490">
        <v>5844</v>
      </c>
      <c r="C490" s="2" t="str">
        <f t="shared" si="70"/>
        <v>0-20.000</v>
      </c>
      <c r="D490">
        <v>9.5</v>
      </c>
      <c r="E490">
        <f t="shared" si="71"/>
        <v>8</v>
      </c>
      <c r="F490" t="str">
        <f t="shared" si="72"/>
        <v>08-10 anos</v>
      </c>
      <c r="G490">
        <v>10</v>
      </c>
      <c r="H490" t="str">
        <f t="shared" si="73"/>
        <v>1 - 250</v>
      </c>
      <c r="I490">
        <v>130</v>
      </c>
      <c r="J490">
        <v>575</v>
      </c>
      <c r="K490">
        <v>1850</v>
      </c>
      <c r="L490">
        <v>19596</v>
      </c>
      <c r="M490">
        <v>23615</v>
      </c>
      <c r="N490">
        <v>16504</v>
      </c>
      <c r="O490" t="str">
        <f t="shared" si="74"/>
        <v>10.001-100.000</v>
      </c>
      <c r="P490">
        <v>3251</v>
      </c>
      <c r="Q490" t="str">
        <f t="shared" si="75"/>
        <v>1.001-10.000</v>
      </c>
      <c r="R490">
        <v>3860</v>
      </c>
      <c r="S490">
        <v>13.77</v>
      </c>
      <c r="T490">
        <v>3.22</v>
      </c>
      <c r="U490">
        <v>1.25</v>
      </c>
      <c r="V490">
        <v>13.77</v>
      </c>
      <c r="W490">
        <v>4.7</v>
      </c>
      <c r="X490" t="s">
        <v>1987</v>
      </c>
      <c r="Y490" t="s">
        <v>1988</v>
      </c>
      <c r="Z490" t="s">
        <v>1989</v>
      </c>
      <c r="AB490">
        <f>(N490 - MIN($N$2:$N$998)) / (MAX($N$2:$N$998) - MIN($N$2:$N$998))</f>
        <v>1.5354577802140672E-3</v>
      </c>
      <c r="AC490">
        <f t="shared" si="76"/>
        <v>2.6085377577214842E-4</v>
      </c>
      <c r="AD490">
        <f t="shared" si="77"/>
        <v>0.14683082535339717</v>
      </c>
      <c r="AE490">
        <f t="shared" si="78"/>
        <v>5.3078556263269641E-2</v>
      </c>
      <c r="AF490">
        <f t="shared" si="79"/>
        <v>2.4944169984102393E-4</v>
      </c>
    </row>
    <row r="491" spans="1:32" x14ac:dyDescent="0.25">
      <c r="A491" t="s">
        <v>1990</v>
      </c>
      <c r="B491">
        <v>5841</v>
      </c>
      <c r="C491" s="2" t="str">
        <f t="shared" si="70"/>
        <v>0-20.000</v>
      </c>
      <c r="D491">
        <v>1.02</v>
      </c>
      <c r="E491">
        <f t="shared" si="71"/>
        <v>0</v>
      </c>
      <c r="F491" t="str">
        <f t="shared" si="72"/>
        <v>&lt;1 ano</v>
      </c>
      <c r="G491">
        <v>10</v>
      </c>
      <c r="H491" t="str">
        <f t="shared" si="73"/>
        <v>1 - 250</v>
      </c>
      <c r="I491">
        <v>2287</v>
      </c>
      <c r="J491">
        <v>3097</v>
      </c>
      <c r="K491">
        <v>17028</v>
      </c>
      <c r="L491">
        <v>153161</v>
      </c>
      <c r="M491">
        <v>317968</v>
      </c>
      <c r="N491">
        <v>186650</v>
      </c>
      <c r="O491" t="str">
        <f t="shared" si="74"/>
        <v>100.001-1.000.000</v>
      </c>
      <c r="P491">
        <v>80411</v>
      </c>
      <c r="Q491" t="str">
        <f t="shared" si="75"/>
        <v>10.001-100.000</v>
      </c>
      <c r="R491">
        <v>50907</v>
      </c>
      <c r="S491">
        <v>25.29</v>
      </c>
      <c r="T491">
        <v>6.07</v>
      </c>
      <c r="U491">
        <v>1.17</v>
      </c>
      <c r="V491">
        <v>22.01</v>
      </c>
      <c r="W491">
        <v>9.7100000000000009</v>
      </c>
      <c r="X491" t="s">
        <v>1991</v>
      </c>
      <c r="Y491" t="s">
        <v>1992</v>
      </c>
      <c r="Z491" t="s">
        <v>1993</v>
      </c>
      <c r="AB491">
        <f>(N491 - MIN($N$2:$N$998)) / (MAX($N$2:$N$998) - MIN($N$2:$N$998))</f>
        <v>1.7365074810770459E-2</v>
      </c>
      <c r="AC491">
        <f t="shared" si="76"/>
        <v>6.4520187522652192E-3</v>
      </c>
      <c r="AD491">
        <f t="shared" si="77"/>
        <v>0.27678978568171458</v>
      </c>
      <c r="AE491">
        <f t="shared" si="78"/>
        <v>3.609341825902334E-2</v>
      </c>
      <c r="AF491">
        <f t="shared" si="79"/>
        <v>3.9870819270159313E-4</v>
      </c>
    </row>
    <row r="492" spans="1:32" x14ac:dyDescent="0.25">
      <c r="A492" t="s">
        <v>1994</v>
      </c>
      <c r="B492">
        <v>5813</v>
      </c>
      <c r="C492" s="2" t="str">
        <f t="shared" si="70"/>
        <v>0-20.000</v>
      </c>
      <c r="D492">
        <v>14.24</v>
      </c>
      <c r="E492">
        <f t="shared" si="71"/>
        <v>14</v>
      </c>
      <c r="F492" t="str">
        <f t="shared" si="72"/>
        <v>14-16 anos</v>
      </c>
      <c r="G492">
        <v>37</v>
      </c>
      <c r="H492" t="str">
        <f t="shared" si="73"/>
        <v>1 - 250</v>
      </c>
      <c r="I492">
        <v>703</v>
      </c>
      <c r="J492">
        <v>815</v>
      </c>
      <c r="K492">
        <v>8707</v>
      </c>
      <c r="L492">
        <v>46459</v>
      </c>
      <c r="M492">
        <v>86163</v>
      </c>
      <c r="N492">
        <v>61662</v>
      </c>
      <c r="O492" t="str">
        <f t="shared" si="74"/>
        <v>10.001-100.000</v>
      </c>
      <c r="P492">
        <v>10858</v>
      </c>
      <c r="Q492" t="str">
        <f t="shared" si="75"/>
        <v>10.001-100.000</v>
      </c>
      <c r="R492">
        <v>13643</v>
      </c>
      <c r="S492">
        <v>12.6</v>
      </c>
      <c r="T492">
        <v>6.29</v>
      </c>
      <c r="U492">
        <v>1.55</v>
      </c>
      <c r="V492">
        <v>513.75</v>
      </c>
      <c r="W492">
        <v>14.29</v>
      </c>
      <c r="X492" t="s">
        <v>1995</v>
      </c>
      <c r="Y492" t="s">
        <v>1996</v>
      </c>
      <c r="Z492" t="s">
        <v>1997</v>
      </c>
      <c r="AB492">
        <f>(N492 - MIN($N$2:$N$998)) / (MAX($N$2:$N$998) - MIN($N$2:$N$998))</f>
        <v>5.7367545833470557E-3</v>
      </c>
      <c r="AC492">
        <f t="shared" si="76"/>
        <v>8.7122433015502548E-4</v>
      </c>
      <c r="AD492">
        <f t="shared" si="77"/>
        <v>0.2868217054263566</v>
      </c>
      <c r="AE492">
        <f t="shared" si="78"/>
        <v>0.11677282377919322</v>
      </c>
      <c r="AF492">
        <f t="shared" si="79"/>
        <v>9.3065122217375496E-3</v>
      </c>
    </row>
    <row r="493" spans="1:32" x14ac:dyDescent="0.25">
      <c r="A493" t="s">
        <v>1998</v>
      </c>
      <c r="B493">
        <v>5806</v>
      </c>
      <c r="C493" s="2" t="str">
        <f t="shared" si="70"/>
        <v>0-20.000</v>
      </c>
      <c r="D493">
        <v>11.78</v>
      </c>
      <c r="E493">
        <f t="shared" si="71"/>
        <v>10</v>
      </c>
      <c r="F493" t="str">
        <f t="shared" si="72"/>
        <v>10-12 anos</v>
      </c>
      <c r="G493">
        <v>0</v>
      </c>
      <c r="H493" t="str">
        <f t="shared" si="73"/>
        <v>0</v>
      </c>
      <c r="I493">
        <v>29</v>
      </c>
      <c r="J493">
        <v>42</v>
      </c>
      <c r="K493">
        <v>122</v>
      </c>
      <c r="L493">
        <v>2541</v>
      </c>
      <c r="M493">
        <v>5870</v>
      </c>
      <c r="N493">
        <v>3043</v>
      </c>
      <c r="O493" t="str">
        <f t="shared" si="74"/>
        <v>1.001-10.000</v>
      </c>
      <c r="P493">
        <v>1968</v>
      </c>
      <c r="Q493" t="str">
        <f t="shared" si="75"/>
        <v>1.001-10.000</v>
      </c>
      <c r="R493">
        <v>859</v>
      </c>
      <c r="S493">
        <v>33.53</v>
      </c>
      <c r="T493">
        <v>6.4</v>
      </c>
      <c r="U493">
        <v>1</v>
      </c>
      <c r="V493">
        <v>4.38</v>
      </c>
      <c r="W493">
        <v>8.7899999999999991</v>
      </c>
      <c r="X493" t="s">
        <v>1999</v>
      </c>
      <c r="Y493" t="s">
        <v>2000</v>
      </c>
      <c r="Z493" t="s">
        <v>2001</v>
      </c>
      <c r="AB493">
        <f>(N493 - MIN($N$2:$N$998)) / (MAX($N$2:$N$998) - MIN($N$2:$N$998))</f>
        <v>2.8310700588896065E-4</v>
      </c>
      <c r="AC493">
        <f t="shared" si="76"/>
        <v>1.5790840686545312E-4</v>
      </c>
      <c r="AD493">
        <f t="shared" si="77"/>
        <v>0.29183766529867761</v>
      </c>
      <c r="AE493">
        <f t="shared" si="78"/>
        <v>0</v>
      </c>
      <c r="AF493">
        <f t="shared" si="79"/>
        <v>7.9343111496273412E-5</v>
      </c>
    </row>
    <row r="494" spans="1:32" x14ac:dyDescent="0.25">
      <c r="A494" t="s">
        <v>2002</v>
      </c>
      <c r="B494">
        <v>5805</v>
      </c>
      <c r="C494" s="2" t="str">
        <f t="shared" si="70"/>
        <v>0-20.000</v>
      </c>
      <c r="D494">
        <v>8.83</v>
      </c>
      <c r="E494">
        <f t="shared" si="71"/>
        <v>8</v>
      </c>
      <c r="F494" t="str">
        <f t="shared" si="72"/>
        <v>08-10 anos</v>
      </c>
      <c r="G494">
        <v>1</v>
      </c>
      <c r="H494" t="str">
        <f t="shared" si="73"/>
        <v>1 - 250</v>
      </c>
      <c r="I494">
        <v>38</v>
      </c>
      <c r="J494">
        <v>63</v>
      </c>
      <c r="K494">
        <v>244</v>
      </c>
      <c r="L494">
        <v>2668</v>
      </c>
      <c r="M494">
        <v>3755</v>
      </c>
      <c r="N494">
        <v>2645</v>
      </c>
      <c r="O494" t="str">
        <f t="shared" si="74"/>
        <v>1.001-10.000</v>
      </c>
      <c r="P494">
        <v>419</v>
      </c>
      <c r="Q494" t="str">
        <f t="shared" si="75"/>
        <v>101-1.000</v>
      </c>
      <c r="R494">
        <v>691</v>
      </c>
      <c r="S494">
        <v>11.16</v>
      </c>
      <c r="T494">
        <v>4.24</v>
      </c>
      <c r="U494">
        <v>1.19</v>
      </c>
      <c r="V494">
        <v>8.2100000000000009</v>
      </c>
      <c r="W494">
        <v>7.11</v>
      </c>
      <c r="X494" t="s">
        <v>2003</v>
      </c>
      <c r="Y494" t="s">
        <v>2004</v>
      </c>
      <c r="Z494" t="s">
        <v>2005</v>
      </c>
      <c r="AB494">
        <f>(N494 - MIN($N$2:$N$998)) / (MAX($N$2:$N$998) - MIN($N$2:$N$998))</f>
        <v>2.4607887958471935E-4</v>
      </c>
      <c r="AC494">
        <f t="shared" si="76"/>
        <v>3.3619726868203693E-5</v>
      </c>
      <c r="AD494">
        <f t="shared" si="77"/>
        <v>0.19334245326037394</v>
      </c>
      <c r="AE494">
        <f t="shared" si="78"/>
        <v>4.0339702760084917E-2</v>
      </c>
      <c r="AF494">
        <f t="shared" si="79"/>
        <v>1.487230468914166E-4</v>
      </c>
    </row>
    <row r="495" spans="1:32" x14ac:dyDescent="0.25">
      <c r="A495" t="s">
        <v>2006</v>
      </c>
      <c r="B495">
        <v>5804</v>
      </c>
      <c r="C495" s="2" t="str">
        <f t="shared" si="70"/>
        <v>0-20.000</v>
      </c>
      <c r="D495">
        <v>9.5</v>
      </c>
      <c r="E495">
        <f t="shared" si="71"/>
        <v>8</v>
      </c>
      <c r="F495" t="str">
        <f t="shared" si="72"/>
        <v>08-10 anos</v>
      </c>
      <c r="G495">
        <v>0</v>
      </c>
      <c r="H495" t="str">
        <f t="shared" si="73"/>
        <v>0</v>
      </c>
      <c r="I495">
        <v>67</v>
      </c>
      <c r="J495">
        <v>115</v>
      </c>
      <c r="K495">
        <v>763</v>
      </c>
      <c r="L495">
        <v>7710</v>
      </c>
      <c r="M495">
        <v>11017</v>
      </c>
      <c r="N495">
        <v>8103</v>
      </c>
      <c r="O495" t="str">
        <f t="shared" si="74"/>
        <v>1.001-10.000</v>
      </c>
      <c r="P495">
        <v>1638</v>
      </c>
      <c r="Q495" t="str">
        <f t="shared" si="75"/>
        <v>1.001-10.000</v>
      </c>
      <c r="R495">
        <v>1276</v>
      </c>
      <c r="S495">
        <v>14.87</v>
      </c>
      <c r="T495">
        <v>5.63</v>
      </c>
      <c r="U495">
        <v>1.57</v>
      </c>
      <c r="V495">
        <v>227.67</v>
      </c>
      <c r="W495">
        <v>16.309999999999999</v>
      </c>
      <c r="X495" t="s">
        <v>2007</v>
      </c>
      <c r="Y495" t="s">
        <v>2008</v>
      </c>
      <c r="Z495" t="s">
        <v>2009</v>
      </c>
      <c r="AB495">
        <f>(N495 - MIN($N$2:$N$998)) / (MAX($N$2:$N$998) - MIN($N$2:$N$998))</f>
        <v>7.5386660161624983E-4</v>
      </c>
      <c r="AC495">
        <f t="shared" si="76"/>
        <v>1.3142986303130703E-4</v>
      </c>
      <c r="AD495">
        <f t="shared" si="77"/>
        <v>0.25672594619243044</v>
      </c>
      <c r="AE495">
        <f t="shared" si="78"/>
        <v>0.12101910828025479</v>
      </c>
      <c r="AF495">
        <f t="shared" si="79"/>
        <v>4.1242114598987597E-3</v>
      </c>
    </row>
    <row r="496" spans="1:32" x14ac:dyDescent="0.25">
      <c r="A496" t="s">
        <v>2010</v>
      </c>
      <c r="B496">
        <v>5796</v>
      </c>
      <c r="C496" s="2" t="str">
        <f t="shared" si="70"/>
        <v>0-20.000</v>
      </c>
      <c r="D496">
        <v>9.7899999999999991</v>
      </c>
      <c r="E496">
        <f t="shared" si="71"/>
        <v>8</v>
      </c>
      <c r="F496" t="str">
        <f t="shared" si="72"/>
        <v>08-10 anos</v>
      </c>
      <c r="G496">
        <v>8</v>
      </c>
      <c r="H496" t="str">
        <f t="shared" si="73"/>
        <v>1 - 250</v>
      </c>
      <c r="I496">
        <v>424</v>
      </c>
      <c r="J496">
        <v>519</v>
      </c>
      <c r="K496">
        <v>3005</v>
      </c>
      <c r="L496">
        <v>23664</v>
      </c>
      <c r="M496">
        <v>31764</v>
      </c>
      <c r="N496">
        <v>23292</v>
      </c>
      <c r="O496" t="str">
        <f t="shared" si="74"/>
        <v>10.001-100.000</v>
      </c>
      <c r="P496">
        <v>2320</v>
      </c>
      <c r="Q496" t="str">
        <f t="shared" si="75"/>
        <v>1.001-10.000</v>
      </c>
      <c r="R496">
        <v>6152</v>
      </c>
      <c r="S496">
        <v>7.3</v>
      </c>
      <c r="T496">
        <v>5.25</v>
      </c>
      <c r="U496">
        <v>1.31</v>
      </c>
      <c r="V496">
        <v>29.74</v>
      </c>
      <c r="W496">
        <v>8.56</v>
      </c>
      <c r="X496" t="s">
        <v>2011</v>
      </c>
      <c r="Y496" t="s">
        <v>2012</v>
      </c>
      <c r="Z496" t="s">
        <v>2013</v>
      </c>
      <c r="AB496">
        <f>(N496 - MIN($N$2:$N$998)) / (MAX($N$2:$N$998) - MIN($N$2:$N$998))</f>
        <v>2.1669827082371577E-3</v>
      </c>
      <c r="AC496">
        <f t="shared" si="76"/>
        <v>1.8615218695520897E-4</v>
      </c>
      <c r="AD496">
        <f t="shared" si="77"/>
        <v>0.23939808481532149</v>
      </c>
      <c r="AE496">
        <f t="shared" si="78"/>
        <v>6.5817409766454366E-2</v>
      </c>
      <c r="AF496">
        <f t="shared" si="79"/>
        <v>5.3873610408656874E-4</v>
      </c>
    </row>
    <row r="497" spans="1:32" x14ac:dyDescent="0.25">
      <c r="A497" t="s">
        <v>2014</v>
      </c>
      <c r="B497">
        <v>5972</v>
      </c>
      <c r="C497" s="2" t="str">
        <f t="shared" si="70"/>
        <v>0-20.000</v>
      </c>
      <c r="D497">
        <v>11.64</v>
      </c>
      <c r="E497">
        <f t="shared" si="71"/>
        <v>10</v>
      </c>
      <c r="F497" t="str">
        <f t="shared" si="72"/>
        <v>10-12 anos</v>
      </c>
      <c r="G497">
        <v>19</v>
      </c>
      <c r="H497" t="str">
        <f t="shared" si="73"/>
        <v>1 - 250</v>
      </c>
      <c r="I497">
        <v>256</v>
      </c>
      <c r="J497">
        <v>0</v>
      </c>
      <c r="K497">
        <v>0</v>
      </c>
      <c r="L497">
        <v>0</v>
      </c>
      <c r="M497">
        <v>119736</v>
      </c>
      <c r="N497">
        <v>70058</v>
      </c>
      <c r="O497" t="str">
        <f t="shared" si="74"/>
        <v>10.001-100.000</v>
      </c>
      <c r="P497">
        <v>34703</v>
      </c>
      <c r="Q497" t="str">
        <f t="shared" si="75"/>
        <v>10.001-100.000</v>
      </c>
      <c r="R497">
        <v>14975</v>
      </c>
      <c r="S497">
        <v>28.98</v>
      </c>
      <c r="X497" t="s">
        <v>2015</v>
      </c>
      <c r="Y497" t="s">
        <v>2016</v>
      </c>
      <c r="Z497" t="s">
        <v>2017</v>
      </c>
      <c r="AA497" t="s">
        <v>2018</v>
      </c>
      <c r="AB497">
        <f>(N497 - MIN($N$2:$N$998)) / (MAX($N$2:$N$998) - MIN($N$2:$N$998))</f>
        <v>6.5178805844787399E-3</v>
      </c>
      <c r="AC497">
        <f t="shared" si="76"/>
        <v>2.7844997172011281E-3</v>
      </c>
      <c r="AD497">
        <f t="shared" si="77"/>
        <v>0</v>
      </c>
      <c r="AE497">
        <f t="shared" si="78"/>
        <v>-0.21231422505307856</v>
      </c>
      <c r="AF497">
        <f t="shared" si="79"/>
        <v>0</v>
      </c>
    </row>
    <row r="498" spans="1:32" x14ac:dyDescent="0.25">
      <c r="A498" t="s">
        <v>2019</v>
      </c>
      <c r="B498">
        <v>5787</v>
      </c>
      <c r="C498" s="2" t="str">
        <f t="shared" si="70"/>
        <v>0-20.000</v>
      </c>
      <c r="D498">
        <v>8.5500000000000007</v>
      </c>
      <c r="E498">
        <f t="shared" si="71"/>
        <v>8</v>
      </c>
      <c r="F498" t="str">
        <f t="shared" si="72"/>
        <v>08-10 anos</v>
      </c>
      <c r="G498">
        <v>2</v>
      </c>
      <c r="H498" t="str">
        <f t="shared" si="73"/>
        <v>1 - 250</v>
      </c>
      <c r="I498">
        <v>39</v>
      </c>
      <c r="J498">
        <v>105</v>
      </c>
      <c r="K498">
        <v>511</v>
      </c>
      <c r="L498">
        <v>3698</v>
      </c>
      <c r="M498">
        <v>4730</v>
      </c>
      <c r="N498">
        <v>3673</v>
      </c>
      <c r="O498" t="str">
        <f t="shared" si="74"/>
        <v>1.001-10.000</v>
      </c>
      <c r="P498">
        <v>158</v>
      </c>
      <c r="Q498" t="str">
        <f t="shared" si="75"/>
        <v>101-1.000</v>
      </c>
      <c r="R498">
        <v>899</v>
      </c>
      <c r="S498">
        <v>3.34</v>
      </c>
      <c r="T498">
        <v>4.2300000000000004</v>
      </c>
      <c r="U498">
        <v>1.25</v>
      </c>
      <c r="V498">
        <v>19.11</v>
      </c>
      <c r="W498">
        <v>6.9</v>
      </c>
      <c r="X498" t="s">
        <v>2020</v>
      </c>
      <c r="Y498" t="s">
        <v>2021</v>
      </c>
      <c r="Z498" t="s">
        <v>2022</v>
      </c>
      <c r="AB498">
        <f>(N498 - MIN($N$2:$N$998)) / (MAX($N$2:$N$998) - MIN($N$2:$N$998))</f>
        <v>3.4171936662180495E-4</v>
      </c>
      <c r="AC498">
        <f t="shared" si="76"/>
        <v>1.267760583574268E-5</v>
      </c>
      <c r="AD498">
        <f t="shared" si="77"/>
        <v>0.19288645690834474</v>
      </c>
      <c r="AE498">
        <f t="shared" si="78"/>
        <v>5.3078556263269641E-2</v>
      </c>
      <c r="AF498">
        <f t="shared" si="79"/>
        <v>3.4617508235017919E-4</v>
      </c>
    </row>
    <row r="499" spans="1:32" x14ac:dyDescent="0.25">
      <c r="A499" t="s">
        <v>2023</v>
      </c>
      <c r="B499">
        <v>5773</v>
      </c>
      <c r="C499" s="2" t="str">
        <f t="shared" si="70"/>
        <v>0-20.000</v>
      </c>
      <c r="D499">
        <v>13.71</v>
      </c>
      <c r="E499">
        <f t="shared" si="71"/>
        <v>12</v>
      </c>
      <c r="F499" t="str">
        <f t="shared" si="72"/>
        <v>12-14 anos</v>
      </c>
      <c r="G499">
        <v>0</v>
      </c>
      <c r="H499" t="str">
        <f t="shared" si="73"/>
        <v>0</v>
      </c>
      <c r="I499">
        <v>5</v>
      </c>
      <c r="J499">
        <v>12</v>
      </c>
      <c r="K499">
        <v>143</v>
      </c>
      <c r="L499">
        <v>1937</v>
      </c>
      <c r="M499">
        <v>2358</v>
      </c>
      <c r="N499">
        <v>1740</v>
      </c>
      <c r="O499" t="str">
        <f t="shared" si="74"/>
        <v>1.001-10.000</v>
      </c>
      <c r="P499">
        <v>378</v>
      </c>
      <c r="Q499" t="str">
        <f t="shared" si="75"/>
        <v>101-1.000</v>
      </c>
      <c r="R499">
        <v>240</v>
      </c>
      <c r="S499">
        <v>16.03</v>
      </c>
      <c r="T499">
        <v>3.25</v>
      </c>
      <c r="U499">
        <v>1.33</v>
      </c>
      <c r="V499">
        <v>11</v>
      </c>
      <c r="W499">
        <v>26.67</v>
      </c>
      <c r="X499" t="s">
        <v>2024</v>
      </c>
      <c r="Y499" t="s">
        <v>2025</v>
      </c>
      <c r="Z499" t="s">
        <v>2026</v>
      </c>
      <c r="AB499">
        <f>(N499 - MIN($N$2:$N$998)) / (MAX($N$2:$N$998) - MIN($N$2:$N$998))</f>
        <v>1.6188175821452237E-4</v>
      </c>
      <c r="AC499">
        <f t="shared" si="76"/>
        <v>3.0329968391840083E-5</v>
      </c>
      <c r="AD499">
        <f t="shared" si="77"/>
        <v>0.14819881440948474</v>
      </c>
      <c r="AE499">
        <f t="shared" si="78"/>
        <v>7.0063694267515936E-2</v>
      </c>
      <c r="AF499">
        <f t="shared" si="79"/>
        <v>1.9926352202260446E-4</v>
      </c>
    </row>
    <row r="500" spans="1:32" x14ac:dyDescent="0.25">
      <c r="A500" t="s">
        <v>2027</v>
      </c>
      <c r="B500">
        <v>5771</v>
      </c>
      <c r="C500" s="2" t="str">
        <f t="shared" si="70"/>
        <v>0-20.000</v>
      </c>
      <c r="D500">
        <v>11.28</v>
      </c>
      <c r="E500">
        <f t="shared" si="71"/>
        <v>10</v>
      </c>
      <c r="F500" t="str">
        <f t="shared" si="72"/>
        <v>10-12 anos</v>
      </c>
      <c r="G500">
        <v>3</v>
      </c>
      <c r="H500" t="str">
        <f t="shared" si="73"/>
        <v>1 - 250</v>
      </c>
      <c r="I500">
        <v>13</v>
      </c>
      <c r="J500">
        <v>39</v>
      </c>
      <c r="K500">
        <v>147</v>
      </c>
      <c r="L500">
        <v>1429</v>
      </c>
      <c r="M500">
        <v>1569</v>
      </c>
      <c r="N500">
        <v>1248</v>
      </c>
      <c r="O500" t="str">
        <f t="shared" si="74"/>
        <v>1.001-10.000</v>
      </c>
      <c r="P500">
        <v>18</v>
      </c>
      <c r="Q500" t="str">
        <f t="shared" si="75"/>
        <v>Até 100</v>
      </c>
      <c r="R500">
        <v>303</v>
      </c>
      <c r="S500">
        <v>1.1499999999999999</v>
      </c>
      <c r="T500">
        <v>3.97</v>
      </c>
      <c r="U500">
        <v>1.28</v>
      </c>
      <c r="V500">
        <v>25.33</v>
      </c>
      <c r="W500">
        <v>5.82</v>
      </c>
      <c r="X500" t="s">
        <v>2028</v>
      </c>
      <c r="Y500" t="s">
        <v>2029</v>
      </c>
      <c r="Z500" t="s">
        <v>2030</v>
      </c>
      <c r="AB500">
        <f>(N500 - MIN($N$2:$N$998)) / (MAX($N$2:$N$998) - MIN($N$2:$N$998))</f>
        <v>1.1610829554696777E-4</v>
      </c>
      <c r="AC500">
        <f t="shared" si="76"/>
        <v>1.444284209135242E-6</v>
      </c>
      <c r="AD500">
        <f t="shared" si="77"/>
        <v>0.18103055175558597</v>
      </c>
      <c r="AE500">
        <f t="shared" si="78"/>
        <v>5.9447983014862003E-2</v>
      </c>
      <c r="AF500">
        <f t="shared" si="79"/>
        <v>4.5884954662114277E-4</v>
      </c>
    </row>
    <row r="501" spans="1:32" x14ac:dyDescent="0.25">
      <c r="A501" t="s">
        <v>2031</v>
      </c>
      <c r="B501">
        <v>5761</v>
      </c>
      <c r="C501" s="2" t="str">
        <f t="shared" si="70"/>
        <v>0-20.000</v>
      </c>
      <c r="D501">
        <v>11.18</v>
      </c>
      <c r="E501">
        <f t="shared" si="71"/>
        <v>10</v>
      </c>
      <c r="F501" t="str">
        <f t="shared" si="72"/>
        <v>10-12 anos</v>
      </c>
      <c r="G501">
        <v>66</v>
      </c>
      <c r="H501" t="str">
        <f t="shared" si="73"/>
        <v>1 - 250</v>
      </c>
      <c r="I501">
        <v>245</v>
      </c>
      <c r="J501">
        <v>443</v>
      </c>
      <c r="K501">
        <v>2438</v>
      </c>
      <c r="L501">
        <v>31851</v>
      </c>
      <c r="M501">
        <v>53210</v>
      </c>
      <c r="N501">
        <v>37388</v>
      </c>
      <c r="O501" t="str">
        <f t="shared" si="74"/>
        <v>10.001-100.000</v>
      </c>
      <c r="P501">
        <v>9547</v>
      </c>
      <c r="Q501" t="str">
        <f t="shared" si="75"/>
        <v>1.001-10.000</v>
      </c>
      <c r="R501">
        <v>6275</v>
      </c>
      <c r="S501">
        <v>17.940000000000001</v>
      </c>
      <c r="T501">
        <v>7.3</v>
      </c>
      <c r="U501">
        <v>1.45</v>
      </c>
      <c r="V501">
        <v>28.84</v>
      </c>
      <c r="W501">
        <v>15.21</v>
      </c>
      <c r="X501" t="s">
        <v>2032</v>
      </c>
      <c r="Y501" t="s">
        <v>2033</v>
      </c>
      <c r="Z501" t="s">
        <v>2034</v>
      </c>
      <c r="AB501">
        <f>(N501 - MIN($N$2:$N$998)) / (MAX($N$2:$N$998) - MIN($N$2:$N$998))</f>
        <v>3.4784110207612424E-3</v>
      </c>
      <c r="AC501">
        <f t="shared" si="76"/>
        <v>7.6603229692300868E-4</v>
      </c>
      <c r="AD501">
        <f t="shared" si="77"/>
        <v>0.33287733698130417</v>
      </c>
      <c r="AE501">
        <f t="shared" si="78"/>
        <v>9.5541401273885343E-2</v>
      </c>
      <c r="AF501">
        <f t="shared" si="79"/>
        <v>5.2243272501199204E-4</v>
      </c>
    </row>
    <row r="502" spans="1:32" x14ac:dyDescent="0.25">
      <c r="A502" t="s">
        <v>2035</v>
      </c>
      <c r="B502">
        <v>5743</v>
      </c>
      <c r="C502" s="2" t="str">
        <f t="shared" si="70"/>
        <v>0-20.000</v>
      </c>
      <c r="D502">
        <v>7.24</v>
      </c>
      <c r="E502">
        <f t="shared" si="71"/>
        <v>6</v>
      </c>
      <c r="F502" t="str">
        <f t="shared" si="72"/>
        <v>06-08 anos</v>
      </c>
      <c r="G502">
        <v>132</v>
      </c>
      <c r="H502" t="str">
        <f t="shared" si="73"/>
        <v>1 - 250</v>
      </c>
      <c r="I502">
        <v>694</v>
      </c>
      <c r="J502">
        <v>828</v>
      </c>
      <c r="K502">
        <v>3643</v>
      </c>
      <c r="L502">
        <v>26230</v>
      </c>
      <c r="M502">
        <v>48603</v>
      </c>
      <c r="N502">
        <v>33071</v>
      </c>
      <c r="O502" t="str">
        <f t="shared" si="74"/>
        <v>10.001-100.000</v>
      </c>
      <c r="P502">
        <v>6512</v>
      </c>
      <c r="Q502" t="str">
        <f t="shared" si="75"/>
        <v>1.001-10.000</v>
      </c>
      <c r="R502">
        <v>9020</v>
      </c>
      <c r="S502">
        <v>13.4</v>
      </c>
      <c r="T502">
        <v>4.72</v>
      </c>
      <c r="U502">
        <v>1.3</v>
      </c>
      <c r="V502">
        <v>18.8</v>
      </c>
      <c r="W502">
        <v>7.65</v>
      </c>
      <c r="X502" t="s">
        <v>2036</v>
      </c>
      <c r="Y502" t="s">
        <v>2037</v>
      </c>
      <c r="Z502" t="s">
        <v>2038</v>
      </c>
      <c r="AB502">
        <f>(N502 - MIN($N$2:$N$998)) / (MAX($N$2:$N$998) - MIN($N$2:$N$998))</f>
        <v>3.0767767965014189E-3</v>
      </c>
      <c r="AC502">
        <f t="shared" si="76"/>
        <v>5.2250993166048313E-4</v>
      </c>
      <c r="AD502">
        <f t="shared" si="77"/>
        <v>0.21523027815777473</v>
      </c>
      <c r="AE502">
        <f t="shared" si="78"/>
        <v>6.369426751592358E-2</v>
      </c>
      <c r="AF502">
        <f t="shared" si="79"/>
        <v>3.4055947400226945E-4</v>
      </c>
    </row>
    <row r="503" spans="1:32" x14ac:dyDescent="0.25">
      <c r="A503" t="s">
        <v>2039</v>
      </c>
      <c r="B503">
        <v>5728</v>
      </c>
      <c r="C503" s="2" t="str">
        <f t="shared" si="70"/>
        <v>0-20.000</v>
      </c>
      <c r="D503">
        <v>8.1</v>
      </c>
      <c r="E503">
        <f t="shared" si="71"/>
        <v>8</v>
      </c>
      <c r="F503" t="str">
        <f t="shared" si="72"/>
        <v>08-10 anos</v>
      </c>
      <c r="G503">
        <v>0</v>
      </c>
      <c r="H503" t="str">
        <f t="shared" si="73"/>
        <v>0</v>
      </c>
      <c r="I503">
        <v>512</v>
      </c>
      <c r="J503">
        <v>550</v>
      </c>
      <c r="K503">
        <v>1335</v>
      </c>
      <c r="L503">
        <v>17168</v>
      </c>
      <c r="M503">
        <v>49264</v>
      </c>
      <c r="N503">
        <v>26201</v>
      </c>
      <c r="O503" t="str">
        <f t="shared" si="74"/>
        <v>10.001-100.000</v>
      </c>
      <c r="P503">
        <v>15624</v>
      </c>
      <c r="Q503" t="str">
        <f t="shared" si="75"/>
        <v>10.001-100.000</v>
      </c>
      <c r="R503">
        <v>7439</v>
      </c>
      <c r="S503">
        <v>31.71</v>
      </c>
      <c r="T503">
        <v>8.85</v>
      </c>
      <c r="U503">
        <v>1.95</v>
      </c>
      <c r="V503">
        <v>4.29</v>
      </c>
      <c r="W503">
        <v>6.27</v>
      </c>
      <c r="X503" t="s">
        <v>2040</v>
      </c>
      <c r="Y503" t="s">
        <v>2041</v>
      </c>
      <c r="Z503" t="s">
        <v>2042</v>
      </c>
      <c r="AB503">
        <f>(N503 - MIN($N$2:$N$998)) / (MAX($N$2:$N$998) - MIN($N$2:$N$998))</f>
        <v>2.4376229580337356E-3</v>
      </c>
      <c r="AC503">
        <f t="shared" si="76"/>
        <v>1.25363869352939E-3</v>
      </c>
      <c r="AD503">
        <f t="shared" si="77"/>
        <v>0.40355677154582764</v>
      </c>
      <c r="AE503">
        <f t="shared" si="78"/>
        <v>0.20169851380042461</v>
      </c>
      <c r="AF503">
        <f t="shared" si="79"/>
        <v>7.7712773588815745E-5</v>
      </c>
    </row>
    <row r="504" spans="1:32" x14ac:dyDescent="0.25">
      <c r="A504" t="s">
        <v>2043</v>
      </c>
      <c r="B504">
        <v>5728</v>
      </c>
      <c r="C504" s="2" t="str">
        <f t="shared" si="70"/>
        <v>0-20.000</v>
      </c>
      <c r="D504">
        <v>8.58</v>
      </c>
      <c r="E504">
        <f t="shared" si="71"/>
        <v>8</v>
      </c>
      <c r="F504" t="str">
        <f t="shared" si="72"/>
        <v>08-10 anos</v>
      </c>
      <c r="G504">
        <v>63</v>
      </c>
      <c r="H504" t="str">
        <f t="shared" si="73"/>
        <v>1 - 250</v>
      </c>
      <c r="I504">
        <v>598</v>
      </c>
      <c r="J504">
        <v>934</v>
      </c>
      <c r="K504">
        <v>5622</v>
      </c>
      <c r="L504">
        <v>40321</v>
      </c>
      <c r="M504">
        <v>59467</v>
      </c>
      <c r="N504">
        <v>47698</v>
      </c>
      <c r="O504" t="str">
        <f t="shared" si="74"/>
        <v>10.001-100.000</v>
      </c>
      <c r="P504">
        <v>2420</v>
      </c>
      <c r="Q504" t="str">
        <f t="shared" si="75"/>
        <v>1.001-10.000</v>
      </c>
      <c r="R504">
        <v>9349</v>
      </c>
      <c r="S504">
        <v>4.07</v>
      </c>
      <c r="T504">
        <v>8.01</v>
      </c>
      <c r="U504">
        <v>1.61</v>
      </c>
      <c r="V504">
        <v>34.76</v>
      </c>
      <c r="W504">
        <v>11.4</v>
      </c>
      <c r="X504" t="s">
        <v>2044</v>
      </c>
      <c r="Y504" t="s">
        <v>2045</v>
      </c>
      <c r="Z504" t="s">
        <v>2046</v>
      </c>
      <c r="AB504">
        <f>(N504 - MIN($N$2:$N$998)) / (MAX($N$2:$N$998) - MIN($N$2:$N$998))</f>
        <v>4.4376069559289005E-3</v>
      </c>
      <c r="AC504">
        <f t="shared" si="76"/>
        <v>1.9417598811707142E-4</v>
      </c>
      <c r="AD504">
        <f t="shared" si="77"/>
        <v>0.36525307797537621</v>
      </c>
      <c r="AE504">
        <f t="shared" si="78"/>
        <v>0.12951167728237795</v>
      </c>
      <c r="AF504">
        <f t="shared" si="79"/>
        <v>6.2967272959143009E-4</v>
      </c>
    </row>
    <row r="505" spans="1:32" x14ac:dyDescent="0.25">
      <c r="A505" t="s">
        <v>2047</v>
      </c>
      <c r="B505">
        <v>5724</v>
      </c>
      <c r="C505" s="2" t="str">
        <f t="shared" si="70"/>
        <v>0-20.000</v>
      </c>
      <c r="D505">
        <v>9.07</v>
      </c>
      <c r="E505">
        <f t="shared" si="71"/>
        <v>8</v>
      </c>
      <c r="F505" t="str">
        <f t="shared" si="72"/>
        <v>08-10 anos</v>
      </c>
      <c r="G505">
        <v>2</v>
      </c>
      <c r="H505" t="str">
        <f t="shared" si="73"/>
        <v>1 - 250</v>
      </c>
      <c r="I505">
        <v>21</v>
      </c>
      <c r="J505">
        <v>41</v>
      </c>
      <c r="K505">
        <v>346</v>
      </c>
      <c r="L505">
        <v>3564</v>
      </c>
      <c r="M505">
        <v>4972</v>
      </c>
      <c r="N505">
        <v>3694</v>
      </c>
      <c r="O505" t="str">
        <f t="shared" si="74"/>
        <v>1.001-10.000</v>
      </c>
      <c r="P505">
        <v>606</v>
      </c>
      <c r="Q505" t="str">
        <f t="shared" si="75"/>
        <v>101-1.000</v>
      </c>
      <c r="R505">
        <v>672</v>
      </c>
      <c r="S505">
        <v>12.19</v>
      </c>
      <c r="T505">
        <v>5.05</v>
      </c>
      <c r="U505">
        <v>1.63</v>
      </c>
      <c r="V505">
        <v>102.54</v>
      </c>
      <c r="W505">
        <v>25.12</v>
      </c>
      <c r="X505" t="s">
        <v>2048</v>
      </c>
      <c r="Y505" t="s">
        <v>2049</v>
      </c>
      <c r="Z505" t="s">
        <v>2050</v>
      </c>
      <c r="AB505">
        <f>(N505 - MIN($N$2:$N$998)) / (MAX($N$2:$N$998) - MIN($N$2:$N$998))</f>
        <v>3.4367311197956642E-4</v>
      </c>
      <c r="AC505">
        <f t="shared" si="76"/>
        <v>4.862423504088648E-5</v>
      </c>
      <c r="AD505">
        <f t="shared" si="77"/>
        <v>0.23027815777473779</v>
      </c>
      <c r="AE505">
        <f t="shared" si="78"/>
        <v>0.13375796178343946</v>
      </c>
      <c r="AF505">
        <f t="shared" si="79"/>
        <v>1.8574983225634421E-3</v>
      </c>
    </row>
    <row r="506" spans="1:32" x14ac:dyDescent="0.25">
      <c r="A506" t="s">
        <v>2051</v>
      </c>
      <c r="B506">
        <v>5715</v>
      </c>
      <c r="C506" s="2" t="str">
        <f t="shared" si="70"/>
        <v>0-20.000</v>
      </c>
      <c r="D506">
        <v>8.76</v>
      </c>
      <c r="E506">
        <f t="shared" si="71"/>
        <v>8</v>
      </c>
      <c r="F506" t="str">
        <f t="shared" si="72"/>
        <v>08-10 anos</v>
      </c>
      <c r="G506">
        <v>42</v>
      </c>
      <c r="H506" t="str">
        <f t="shared" si="73"/>
        <v>1 - 250</v>
      </c>
      <c r="I506">
        <v>146</v>
      </c>
      <c r="J506">
        <v>342</v>
      </c>
      <c r="K506">
        <v>1850</v>
      </c>
      <c r="L506">
        <v>17789</v>
      </c>
      <c r="M506">
        <v>21455</v>
      </c>
      <c r="N506">
        <v>16460</v>
      </c>
      <c r="O506" t="str">
        <f t="shared" si="74"/>
        <v>10.001-100.000</v>
      </c>
      <c r="P506">
        <v>1833</v>
      </c>
      <c r="Q506" t="str">
        <f t="shared" si="75"/>
        <v>1.001-10.000</v>
      </c>
      <c r="R506">
        <v>3162</v>
      </c>
      <c r="S506">
        <v>8.5399999999999991</v>
      </c>
      <c r="T506">
        <v>4.8099999999999996</v>
      </c>
      <c r="U506">
        <v>1.53</v>
      </c>
      <c r="V506">
        <v>50.27</v>
      </c>
      <c r="W506">
        <v>9.98</v>
      </c>
      <c r="X506" t="s">
        <v>2052</v>
      </c>
      <c r="Y506" t="s">
        <v>2053</v>
      </c>
      <c r="Z506" t="s">
        <v>2054</v>
      </c>
      <c r="AB506">
        <f>(N506 - MIN($N$2:$N$998)) / (MAX($N$2:$N$998) - MIN($N$2:$N$998))</f>
        <v>1.5313642185120907E-3</v>
      </c>
      <c r="AC506">
        <f t="shared" si="76"/>
        <v>1.4707627529693881E-4</v>
      </c>
      <c r="AD506">
        <f t="shared" si="77"/>
        <v>0.21933424532603737</v>
      </c>
      <c r="AE506">
        <f t="shared" si="78"/>
        <v>0.11252653927813164</v>
      </c>
      <c r="AF506">
        <f t="shared" si="79"/>
        <v>9.1063429564330238E-4</v>
      </c>
    </row>
    <row r="507" spans="1:32" x14ac:dyDescent="0.25">
      <c r="A507" t="s">
        <v>2055</v>
      </c>
      <c r="B507">
        <v>5705</v>
      </c>
      <c r="C507" s="2" t="str">
        <f t="shared" si="70"/>
        <v>0-20.000</v>
      </c>
      <c r="D507">
        <v>9.1300000000000008</v>
      </c>
      <c r="E507">
        <f t="shared" si="71"/>
        <v>8</v>
      </c>
      <c r="F507" t="str">
        <f t="shared" si="72"/>
        <v>08-10 anos</v>
      </c>
      <c r="G507">
        <v>0</v>
      </c>
      <c r="H507" t="str">
        <f t="shared" si="73"/>
        <v>0</v>
      </c>
      <c r="I507">
        <v>128</v>
      </c>
      <c r="J507">
        <v>275</v>
      </c>
      <c r="K507">
        <v>1225</v>
      </c>
      <c r="L507">
        <v>11063</v>
      </c>
      <c r="M507">
        <v>18037</v>
      </c>
      <c r="N507">
        <v>11308</v>
      </c>
      <c r="O507" t="str">
        <f t="shared" si="74"/>
        <v>10.001-100.000</v>
      </c>
      <c r="P507">
        <v>4238</v>
      </c>
      <c r="Q507" t="str">
        <f t="shared" si="75"/>
        <v>1.001-10.000</v>
      </c>
      <c r="R507">
        <v>2491</v>
      </c>
      <c r="S507">
        <v>23.5</v>
      </c>
      <c r="T507">
        <v>4.8499999999999996</v>
      </c>
      <c r="U507">
        <v>1.39</v>
      </c>
      <c r="V507">
        <v>26.97</v>
      </c>
      <c r="W507">
        <v>8.51</v>
      </c>
      <c r="X507" t="s">
        <v>2056</v>
      </c>
      <c r="Y507" t="s">
        <v>2057</v>
      </c>
      <c r="Z507" t="s">
        <v>2058</v>
      </c>
      <c r="AB507">
        <f>(N507 - MIN($N$2:$N$998)) / (MAX($N$2:$N$998) - MIN($N$2:$N$998))</f>
        <v>1.0520453574079419E-3</v>
      </c>
      <c r="AC507">
        <f t="shared" si="76"/>
        <v>3.4004869323973089E-4</v>
      </c>
      <c r="AD507">
        <f t="shared" si="77"/>
        <v>0.22115823073415411</v>
      </c>
      <c r="AE507">
        <f t="shared" si="78"/>
        <v>8.2802547770700619E-2</v>
      </c>
      <c r="AF507">
        <f t="shared" si="79"/>
        <v>4.8855792626814924E-4</v>
      </c>
    </row>
    <row r="508" spans="1:32" x14ac:dyDescent="0.25">
      <c r="A508" t="s">
        <v>2059</v>
      </c>
      <c r="B508">
        <v>5688</v>
      </c>
      <c r="C508" s="2" t="str">
        <f t="shared" si="70"/>
        <v>0-20.000</v>
      </c>
      <c r="D508">
        <v>7.67</v>
      </c>
      <c r="E508">
        <f t="shared" si="71"/>
        <v>6</v>
      </c>
      <c r="F508" t="str">
        <f t="shared" si="72"/>
        <v>06-08 anos</v>
      </c>
      <c r="G508">
        <v>0</v>
      </c>
      <c r="H508" t="str">
        <f t="shared" si="73"/>
        <v>0</v>
      </c>
      <c r="I508">
        <v>801</v>
      </c>
      <c r="J508">
        <v>824</v>
      </c>
      <c r="K508">
        <v>2015</v>
      </c>
      <c r="L508">
        <v>18801</v>
      </c>
      <c r="M508">
        <v>62821</v>
      </c>
      <c r="N508">
        <v>36198</v>
      </c>
      <c r="O508" t="str">
        <f t="shared" si="74"/>
        <v>10.001-100.000</v>
      </c>
      <c r="P508">
        <v>19264</v>
      </c>
      <c r="Q508" t="str">
        <f t="shared" si="75"/>
        <v>10.001-100.000</v>
      </c>
      <c r="R508">
        <v>7359</v>
      </c>
      <c r="S508">
        <v>30.66</v>
      </c>
      <c r="T508">
        <v>7.75</v>
      </c>
      <c r="U508">
        <v>1.28</v>
      </c>
      <c r="V508">
        <v>7.12</v>
      </c>
      <c r="W508">
        <v>4.08</v>
      </c>
      <c r="X508" t="s">
        <v>2060</v>
      </c>
      <c r="Y508" t="s">
        <v>2061</v>
      </c>
      <c r="Z508" t="s">
        <v>2062</v>
      </c>
      <c r="AB508">
        <f>(N508 - MIN($N$2:$N$998)) / (MAX($N$2:$N$998) - MIN($N$2:$N$998))</f>
        <v>3.3676987838214254E-3</v>
      </c>
      <c r="AC508">
        <f t="shared" si="76"/>
        <v>1.5457050558211835E-3</v>
      </c>
      <c r="AD508">
        <f t="shared" si="77"/>
        <v>0.3533971728226174</v>
      </c>
      <c r="AE508">
        <f t="shared" si="78"/>
        <v>5.9447983014862003E-2</v>
      </c>
      <c r="AF508">
        <f t="shared" si="79"/>
        <v>1.2897784334554033E-4</v>
      </c>
    </row>
    <row r="509" spans="1:32" x14ac:dyDescent="0.25">
      <c r="A509" t="s">
        <v>2063</v>
      </c>
      <c r="B509">
        <v>5685</v>
      </c>
      <c r="C509" s="2" t="str">
        <f t="shared" si="70"/>
        <v>0-20.000</v>
      </c>
      <c r="D509">
        <v>13.57</v>
      </c>
      <c r="E509">
        <f t="shared" si="71"/>
        <v>12</v>
      </c>
      <c r="F509" t="str">
        <f t="shared" si="72"/>
        <v>12-14 anos</v>
      </c>
      <c r="G509">
        <v>3</v>
      </c>
      <c r="H509" t="str">
        <f t="shared" si="73"/>
        <v>1 - 250</v>
      </c>
      <c r="I509">
        <v>200</v>
      </c>
      <c r="J509">
        <v>315</v>
      </c>
      <c r="K509">
        <v>1560</v>
      </c>
      <c r="L509">
        <v>12842</v>
      </c>
      <c r="M509">
        <v>22249</v>
      </c>
      <c r="N509">
        <v>13236</v>
      </c>
      <c r="O509" t="str">
        <f t="shared" si="74"/>
        <v>10.001-100.000</v>
      </c>
      <c r="P509">
        <v>5241</v>
      </c>
      <c r="Q509" t="str">
        <f t="shared" si="75"/>
        <v>1.001-10.000</v>
      </c>
      <c r="R509">
        <v>3772</v>
      </c>
      <c r="S509">
        <v>23.56</v>
      </c>
      <c r="T509">
        <v>3.17</v>
      </c>
      <c r="U509">
        <v>1.28</v>
      </c>
      <c r="V509">
        <v>24.78</v>
      </c>
      <c r="W509">
        <v>8</v>
      </c>
      <c r="X509" t="s">
        <v>2064</v>
      </c>
      <c r="Y509" t="s">
        <v>2065</v>
      </c>
      <c r="Z509" t="s">
        <v>2066</v>
      </c>
      <c r="AB509">
        <f>(N509 - MIN($N$2:$N$998)) / (MAX($N$2:$N$998) - MIN($N$2:$N$998))</f>
        <v>1.2314177883490907E-3</v>
      </c>
      <c r="AC509">
        <f t="shared" si="76"/>
        <v>4.2052741889321132E-4</v>
      </c>
      <c r="AD509">
        <f t="shared" si="77"/>
        <v>0.14455084359325127</v>
      </c>
      <c r="AE509">
        <f t="shared" si="78"/>
        <v>5.9447983014862003E-2</v>
      </c>
      <c r="AF509">
        <f t="shared" si="79"/>
        <v>4.4888637052001263E-4</v>
      </c>
    </row>
    <row r="510" spans="1:32" x14ac:dyDescent="0.25">
      <c r="A510" t="s">
        <v>2067</v>
      </c>
      <c r="B510">
        <v>5676</v>
      </c>
      <c r="C510" s="2" t="str">
        <f t="shared" si="70"/>
        <v>0-20.000</v>
      </c>
      <c r="D510">
        <v>10.77</v>
      </c>
      <c r="E510">
        <f t="shared" si="71"/>
        <v>10</v>
      </c>
      <c r="F510" t="str">
        <f t="shared" si="72"/>
        <v>10-12 anos</v>
      </c>
      <c r="G510">
        <v>0</v>
      </c>
      <c r="H510" t="str">
        <f t="shared" si="73"/>
        <v>0</v>
      </c>
      <c r="I510">
        <v>8089</v>
      </c>
      <c r="J510">
        <v>9856</v>
      </c>
      <c r="K510">
        <v>65174</v>
      </c>
      <c r="L510">
        <v>627040</v>
      </c>
      <c r="M510">
        <v>1204074</v>
      </c>
      <c r="N510">
        <v>806081</v>
      </c>
      <c r="O510" t="str">
        <f t="shared" si="74"/>
        <v>100.001-1.000.000</v>
      </c>
      <c r="P510">
        <v>215008</v>
      </c>
      <c r="Q510" t="str">
        <f t="shared" si="75"/>
        <v>&gt;100.000</v>
      </c>
      <c r="R510">
        <v>182985</v>
      </c>
      <c r="S510">
        <v>17.86</v>
      </c>
      <c r="T510">
        <v>7.26</v>
      </c>
      <c r="U510">
        <v>1.5</v>
      </c>
      <c r="V510">
        <v>55.96</v>
      </c>
      <c r="W510">
        <v>11.54</v>
      </c>
      <c r="X510" t="s">
        <v>2068</v>
      </c>
      <c r="Y510" t="s">
        <v>2069</v>
      </c>
      <c r="Z510" t="s">
        <v>2070</v>
      </c>
      <c r="AB510">
        <f>(N510 - MIN($N$2:$N$998)) / (MAX($N$2:$N$998) - MIN($N$2:$N$998))</f>
        <v>7.4994143415701375E-2</v>
      </c>
      <c r="AC510">
        <f t="shared" si="76"/>
        <v>1.7251814402097228E-2</v>
      </c>
      <c r="AD510">
        <f t="shared" si="77"/>
        <v>0.33105335157318738</v>
      </c>
      <c r="AE510">
        <f t="shared" si="78"/>
        <v>0.10615711252653928</v>
      </c>
      <c r="AF510">
        <f t="shared" si="79"/>
        <v>1.0137078811259042E-3</v>
      </c>
    </row>
    <row r="511" spans="1:32" x14ac:dyDescent="0.25">
      <c r="A511" t="s">
        <v>2071</v>
      </c>
      <c r="B511">
        <v>5791</v>
      </c>
      <c r="C511" s="2" t="str">
        <f t="shared" si="70"/>
        <v>0-20.000</v>
      </c>
      <c r="D511">
        <v>16.329999999999998</v>
      </c>
      <c r="E511">
        <f t="shared" si="71"/>
        <v>16</v>
      </c>
      <c r="F511" t="str">
        <f t="shared" si="72"/>
        <v>16-18 anos</v>
      </c>
      <c r="G511">
        <v>0</v>
      </c>
      <c r="H511" t="str">
        <f t="shared" si="73"/>
        <v>0</v>
      </c>
      <c r="I511">
        <v>8289</v>
      </c>
      <c r="J511">
        <v>20365</v>
      </c>
      <c r="K511">
        <v>142040</v>
      </c>
      <c r="L511">
        <v>2006814</v>
      </c>
      <c r="M511">
        <v>2303066</v>
      </c>
      <c r="N511">
        <v>1678542</v>
      </c>
      <c r="O511" t="str">
        <f t="shared" si="74"/>
        <v>&gt;1.000.000</v>
      </c>
      <c r="P511">
        <v>337802</v>
      </c>
      <c r="Q511" t="str">
        <f t="shared" si="75"/>
        <v>&gt;100.000</v>
      </c>
      <c r="R511">
        <v>286722</v>
      </c>
      <c r="S511">
        <v>14.67</v>
      </c>
      <c r="T511">
        <v>6.9</v>
      </c>
      <c r="U511">
        <v>1.41</v>
      </c>
      <c r="V511">
        <v>94.12</v>
      </c>
      <c r="W511">
        <v>16.899999999999999</v>
      </c>
      <c r="X511" t="s">
        <v>2072</v>
      </c>
      <c r="Y511" t="s">
        <v>2073</v>
      </c>
      <c r="Z511" t="s">
        <v>2074</v>
      </c>
      <c r="AB511">
        <f>(N511 - MIN($N$2:$N$998)) / (MAX($N$2:$N$998) - MIN($N$2:$N$998))</f>
        <v>0.15616398287179356</v>
      </c>
      <c r="AC511">
        <f t="shared" si="76"/>
        <v>2.7104560800794614E-2</v>
      </c>
      <c r="AD511">
        <f t="shared" si="77"/>
        <v>0.31463748290013682</v>
      </c>
      <c r="AE511">
        <f t="shared" si="78"/>
        <v>8.7048832271762189E-2</v>
      </c>
      <c r="AF511">
        <f t="shared" si="79"/>
        <v>1.7049711538879575E-3</v>
      </c>
    </row>
    <row r="512" spans="1:32" x14ac:dyDescent="0.25">
      <c r="A512" t="s">
        <v>2075</v>
      </c>
      <c r="B512">
        <v>5669</v>
      </c>
      <c r="C512" s="2" t="str">
        <f t="shared" si="70"/>
        <v>0-20.000</v>
      </c>
      <c r="D512">
        <v>9.1</v>
      </c>
      <c r="E512">
        <f t="shared" si="71"/>
        <v>8</v>
      </c>
      <c r="F512" t="str">
        <f t="shared" si="72"/>
        <v>08-10 anos</v>
      </c>
      <c r="G512">
        <v>38</v>
      </c>
      <c r="H512" t="str">
        <f t="shared" si="73"/>
        <v>1 - 250</v>
      </c>
      <c r="I512">
        <v>71</v>
      </c>
      <c r="J512">
        <v>93</v>
      </c>
      <c r="K512">
        <v>385</v>
      </c>
      <c r="L512">
        <v>4097</v>
      </c>
      <c r="M512">
        <v>7316</v>
      </c>
      <c r="N512">
        <v>5215</v>
      </c>
      <c r="O512" t="str">
        <f t="shared" si="74"/>
        <v>1.001-10.000</v>
      </c>
      <c r="P512">
        <v>1466</v>
      </c>
      <c r="Q512" t="str">
        <f t="shared" si="75"/>
        <v>1.001-10.000</v>
      </c>
      <c r="R512">
        <v>635</v>
      </c>
      <c r="S512">
        <v>20.04</v>
      </c>
      <c r="T512">
        <v>6.74</v>
      </c>
      <c r="U512">
        <v>2.5099999999999998</v>
      </c>
      <c r="V512">
        <v>10.59</v>
      </c>
      <c r="W512">
        <v>9.73</v>
      </c>
      <c r="X512" t="s">
        <v>2076</v>
      </c>
      <c r="Y512" t="s">
        <v>2077</v>
      </c>
      <c r="Z512" t="s">
        <v>2078</v>
      </c>
      <c r="AB512">
        <f>(N512 - MIN($N$2:$N$998)) / (MAX($N$2:$N$998) - MIN($N$2:$N$998))</f>
        <v>4.851800971774334E-4</v>
      </c>
      <c r="AC512">
        <f t="shared" si="76"/>
        <v>1.1762892503290361E-4</v>
      </c>
      <c r="AD512">
        <f t="shared" si="77"/>
        <v>0.30734154126766988</v>
      </c>
      <c r="AE512">
        <f t="shared" si="78"/>
        <v>0.3205944798301486</v>
      </c>
      <c r="AF512">
        <f t="shared" si="79"/>
        <v>1.9183642711085284E-4</v>
      </c>
    </row>
    <row r="513" spans="1:32" x14ac:dyDescent="0.25">
      <c r="A513" t="s">
        <v>2079</v>
      </c>
      <c r="B513">
        <v>5662</v>
      </c>
      <c r="C513" s="2" t="str">
        <f t="shared" si="70"/>
        <v>0-20.000</v>
      </c>
      <c r="D513">
        <v>10.16</v>
      </c>
      <c r="E513">
        <f t="shared" si="71"/>
        <v>10</v>
      </c>
      <c r="F513" t="str">
        <f t="shared" si="72"/>
        <v>10-12 anos</v>
      </c>
      <c r="G513">
        <v>0</v>
      </c>
      <c r="H513" t="str">
        <f t="shared" si="73"/>
        <v>0</v>
      </c>
      <c r="I513">
        <v>5</v>
      </c>
      <c r="J513">
        <v>14</v>
      </c>
      <c r="K513">
        <v>34</v>
      </c>
      <c r="L513">
        <v>636</v>
      </c>
      <c r="M513">
        <v>700</v>
      </c>
      <c r="N513">
        <v>486</v>
      </c>
      <c r="O513" t="str">
        <f t="shared" si="74"/>
        <v>101-1.000</v>
      </c>
      <c r="P513">
        <v>102</v>
      </c>
      <c r="Q513" t="str">
        <f t="shared" si="75"/>
        <v>101-1.000</v>
      </c>
      <c r="R513">
        <v>112</v>
      </c>
      <c r="S513">
        <v>14.57</v>
      </c>
      <c r="T513">
        <v>5.14</v>
      </c>
      <c r="U513">
        <v>1</v>
      </c>
      <c r="V513">
        <v>0.64</v>
      </c>
      <c r="W513">
        <v>4.57</v>
      </c>
      <c r="X513" t="s">
        <v>2080</v>
      </c>
      <c r="Y513" t="s">
        <v>2081</v>
      </c>
      <c r="Z513" t="s">
        <v>2082</v>
      </c>
      <c r="AB513">
        <f>(N513 - MIN($N$2:$N$998)) / (MAX($N$2:$N$998) - MIN($N$2:$N$998))</f>
        <v>4.5215249708194179E-5</v>
      </c>
      <c r="AC513">
        <f t="shared" si="76"/>
        <v>8.1842771850997054E-6</v>
      </c>
      <c r="AD513">
        <f t="shared" si="77"/>
        <v>0.23438212494300045</v>
      </c>
      <c r="AE513">
        <f t="shared" si="78"/>
        <v>0</v>
      </c>
      <c r="AF513">
        <f t="shared" si="79"/>
        <v>1.1593514008587896E-5</v>
      </c>
    </row>
    <row r="514" spans="1:32" x14ac:dyDescent="0.25">
      <c r="A514" t="s">
        <v>2083</v>
      </c>
      <c r="B514">
        <v>5660</v>
      </c>
      <c r="C514" s="2" t="str">
        <f t="shared" si="70"/>
        <v>0-20.000</v>
      </c>
      <c r="D514">
        <v>11.85</v>
      </c>
      <c r="E514">
        <f t="shared" si="71"/>
        <v>10</v>
      </c>
      <c r="F514" t="str">
        <f t="shared" si="72"/>
        <v>10-12 anos</v>
      </c>
      <c r="G514">
        <v>0</v>
      </c>
      <c r="H514" t="str">
        <f t="shared" si="73"/>
        <v>0</v>
      </c>
      <c r="I514">
        <v>106</v>
      </c>
      <c r="J514">
        <v>134</v>
      </c>
      <c r="K514">
        <v>545</v>
      </c>
      <c r="L514">
        <v>4806</v>
      </c>
      <c r="M514">
        <v>7277</v>
      </c>
      <c r="N514">
        <v>5560</v>
      </c>
      <c r="O514" t="str">
        <f t="shared" si="74"/>
        <v>1.001-10.000</v>
      </c>
      <c r="P514">
        <v>607</v>
      </c>
      <c r="Q514" t="str">
        <f t="shared" si="75"/>
        <v>101-1.000</v>
      </c>
      <c r="R514">
        <v>1110</v>
      </c>
      <c r="S514">
        <v>8.34</v>
      </c>
      <c r="T514">
        <v>6.22</v>
      </c>
      <c r="U514">
        <v>1.43</v>
      </c>
      <c r="V514">
        <v>23.62</v>
      </c>
      <c r="W514">
        <v>7.23</v>
      </c>
      <c r="X514" t="s">
        <v>2084</v>
      </c>
      <c r="Y514" t="s">
        <v>2085</v>
      </c>
      <c r="Z514" t="s">
        <v>2086</v>
      </c>
      <c r="AB514">
        <f>(N514 - MIN($N$2:$N$998)) / (MAX($N$2:$N$998) - MIN($N$2:$N$998))</f>
        <v>5.1727734234065768E-4</v>
      </c>
      <c r="AC514">
        <f t="shared" si="76"/>
        <v>4.8704473052505106E-5</v>
      </c>
      <c r="AD514">
        <f t="shared" si="77"/>
        <v>0.28362973096215227</v>
      </c>
      <c r="AE514">
        <f t="shared" si="78"/>
        <v>9.1295116772823773E-2</v>
      </c>
      <c r="AF514">
        <f t="shared" si="79"/>
        <v>4.2787312637944706E-4</v>
      </c>
    </row>
    <row r="515" spans="1:32" x14ac:dyDescent="0.25">
      <c r="A515" t="s">
        <v>2087</v>
      </c>
      <c r="B515">
        <v>5660</v>
      </c>
      <c r="C515" s="2" t="str">
        <f t="shared" ref="C515:C578" si="80">IF(B515&lt;=20000,"0-20.000",
IF(B515&lt;=40000,"20.001-40.000",
IF(B515&lt;=60000,"40.001-60.000",
IF(B515&lt;=80000,"60.001-80.000",
IF(B515&lt;=100000,"80.001-100.000",
IF(B515&lt;=120000,"100.001-120.000",
IF(B515&lt;=140000,"120.001-140.000",
"140.001-160.000")))))))</f>
        <v>0-20.000</v>
      </c>
      <c r="D515">
        <v>9.01</v>
      </c>
      <c r="E515">
        <f t="shared" ref="E515:E578" si="81">FLOOR(D515,2)</f>
        <v>8</v>
      </c>
      <c r="F515" t="str">
        <f t="shared" ref="F515:F578" si="82">IF(E515=0,"&lt;1 ano",TEXT(E515,"00")&amp;"-"&amp;TEXT(E515+2,"00")&amp;" anos")</f>
        <v>08-10 anos</v>
      </c>
      <c r="G515">
        <v>12</v>
      </c>
      <c r="H515" t="str">
        <f t="shared" ref="H515:H578" si="83">IF(G515=0,"0",INT((G515-1)/250)*250+1 &amp; " - " &amp; INT((G515-1)/250+1)*250)</f>
        <v>1 - 250</v>
      </c>
      <c r="I515">
        <v>6</v>
      </c>
      <c r="J515">
        <v>12</v>
      </c>
      <c r="K515">
        <v>26</v>
      </c>
      <c r="L515">
        <v>246</v>
      </c>
      <c r="M515">
        <v>363</v>
      </c>
      <c r="N515">
        <v>251</v>
      </c>
      <c r="O515" t="str">
        <f t="shared" ref="O515:O578" si="84">IF(N515&lt;=100,"Até 100",
IF(N515&lt;=1000,"101-1.000",
IF(N515&lt;=10000,"1.001-10.000",
IF(N515&lt;=100000,"10.001-100.000",
IF(N515&lt;=1000000,"100.001-1.000.000",
"&gt;1.000.000")))))</f>
        <v>101-1.000</v>
      </c>
      <c r="P515">
        <v>69</v>
      </c>
      <c r="Q515" t="str">
        <f t="shared" ref="Q515:Q578" si="85">IF(P515&lt;=100,"Até 100",
IF(P515&lt;=1000,"101-1.000",
IF(P515&lt;=10000,"1.001-10.000",
IF(P515&lt;=100000,"10.001-100.000",
"&gt;100.000"))))</f>
        <v>Até 100</v>
      </c>
      <c r="R515">
        <v>43</v>
      </c>
      <c r="S515">
        <v>19.010000000000002</v>
      </c>
      <c r="T515">
        <v>3.42</v>
      </c>
      <c r="U515">
        <v>1.25</v>
      </c>
      <c r="V515">
        <v>2</v>
      </c>
      <c r="W515">
        <v>4.08</v>
      </c>
      <c r="X515" t="s">
        <v>2088</v>
      </c>
      <c r="Y515" t="s">
        <v>2089</v>
      </c>
      <c r="Z515" t="s">
        <v>2090</v>
      </c>
      <c r="AB515">
        <f>(N515 - MIN($N$2:$N$998)) / (MAX($N$2:$N$998) - MIN($N$2:$N$998))</f>
        <v>2.3351908799910984E-5</v>
      </c>
      <c r="AC515">
        <f t="shared" ref="AC515:AC578" si="86">(P515 - MIN($P$2:$P$998)) / (MAX($P$2:$P$998) - MIN($P$2:$P$998))</f>
        <v>5.5364228016850947E-6</v>
      </c>
      <c r="AD515">
        <f t="shared" ref="AD515:AD578" si="87">(T515 - MIN($T$2:$T$998)) / (MAX($T$2:$T$998) - MIN($T$2:$T$998))</f>
        <v>0.15595075239398085</v>
      </c>
      <c r="AE515">
        <f t="shared" ref="AE515:AE578" si="88">(U515 - MIN($U$2:$U$998)) / (MAX($U$2:$U$998) - MIN($U$2:$U$998))</f>
        <v>5.3078556263269641E-2</v>
      </c>
      <c r="AF515">
        <f t="shared" ref="AF515:AF578" si="89">(V515 - MIN($V$2:$V$998)) / (MAX($V$2:$V$998) - MIN($V$2:$V$998))</f>
        <v>3.6229731276837175E-5</v>
      </c>
    </row>
    <row r="516" spans="1:32" x14ac:dyDescent="0.25">
      <c r="A516" t="s">
        <v>2091</v>
      </c>
      <c r="B516">
        <v>5649</v>
      </c>
      <c r="C516" s="2" t="str">
        <f t="shared" si="80"/>
        <v>0-20.000</v>
      </c>
      <c r="D516">
        <v>9.75</v>
      </c>
      <c r="E516">
        <f t="shared" si="81"/>
        <v>8</v>
      </c>
      <c r="F516" t="str">
        <f t="shared" si="82"/>
        <v>08-10 anos</v>
      </c>
      <c r="G516">
        <v>0</v>
      </c>
      <c r="H516" t="str">
        <f t="shared" si="83"/>
        <v>0</v>
      </c>
      <c r="I516">
        <v>55</v>
      </c>
      <c r="J516">
        <v>91</v>
      </c>
      <c r="K516">
        <v>299</v>
      </c>
      <c r="L516">
        <v>3076</v>
      </c>
      <c r="M516">
        <v>4234</v>
      </c>
      <c r="N516">
        <v>3187</v>
      </c>
      <c r="O516" t="str">
        <f t="shared" si="84"/>
        <v>1.001-10.000</v>
      </c>
      <c r="P516">
        <v>226</v>
      </c>
      <c r="Q516" t="str">
        <f t="shared" si="85"/>
        <v>101-1.000</v>
      </c>
      <c r="R516">
        <v>821</v>
      </c>
      <c r="S516">
        <v>5.34</v>
      </c>
      <c r="T516">
        <v>4.2</v>
      </c>
      <c r="U516">
        <v>1.56</v>
      </c>
      <c r="V516">
        <v>3.48</v>
      </c>
      <c r="W516">
        <v>5.84</v>
      </c>
      <c r="X516" t="s">
        <v>2092</v>
      </c>
      <c r="Y516" t="s">
        <v>2093</v>
      </c>
      <c r="Z516" t="s">
        <v>2094</v>
      </c>
      <c r="AB516">
        <f>(N516 - MIN($N$2:$N$998)) / (MAX($N$2:$N$998) - MIN($N$2:$N$998))</f>
        <v>2.965041169136108E-4</v>
      </c>
      <c r="AC516">
        <f t="shared" si="86"/>
        <v>1.813379062580915E-5</v>
      </c>
      <c r="AD516">
        <f t="shared" si="87"/>
        <v>0.19151846785225718</v>
      </c>
      <c r="AE516">
        <f t="shared" si="88"/>
        <v>0.11889596602972401</v>
      </c>
      <c r="AF516">
        <f t="shared" si="89"/>
        <v>6.3039732421696687E-5</v>
      </c>
    </row>
    <row r="517" spans="1:32" x14ac:dyDescent="0.25">
      <c r="A517" t="s">
        <v>2095</v>
      </c>
      <c r="B517">
        <v>5634</v>
      </c>
      <c r="C517" s="2" t="str">
        <f t="shared" si="80"/>
        <v>0-20.000</v>
      </c>
      <c r="D517">
        <v>8.4700000000000006</v>
      </c>
      <c r="E517">
        <f t="shared" si="81"/>
        <v>8</v>
      </c>
      <c r="F517" t="str">
        <f t="shared" si="82"/>
        <v>08-10 anos</v>
      </c>
      <c r="G517">
        <v>0</v>
      </c>
      <c r="H517" t="str">
        <f t="shared" si="83"/>
        <v>0</v>
      </c>
      <c r="I517">
        <v>143</v>
      </c>
      <c r="J517">
        <v>107</v>
      </c>
      <c r="K517">
        <v>494</v>
      </c>
      <c r="L517">
        <v>2603</v>
      </c>
      <c r="M517">
        <v>6153</v>
      </c>
      <c r="N517">
        <v>4101</v>
      </c>
      <c r="O517" t="str">
        <f t="shared" si="84"/>
        <v>1.001-10.000</v>
      </c>
      <c r="P517">
        <v>1053</v>
      </c>
      <c r="Q517" t="str">
        <f t="shared" si="85"/>
        <v>1.001-10.000</v>
      </c>
      <c r="R517">
        <v>999</v>
      </c>
      <c r="S517">
        <v>17.11</v>
      </c>
      <c r="T517">
        <v>4.3</v>
      </c>
      <c r="U517">
        <v>1.07</v>
      </c>
      <c r="V517">
        <v>9.1</v>
      </c>
      <c r="W517">
        <v>6.53</v>
      </c>
      <c r="X517" t="s">
        <v>2096</v>
      </c>
      <c r="Y517" t="s">
        <v>2097</v>
      </c>
      <c r="Z517" t="s">
        <v>2098</v>
      </c>
      <c r="AB517">
        <f>(N517 - MIN($N$2:$N$998)) / (MAX($N$2:$N$998) - MIN($N$2:$N$998))</f>
        <v>3.8153855772284838E-4</v>
      </c>
      <c r="AC517">
        <f t="shared" si="86"/>
        <v>8.4490626234411657E-5</v>
      </c>
      <c r="AD517">
        <f t="shared" si="87"/>
        <v>0.19607843137254902</v>
      </c>
      <c r="AE517">
        <f t="shared" si="88"/>
        <v>1.4861995753715513E-2</v>
      </c>
      <c r="AF517">
        <f t="shared" si="89"/>
        <v>1.6484527730960914E-4</v>
      </c>
    </row>
    <row r="518" spans="1:32" x14ac:dyDescent="0.25">
      <c r="A518" t="s">
        <v>2099</v>
      </c>
      <c r="B518">
        <v>5618</v>
      </c>
      <c r="C518" s="2" t="str">
        <f t="shared" si="80"/>
        <v>0-20.000</v>
      </c>
      <c r="D518">
        <v>4.7300000000000004</v>
      </c>
      <c r="E518">
        <f t="shared" si="81"/>
        <v>4</v>
      </c>
      <c r="F518" t="str">
        <f t="shared" si="82"/>
        <v>04-06 anos</v>
      </c>
      <c r="G518">
        <v>58</v>
      </c>
      <c r="H518" t="str">
        <f t="shared" si="83"/>
        <v>1 - 250</v>
      </c>
      <c r="I518">
        <v>277</v>
      </c>
      <c r="J518">
        <v>408</v>
      </c>
      <c r="K518">
        <v>6546</v>
      </c>
      <c r="L518">
        <v>40995</v>
      </c>
      <c r="M518">
        <v>88414</v>
      </c>
      <c r="N518">
        <v>42968</v>
      </c>
      <c r="O518" t="str">
        <f t="shared" si="84"/>
        <v>10.001-100.000</v>
      </c>
      <c r="P518">
        <v>38324</v>
      </c>
      <c r="Q518" t="str">
        <f t="shared" si="85"/>
        <v>10.001-100.000</v>
      </c>
      <c r="R518">
        <v>7122</v>
      </c>
      <c r="S518">
        <v>43.35</v>
      </c>
      <c r="T518">
        <v>5.55</v>
      </c>
      <c r="U518">
        <v>1.62</v>
      </c>
      <c r="V518">
        <v>1509.54</v>
      </c>
      <c r="W518">
        <v>26.26</v>
      </c>
      <c r="X518" t="s">
        <v>2100</v>
      </c>
      <c r="Y518" t="s">
        <v>2101</v>
      </c>
      <c r="Z518" t="s">
        <v>2102</v>
      </c>
      <c r="AB518">
        <f>(N518 - MIN($N$2:$N$998)) / (MAX($N$2:$N$998) - MIN($N$2:$N$998))</f>
        <v>3.9975490729664345E-3</v>
      </c>
      <c r="AC518">
        <f t="shared" si="86"/>
        <v>3.0750415572721674E-3</v>
      </c>
      <c r="AD518">
        <f t="shared" si="87"/>
        <v>0.25307797537619697</v>
      </c>
      <c r="AE518">
        <f t="shared" si="88"/>
        <v>0.13163481953290873</v>
      </c>
      <c r="AF518">
        <f t="shared" si="89"/>
        <v>2.7345114275818393E-2</v>
      </c>
    </row>
    <row r="519" spans="1:32" x14ac:dyDescent="0.25">
      <c r="A519" t="s">
        <v>2103</v>
      </c>
      <c r="B519">
        <v>5616</v>
      </c>
      <c r="C519" s="2" t="str">
        <f t="shared" si="80"/>
        <v>0-20.000</v>
      </c>
      <c r="D519">
        <v>11.3</v>
      </c>
      <c r="E519">
        <f t="shared" si="81"/>
        <v>10</v>
      </c>
      <c r="F519" t="str">
        <f t="shared" si="82"/>
        <v>10-12 anos</v>
      </c>
      <c r="G519">
        <v>5</v>
      </c>
      <c r="H519" t="str">
        <f t="shared" si="83"/>
        <v>1 - 250</v>
      </c>
      <c r="I519">
        <v>32</v>
      </c>
      <c r="J519">
        <v>63</v>
      </c>
      <c r="K519">
        <v>314</v>
      </c>
      <c r="L519">
        <v>3813</v>
      </c>
      <c r="M519">
        <v>5659</v>
      </c>
      <c r="N519">
        <v>3936</v>
      </c>
      <c r="O519" t="str">
        <f t="shared" si="84"/>
        <v>1.001-10.000</v>
      </c>
      <c r="P519">
        <v>969</v>
      </c>
      <c r="Q519" t="str">
        <f t="shared" si="85"/>
        <v>101-1.000</v>
      </c>
      <c r="R519">
        <v>754</v>
      </c>
      <c r="S519">
        <v>17.12</v>
      </c>
      <c r="T519">
        <v>4.0599999999999996</v>
      </c>
      <c r="U519">
        <v>1.57</v>
      </c>
      <c r="V519">
        <v>59.1</v>
      </c>
      <c r="W519">
        <v>15.17</v>
      </c>
      <c r="X519" t="s">
        <v>2104</v>
      </c>
      <c r="Y519" t="s">
        <v>2105</v>
      </c>
      <c r="Z519" t="s">
        <v>2106</v>
      </c>
      <c r="AB519">
        <f>(N519 - MIN($N$2:$N$998)) / (MAX($N$2:$N$998) - MIN($N$2:$N$998))</f>
        <v>3.6618770134043676E-4</v>
      </c>
      <c r="AC519">
        <f t="shared" si="86"/>
        <v>7.7750633258447192E-5</v>
      </c>
      <c r="AD519">
        <f t="shared" si="87"/>
        <v>0.18513451892384861</v>
      </c>
      <c r="AE519">
        <f t="shared" si="88"/>
        <v>0.12101910828025479</v>
      </c>
      <c r="AF519">
        <f t="shared" si="89"/>
        <v>1.0705885592305385E-3</v>
      </c>
    </row>
    <row r="520" spans="1:32" x14ac:dyDescent="0.25">
      <c r="A520" t="s">
        <v>2107</v>
      </c>
      <c r="B520">
        <v>5636</v>
      </c>
      <c r="C520" s="2" t="str">
        <f t="shared" si="80"/>
        <v>0-20.000</v>
      </c>
      <c r="D520">
        <v>11.36</v>
      </c>
      <c r="E520">
        <f t="shared" si="81"/>
        <v>10</v>
      </c>
      <c r="F520" t="str">
        <f t="shared" si="82"/>
        <v>10-12 anos</v>
      </c>
      <c r="G520">
        <v>135</v>
      </c>
      <c r="H520" t="str">
        <f t="shared" si="83"/>
        <v>1 - 250</v>
      </c>
      <c r="I520">
        <v>1369</v>
      </c>
      <c r="J520">
        <v>2020</v>
      </c>
      <c r="K520">
        <v>18259</v>
      </c>
      <c r="L520">
        <v>109317</v>
      </c>
      <c r="M520">
        <v>256065</v>
      </c>
      <c r="N520">
        <v>123408</v>
      </c>
      <c r="O520" t="str">
        <f t="shared" si="84"/>
        <v>100.001-1.000.000</v>
      </c>
      <c r="P520">
        <v>86563</v>
      </c>
      <c r="Q520" t="str">
        <f t="shared" si="85"/>
        <v>10.001-100.000</v>
      </c>
      <c r="R520">
        <v>46094</v>
      </c>
      <c r="S520">
        <v>33.81</v>
      </c>
      <c r="T520">
        <v>6.37</v>
      </c>
      <c r="U520">
        <v>1.39</v>
      </c>
      <c r="V520">
        <v>166.45</v>
      </c>
      <c r="W520">
        <v>11.87</v>
      </c>
      <c r="X520" t="s">
        <v>2108</v>
      </c>
      <c r="Y520" t="s">
        <v>2109</v>
      </c>
      <c r="Z520" t="s">
        <v>2110</v>
      </c>
      <c r="AB520">
        <f>(N520 - MIN($N$2:$N$998)) / (MAX($N$2:$N$998) - MIN($N$2:$N$998))</f>
        <v>1.1481324148125157E-2</v>
      </c>
      <c r="AC520">
        <f t="shared" si="86"/>
        <v>6.9456429997429977E-3</v>
      </c>
      <c r="AD520">
        <f t="shared" si="87"/>
        <v>0.29046967624259007</v>
      </c>
      <c r="AE520">
        <f t="shared" si="88"/>
        <v>8.2802547770700619E-2</v>
      </c>
      <c r="AF520">
        <f t="shared" si="89"/>
        <v>3.0152193855147737E-3</v>
      </c>
    </row>
    <row r="521" spans="1:32" x14ac:dyDescent="0.25">
      <c r="A521" t="s">
        <v>2111</v>
      </c>
      <c r="B521">
        <v>5609</v>
      </c>
      <c r="C521" s="2" t="str">
        <f t="shared" si="80"/>
        <v>0-20.000</v>
      </c>
      <c r="D521">
        <v>13.08</v>
      </c>
      <c r="E521">
        <f t="shared" si="81"/>
        <v>12</v>
      </c>
      <c r="F521" t="str">
        <f t="shared" si="82"/>
        <v>12-14 anos</v>
      </c>
      <c r="G521">
        <v>37</v>
      </c>
      <c r="H521" t="str">
        <f t="shared" si="83"/>
        <v>1 - 250</v>
      </c>
      <c r="I521">
        <v>28</v>
      </c>
      <c r="J521">
        <v>37</v>
      </c>
      <c r="K521">
        <v>252</v>
      </c>
      <c r="L521">
        <v>2693</v>
      </c>
      <c r="M521">
        <v>4253</v>
      </c>
      <c r="N521">
        <v>3072</v>
      </c>
      <c r="O521" t="str">
        <f t="shared" si="84"/>
        <v>1.001-10.000</v>
      </c>
      <c r="P521">
        <v>670</v>
      </c>
      <c r="Q521" t="str">
        <f t="shared" si="85"/>
        <v>101-1.000</v>
      </c>
      <c r="R521">
        <v>511</v>
      </c>
      <c r="S521">
        <v>15.75</v>
      </c>
      <c r="T521">
        <v>7.16</v>
      </c>
      <c r="U521">
        <v>1.65</v>
      </c>
      <c r="V521">
        <v>35.89</v>
      </c>
      <c r="W521">
        <v>17.920000000000002</v>
      </c>
      <c r="X521" t="s">
        <v>2112</v>
      </c>
      <c r="Y521" t="s">
        <v>2113</v>
      </c>
      <c r="Z521" t="s">
        <v>2114</v>
      </c>
      <c r="AB521">
        <f>(N521 - MIN($N$2:$N$998)) / (MAX($N$2:$N$998) - MIN($N$2:$N$998))</f>
        <v>2.8580503519253604E-4</v>
      </c>
      <c r="AC521">
        <f t="shared" si="86"/>
        <v>5.3759467784478455E-5</v>
      </c>
      <c r="AD521">
        <f t="shared" si="87"/>
        <v>0.32649338805289557</v>
      </c>
      <c r="AE521">
        <f t="shared" si="88"/>
        <v>0.13800424628450103</v>
      </c>
      <c r="AF521">
        <f t="shared" si="89"/>
        <v>6.5014252776284312E-4</v>
      </c>
    </row>
    <row r="522" spans="1:32" x14ac:dyDescent="0.25">
      <c r="A522" t="s">
        <v>2115</v>
      </c>
      <c r="B522">
        <v>5604</v>
      </c>
      <c r="C522" s="2" t="str">
        <f t="shared" si="80"/>
        <v>0-20.000</v>
      </c>
      <c r="D522">
        <v>6.67</v>
      </c>
      <c r="E522">
        <f t="shared" si="81"/>
        <v>6</v>
      </c>
      <c r="F522" t="str">
        <f t="shared" si="82"/>
        <v>06-08 anos</v>
      </c>
      <c r="G522">
        <v>27</v>
      </c>
      <c r="H522" t="str">
        <f t="shared" si="83"/>
        <v>1 - 250</v>
      </c>
      <c r="I522">
        <v>639</v>
      </c>
      <c r="J522">
        <v>920</v>
      </c>
      <c r="K522">
        <v>7355</v>
      </c>
      <c r="L522">
        <v>71794</v>
      </c>
      <c r="M522">
        <v>141706</v>
      </c>
      <c r="N522">
        <v>72958</v>
      </c>
      <c r="O522" t="str">
        <f t="shared" si="84"/>
        <v>10.001-100.000</v>
      </c>
      <c r="P522">
        <v>51474</v>
      </c>
      <c r="Q522" t="str">
        <f t="shared" si="85"/>
        <v>10.001-100.000</v>
      </c>
      <c r="R522">
        <v>17274</v>
      </c>
      <c r="S522">
        <v>36.32</v>
      </c>
      <c r="T522">
        <v>5.73</v>
      </c>
      <c r="U522">
        <v>1.56</v>
      </c>
      <c r="V522">
        <v>191.08</v>
      </c>
      <c r="W522">
        <v>18.93</v>
      </c>
      <c r="X522" t="s">
        <v>2116</v>
      </c>
      <c r="Y522" t="s">
        <v>2117</v>
      </c>
      <c r="Z522" t="s">
        <v>2118</v>
      </c>
      <c r="AB522">
        <f>(N522 - MIN($N$2:$N$998)) / (MAX($N$2:$N$998) - MIN($N$2:$N$998))</f>
        <v>6.787683514836277E-3</v>
      </c>
      <c r="AC522">
        <f t="shared" si="86"/>
        <v>4.1301714100570805E-3</v>
      </c>
      <c r="AD522">
        <f t="shared" si="87"/>
        <v>0.26128590971272231</v>
      </c>
      <c r="AE522">
        <f t="shared" si="88"/>
        <v>0.11889596602972401</v>
      </c>
      <c r="AF522">
        <f t="shared" si="89"/>
        <v>3.4613885261890239E-3</v>
      </c>
    </row>
    <row r="523" spans="1:32" x14ac:dyDescent="0.25">
      <c r="A523" t="s">
        <v>2119</v>
      </c>
      <c r="B523">
        <v>5615</v>
      </c>
      <c r="C523" s="2" t="str">
        <f t="shared" si="80"/>
        <v>0-20.000</v>
      </c>
      <c r="D523">
        <v>8.73</v>
      </c>
      <c r="E523">
        <f t="shared" si="81"/>
        <v>8</v>
      </c>
      <c r="F523" t="str">
        <f t="shared" si="82"/>
        <v>08-10 anos</v>
      </c>
      <c r="G523">
        <v>28</v>
      </c>
      <c r="H523" t="str">
        <f t="shared" si="83"/>
        <v>1 - 250</v>
      </c>
      <c r="I523">
        <v>1359</v>
      </c>
      <c r="J523">
        <v>1896</v>
      </c>
      <c r="K523">
        <v>11602</v>
      </c>
      <c r="L523">
        <v>104266</v>
      </c>
      <c r="M523">
        <v>186599</v>
      </c>
      <c r="N523">
        <v>123119</v>
      </c>
      <c r="O523" t="str">
        <f t="shared" si="84"/>
        <v>100.001-1.000.000</v>
      </c>
      <c r="P523">
        <v>35619</v>
      </c>
      <c r="Q523" t="str">
        <f t="shared" si="85"/>
        <v>10.001-100.000</v>
      </c>
      <c r="R523">
        <v>27861</v>
      </c>
      <c r="S523">
        <v>19.09</v>
      </c>
      <c r="T523">
        <v>6.9</v>
      </c>
      <c r="U523">
        <v>1.45</v>
      </c>
      <c r="V523">
        <v>43.9</v>
      </c>
      <c r="W523">
        <v>11.57</v>
      </c>
      <c r="X523" t="s">
        <v>2120</v>
      </c>
      <c r="Y523" t="s">
        <v>2121</v>
      </c>
      <c r="Z523" t="s">
        <v>2122</v>
      </c>
      <c r="AB523">
        <f>(N523 - MIN($N$2:$N$998)) / (MAX($N$2:$N$998) - MIN($N$2:$N$998))</f>
        <v>1.145443689058263E-2</v>
      </c>
      <c r="AC523">
        <f t="shared" si="86"/>
        <v>2.857997735843788E-3</v>
      </c>
      <c r="AD523">
        <f t="shared" si="87"/>
        <v>0.31463748290013682</v>
      </c>
      <c r="AE523">
        <f t="shared" si="88"/>
        <v>9.5541401273885343E-2</v>
      </c>
      <c r="AF523">
        <f t="shared" si="89"/>
        <v>7.9524260152657599E-4</v>
      </c>
    </row>
    <row r="524" spans="1:32" x14ac:dyDescent="0.25">
      <c r="A524" t="s">
        <v>2123</v>
      </c>
      <c r="B524">
        <v>5595</v>
      </c>
      <c r="C524" s="2" t="str">
        <f t="shared" si="80"/>
        <v>0-20.000</v>
      </c>
      <c r="D524">
        <v>10.06</v>
      </c>
      <c r="E524">
        <f t="shared" si="81"/>
        <v>10</v>
      </c>
      <c r="F524" t="str">
        <f t="shared" si="82"/>
        <v>10-12 anos</v>
      </c>
      <c r="G524">
        <v>0</v>
      </c>
      <c r="H524" t="str">
        <f t="shared" si="83"/>
        <v>0</v>
      </c>
      <c r="I524">
        <v>14</v>
      </c>
      <c r="J524">
        <v>34</v>
      </c>
      <c r="K524">
        <v>85</v>
      </c>
      <c r="L524">
        <v>810</v>
      </c>
      <c r="M524">
        <v>1210</v>
      </c>
      <c r="N524">
        <v>956</v>
      </c>
      <c r="O524" t="str">
        <f t="shared" si="84"/>
        <v>101-1.000</v>
      </c>
      <c r="P524">
        <v>56</v>
      </c>
      <c r="Q524" t="str">
        <f t="shared" si="85"/>
        <v>Até 100</v>
      </c>
      <c r="R524">
        <v>198</v>
      </c>
      <c r="S524">
        <v>4.63</v>
      </c>
      <c r="T524">
        <v>4.32</v>
      </c>
      <c r="U524">
        <v>1.41</v>
      </c>
      <c r="V524">
        <v>5</v>
      </c>
      <c r="W524">
        <v>4.09</v>
      </c>
      <c r="X524" t="s">
        <v>2124</v>
      </c>
      <c r="Y524" t="s">
        <v>2125</v>
      </c>
      <c r="Z524" t="s">
        <v>2126</v>
      </c>
      <c r="AB524">
        <f>(N524 - MIN($N$2:$N$998)) / (MAX($N$2:$N$998) - MIN($N$2:$N$998))</f>
        <v>8.8941931524760554E-5</v>
      </c>
      <c r="AC524">
        <f t="shared" si="86"/>
        <v>4.4933286506429753E-6</v>
      </c>
      <c r="AD524">
        <f t="shared" si="87"/>
        <v>0.19699042407660741</v>
      </c>
      <c r="AE524">
        <f t="shared" si="88"/>
        <v>8.7048832271762189E-2</v>
      </c>
      <c r="AF524">
        <f t="shared" si="89"/>
        <v>9.0574328192092931E-5</v>
      </c>
    </row>
    <row r="525" spans="1:32" x14ac:dyDescent="0.25">
      <c r="A525" t="s">
        <v>2127</v>
      </c>
      <c r="B525">
        <v>5598</v>
      </c>
      <c r="C525" s="2" t="str">
        <f t="shared" si="80"/>
        <v>0-20.000</v>
      </c>
      <c r="D525">
        <v>10.08</v>
      </c>
      <c r="E525">
        <f t="shared" si="81"/>
        <v>10</v>
      </c>
      <c r="F525" t="str">
        <f t="shared" si="82"/>
        <v>10-12 anos</v>
      </c>
      <c r="G525">
        <v>25</v>
      </c>
      <c r="H525" t="str">
        <f t="shared" si="83"/>
        <v>1 - 250</v>
      </c>
      <c r="I525">
        <v>157</v>
      </c>
      <c r="J525">
        <v>318</v>
      </c>
      <c r="K525">
        <v>1712</v>
      </c>
      <c r="L525">
        <v>14727</v>
      </c>
      <c r="M525">
        <v>29324</v>
      </c>
      <c r="N525">
        <v>15375</v>
      </c>
      <c r="O525" t="str">
        <f t="shared" si="84"/>
        <v>10.001-100.000</v>
      </c>
      <c r="P525">
        <v>7446</v>
      </c>
      <c r="Q525" t="str">
        <f t="shared" si="85"/>
        <v>1.001-10.000</v>
      </c>
      <c r="R525">
        <v>6503</v>
      </c>
      <c r="S525">
        <v>25.39</v>
      </c>
      <c r="T525">
        <v>5.38</v>
      </c>
      <c r="U525">
        <v>1.56</v>
      </c>
      <c r="V525">
        <v>26.67</v>
      </c>
      <c r="W525">
        <v>10.6</v>
      </c>
      <c r="X525" t="s">
        <v>2128</v>
      </c>
      <c r="Y525" t="s">
        <v>2129</v>
      </c>
      <c r="Z525" t="s">
        <v>2130</v>
      </c>
      <c r="AB525">
        <f>(N525 - MIN($N$2:$N$998)) / (MAX($N$2:$N$998) - MIN($N$2:$N$998))</f>
        <v>1.4304207083610811E-3</v>
      </c>
      <c r="AC525">
        <f t="shared" si="86"/>
        <v>5.9745223451227846E-4</v>
      </c>
      <c r="AD525">
        <f t="shared" si="87"/>
        <v>0.24532603739170086</v>
      </c>
      <c r="AE525">
        <f t="shared" si="88"/>
        <v>0.11889596602972401</v>
      </c>
      <c r="AF525">
        <f t="shared" si="89"/>
        <v>4.8312346657662376E-4</v>
      </c>
    </row>
    <row r="526" spans="1:32" x14ac:dyDescent="0.25">
      <c r="A526" t="s">
        <v>2131</v>
      </c>
      <c r="B526">
        <v>5580</v>
      </c>
      <c r="C526" s="2" t="str">
        <f t="shared" si="80"/>
        <v>0-20.000</v>
      </c>
      <c r="D526">
        <v>13.1</v>
      </c>
      <c r="E526">
        <f t="shared" si="81"/>
        <v>12</v>
      </c>
      <c r="F526" t="str">
        <f t="shared" si="82"/>
        <v>12-14 anos</v>
      </c>
      <c r="G526">
        <v>13</v>
      </c>
      <c r="H526" t="str">
        <f t="shared" si="83"/>
        <v>1 - 250</v>
      </c>
      <c r="I526">
        <v>39</v>
      </c>
      <c r="J526">
        <v>65</v>
      </c>
      <c r="K526">
        <v>274</v>
      </c>
      <c r="L526">
        <v>2086</v>
      </c>
      <c r="M526">
        <v>3512</v>
      </c>
      <c r="N526">
        <v>2195</v>
      </c>
      <c r="O526" t="str">
        <f t="shared" si="84"/>
        <v>1.001-10.000</v>
      </c>
      <c r="P526">
        <v>762</v>
      </c>
      <c r="Q526" t="str">
        <f t="shared" si="85"/>
        <v>101-1.000</v>
      </c>
      <c r="R526">
        <v>555</v>
      </c>
      <c r="S526">
        <v>21.7</v>
      </c>
      <c r="T526">
        <v>5.38</v>
      </c>
      <c r="U526">
        <v>1.4</v>
      </c>
      <c r="V526">
        <v>17.82</v>
      </c>
      <c r="W526">
        <v>6.32</v>
      </c>
      <c r="X526" t="s">
        <v>2132</v>
      </c>
      <c r="Y526" t="s">
        <v>2133</v>
      </c>
      <c r="Z526" t="s">
        <v>2134</v>
      </c>
      <c r="AB526">
        <f>(N526 - MIN($N$2:$N$998)) / (MAX($N$2:$N$998) - MIN($N$2:$N$998))</f>
        <v>2.0421290763268768E-4</v>
      </c>
      <c r="AC526">
        <f t="shared" si="86"/>
        <v>6.1141364853391914E-5</v>
      </c>
      <c r="AD526">
        <f t="shared" si="87"/>
        <v>0.24532603739170086</v>
      </c>
      <c r="AE526">
        <f t="shared" si="88"/>
        <v>8.4925690021231404E-2</v>
      </c>
      <c r="AF526">
        <f t="shared" si="89"/>
        <v>3.2280690567661923E-4</v>
      </c>
    </row>
    <row r="527" spans="1:32" x14ac:dyDescent="0.25">
      <c r="A527" t="s">
        <v>2135</v>
      </c>
      <c r="B527">
        <v>5561</v>
      </c>
      <c r="C527" s="2" t="str">
        <f t="shared" si="80"/>
        <v>0-20.000</v>
      </c>
      <c r="D527">
        <v>8.48</v>
      </c>
      <c r="E527">
        <f t="shared" si="81"/>
        <v>8</v>
      </c>
      <c r="F527" t="str">
        <f t="shared" si="82"/>
        <v>08-10 anos</v>
      </c>
      <c r="G527">
        <v>0</v>
      </c>
      <c r="H527" t="str">
        <f t="shared" si="83"/>
        <v>0</v>
      </c>
      <c r="I527">
        <v>24</v>
      </c>
      <c r="J527">
        <v>25</v>
      </c>
      <c r="K527">
        <v>133</v>
      </c>
      <c r="L527">
        <v>873</v>
      </c>
      <c r="M527">
        <v>2385</v>
      </c>
      <c r="N527">
        <v>1027</v>
      </c>
      <c r="O527" t="str">
        <f t="shared" si="84"/>
        <v>1.001-10.000</v>
      </c>
      <c r="P527">
        <v>1023</v>
      </c>
      <c r="Q527" t="str">
        <f t="shared" si="85"/>
        <v>1.001-10.000</v>
      </c>
      <c r="R527">
        <v>335</v>
      </c>
      <c r="S527">
        <v>42.89</v>
      </c>
      <c r="T527">
        <v>2.88</v>
      </c>
      <c r="U527">
        <v>1.28</v>
      </c>
      <c r="V527">
        <v>11.72</v>
      </c>
      <c r="W527">
        <v>8.68</v>
      </c>
      <c r="X527" t="s">
        <v>2136</v>
      </c>
      <c r="Y527" t="s">
        <v>2137</v>
      </c>
      <c r="Z527" t="s">
        <v>2138</v>
      </c>
      <c r="AB527">
        <f>(N527 - MIN($N$2:$N$998)) / (MAX($N$2:$N$998) - MIN($N$2:$N$998))</f>
        <v>9.5547451543858889E-5</v>
      </c>
      <c r="AC527">
        <f t="shared" si="86"/>
        <v>8.2083485885852921E-5</v>
      </c>
      <c r="AD527">
        <f t="shared" si="87"/>
        <v>0.13132694938440492</v>
      </c>
      <c r="AE527">
        <f t="shared" si="88"/>
        <v>5.9447983014862003E-2</v>
      </c>
      <c r="AF527">
        <f t="shared" si="89"/>
        <v>2.1230622528226585E-4</v>
      </c>
    </row>
    <row r="528" spans="1:32" x14ac:dyDescent="0.25">
      <c r="A528" t="s">
        <v>2139</v>
      </c>
      <c r="B528">
        <v>5545</v>
      </c>
      <c r="C528" s="2" t="str">
        <f t="shared" si="80"/>
        <v>0-20.000</v>
      </c>
      <c r="D528">
        <v>12.5</v>
      </c>
      <c r="E528">
        <f t="shared" si="81"/>
        <v>12</v>
      </c>
      <c r="F528" t="str">
        <f t="shared" si="82"/>
        <v>12-14 anos</v>
      </c>
      <c r="G528">
        <v>14</v>
      </c>
      <c r="H528" t="str">
        <f t="shared" si="83"/>
        <v>1 - 250</v>
      </c>
      <c r="I528">
        <v>79</v>
      </c>
      <c r="J528">
        <v>137</v>
      </c>
      <c r="K528">
        <v>714</v>
      </c>
      <c r="L528">
        <v>5697</v>
      </c>
      <c r="M528">
        <v>10790</v>
      </c>
      <c r="N528">
        <v>6086</v>
      </c>
      <c r="O528" t="str">
        <f t="shared" si="84"/>
        <v>1.001-10.000</v>
      </c>
      <c r="P528">
        <v>2887</v>
      </c>
      <c r="Q528" t="str">
        <f t="shared" si="85"/>
        <v>1.001-10.000</v>
      </c>
      <c r="R528">
        <v>1817</v>
      </c>
      <c r="S528">
        <v>26.76</v>
      </c>
      <c r="T528">
        <v>6.47</v>
      </c>
      <c r="U528">
        <v>2.06</v>
      </c>
      <c r="V528">
        <v>10.46</v>
      </c>
      <c r="W528">
        <v>8.58</v>
      </c>
      <c r="X528" t="s">
        <v>2140</v>
      </c>
      <c r="Y528" t="s">
        <v>2141</v>
      </c>
      <c r="Z528" t="s">
        <v>2142</v>
      </c>
      <c r="AB528">
        <f>(N528 - MIN($N$2:$N$998)) / (MAX($N$2:$N$998) - MIN($N$2:$N$998))</f>
        <v>5.662140117779213E-4</v>
      </c>
      <c r="AC528">
        <f t="shared" si="86"/>
        <v>2.3164713954296911E-4</v>
      </c>
      <c r="AD528">
        <f t="shared" si="87"/>
        <v>0.29502963976288188</v>
      </c>
      <c r="AE528">
        <f t="shared" si="88"/>
        <v>0.22505307855626328</v>
      </c>
      <c r="AF528">
        <f t="shared" si="89"/>
        <v>1.8948149457785843E-4</v>
      </c>
    </row>
    <row r="529" spans="1:32" x14ac:dyDescent="0.25">
      <c r="A529" t="s">
        <v>2143</v>
      </c>
      <c r="B529">
        <v>5553</v>
      </c>
      <c r="C529" s="2" t="str">
        <f t="shared" si="80"/>
        <v>0-20.000</v>
      </c>
      <c r="D529">
        <v>11.31</v>
      </c>
      <c r="E529">
        <f t="shared" si="81"/>
        <v>10</v>
      </c>
      <c r="F529" t="str">
        <f t="shared" si="82"/>
        <v>10-12 anos</v>
      </c>
      <c r="G529">
        <v>12</v>
      </c>
      <c r="H529" t="str">
        <f t="shared" si="83"/>
        <v>1 - 250</v>
      </c>
      <c r="I529">
        <v>401</v>
      </c>
      <c r="J529">
        <v>425</v>
      </c>
      <c r="K529">
        <v>1805</v>
      </c>
      <c r="L529">
        <v>14009</v>
      </c>
      <c r="M529">
        <v>31304</v>
      </c>
      <c r="N529">
        <v>17054</v>
      </c>
      <c r="O529" t="str">
        <f t="shared" si="84"/>
        <v>10.001-100.000</v>
      </c>
      <c r="P529">
        <v>7934</v>
      </c>
      <c r="Q529" t="str">
        <f t="shared" si="85"/>
        <v>1.001-10.000</v>
      </c>
      <c r="R529">
        <v>6316</v>
      </c>
      <c r="S529">
        <v>25.35</v>
      </c>
      <c r="T529">
        <v>4.4400000000000004</v>
      </c>
      <c r="U529">
        <v>1.36</v>
      </c>
      <c r="V529">
        <v>12.62</v>
      </c>
      <c r="W529">
        <v>7.62</v>
      </c>
      <c r="X529" t="s">
        <v>2144</v>
      </c>
      <c r="Y529" t="s">
        <v>2145</v>
      </c>
      <c r="Z529" t="s">
        <v>2146</v>
      </c>
      <c r="AB529">
        <f>(N529 - MIN($N$2:$N$998)) / (MAX($N$2:$N$998) - MIN($N$2:$N$998))</f>
        <v>1.5866273014887725E-3</v>
      </c>
      <c r="AC529">
        <f t="shared" si="86"/>
        <v>6.3660838418216729E-4</v>
      </c>
      <c r="AD529">
        <f t="shared" si="87"/>
        <v>0.20246238030095762</v>
      </c>
      <c r="AE529">
        <f t="shared" si="88"/>
        <v>7.6433121019108305E-2</v>
      </c>
      <c r="AF529">
        <f t="shared" si="89"/>
        <v>2.2860960435684254E-4</v>
      </c>
    </row>
    <row r="530" spans="1:32" x14ac:dyDescent="0.25">
      <c r="A530" t="s">
        <v>2147</v>
      </c>
      <c r="B530">
        <v>5496</v>
      </c>
      <c r="C530" s="2" t="str">
        <f t="shared" si="80"/>
        <v>0-20.000</v>
      </c>
      <c r="D530">
        <v>10.47</v>
      </c>
      <c r="E530">
        <f t="shared" si="81"/>
        <v>10</v>
      </c>
      <c r="F530" t="str">
        <f t="shared" si="82"/>
        <v>10-12 anos</v>
      </c>
      <c r="G530">
        <v>20</v>
      </c>
      <c r="H530" t="str">
        <f t="shared" si="83"/>
        <v>1 - 250</v>
      </c>
      <c r="I530">
        <v>60</v>
      </c>
      <c r="J530">
        <v>77</v>
      </c>
      <c r="K530">
        <v>400</v>
      </c>
      <c r="L530">
        <v>3217</v>
      </c>
      <c r="M530">
        <v>5024</v>
      </c>
      <c r="N530">
        <v>3802</v>
      </c>
      <c r="O530" t="str">
        <f t="shared" si="84"/>
        <v>1.001-10.000</v>
      </c>
      <c r="P530">
        <v>408</v>
      </c>
      <c r="Q530" t="str">
        <f t="shared" si="85"/>
        <v>101-1.000</v>
      </c>
      <c r="R530">
        <v>814</v>
      </c>
      <c r="S530">
        <v>8.1199999999999992</v>
      </c>
      <c r="T530">
        <v>4.83</v>
      </c>
      <c r="U530">
        <v>1.49</v>
      </c>
      <c r="V530">
        <v>14.32</v>
      </c>
      <c r="W530">
        <v>7.84</v>
      </c>
      <c r="X530" t="s">
        <v>2148</v>
      </c>
      <c r="Y530" t="s">
        <v>2149</v>
      </c>
      <c r="Z530" t="s">
        <v>2150</v>
      </c>
      <c r="AB530">
        <f>(N530 - MIN($N$2:$N$998)) / (MAX($N$2:$N$998) - MIN($N$2:$N$998))</f>
        <v>3.5372094524805401E-4</v>
      </c>
      <c r="AC530">
        <f t="shared" si="86"/>
        <v>3.2737108740398822E-5</v>
      </c>
      <c r="AD530">
        <f t="shared" si="87"/>
        <v>0.22024623803009577</v>
      </c>
      <c r="AE530">
        <f t="shared" si="88"/>
        <v>0.1040339702760085</v>
      </c>
      <c r="AF530">
        <f t="shared" si="89"/>
        <v>2.5940487594215418E-4</v>
      </c>
    </row>
    <row r="531" spans="1:32" x14ac:dyDescent="0.25">
      <c r="A531" t="s">
        <v>2151</v>
      </c>
      <c r="B531">
        <v>5494</v>
      </c>
      <c r="C531" s="2" t="str">
        <f t="shared" si="80"/>
        <v>0-20.000</v>
      </c>
      <c r="D531">
        <v>13.53</v>
      </c>
      <c r="E531">
        <f t="shared" si="81"/>
        <v>12</v>
      </c>
      <c r="F531" t="str">
        <f t="shared" si="82"/>
        <v>12-14 anos</v>
      </c>
      <c r="G531">
        <v>16</v>
      </c>
      <c r="H531" t="str">
        <f t="shared" si="83"/>
        <v>1 - 250</v>
      </c>
      <c r="I531">
        <v>15</v>
      </c>
      <c r="J531">
        <v>43</v>
      </c>
      <c r="K531">
        <v>283</v>
      </c>
      <c r="L531">
        <v>2112</v>
      </c>
      <c r="M531">
        <v>2781</v>
      </c>
      <c r="N531">
        <v>2129</v>
      </c>
      <c r="O531" t="str">
        <f t="shared" si="84"/>
        <v>1.001-10.000</v>
      </c>
      <c r="P531">
        <v>226</v>
      </c>
      <c r="Q531" t="str">
        <f t="shared" si="85"/>
        <v>101-1.000</v>
      </c>
      <c r="R531">
        <v>426</v>
      </c>
      <c r="S531">
        <v>8.1300000000000008</v>
      </c>
      <c r="T531">
        <v>4.8099999999999996</v>
      </c>
      <c r="U531">
        <v>1.4</v>
      </c>
      <c r="V531">
        <v>3.98</v>
      </c>
      <c r="W531">
        <v>11.98</v>
      </c>
      <c r="X531" t="s">
        <v>2152</v>
      </c>
      <c r="Y531" t="s">
        <v>2153</v>
      </c>
      <c r="Z531" t="s">
        <v>2154</v>
      </c>
      <c r="AB531">
        <f>(N531 - MIN($N$2:$N$998)) / (MAX($N$2:$N$998) - MIN($N$2:$N$998))</f>
        <v>1.9807256507972304E-4</v>
      </c>
      <c r="AC531">
        <f t="shared" si="86"/>
        <v>1.813379062580915E-5</v>
      </c>
      <c r="AD531">
        <f t="shared" si="87"/>
        <v>0.21933424532603737</v>
      </c>
      <c r="AE531">
        <f t="shared" si="88"/>
        <v>8.4925690021231404E-2</v>
      </c>
      <c r="AF531">
        <f t="shared" si="89"/>
        <v>7.2097165240905971E-5</v>
      </c>
    </row>
    <row r="532" spans="1:32" x14ac:dyDescent="0.25">
      <c r="A532" t="s">
        <v>2155</v>
      </c>
      <c r="B532">
        <v>5491</v>
      </c>
      <c r="C532" s="2" t="str">
        <f t="shared" si="80"/>
        <v>0-20.000</v>
      </c>
      <c r="D532">
        <v>9.6999999999999993</v>
      </c>
      <c r="E532">
        <f t="shared" si="81"/>
        <v>8</v>
      </c>
      <c r="F532" t="str">
        <f t="shared" si="82"/>
        <v>08-10 anos</v>
      </c>
      <c r="G532">
        <v>0</v>
      </c>
      <c r="H532" t="str">
        <f t="shared" si="83"/>
        <v>0</v>
      </c>
      <c r="I532">
        <v>172</v>
      </c>
      <c r="J532">
        <v>352</v>
      </c>
      <c r="K532">
        <v>1371</v>
      </c>
      <c r="L532">
        <v>14543</v>
      </c>
      <c r="M532">
        <v>17878</v>
      </c>
      <c r="N532">
        <v>14639</v>
      </c>
      <c r="O532" t="str">
        <f t="shared" si="84"/>
        <v>10.001-100.000</v>
      </c>
      <c r="P532">
        <v>1022</v>
      </c>
      <c r="Q532" t="str">
        <f t="shared" si="85"/>
        <v>1.001-10.000</v>
      </c>
      <c r="R532">
        <v>2217</v>
      </c>
      <c r="S532">
        <v>5.72</v>
      </c>
      <c r="T532">
        <v>3.54</v>
      </c>
      <c r="U532">
        <v>1.47</v>
      </c>
      <c r="V532">
        <v>7.63</v>
      </c>
      <c r="W532">
        <v>7.96</v>
      </c>
      <c r="X532" t="s">
        <v>2156</v>
      </c>
      <c r="Y532" t="s">
        <v>2157</v>
      </c>
      <c r="Z532" t="s">
        <v>2158</v>
      </c>
      <c r="AB532">
        <f>(N532 - MIN($N$2:$N$998)) / (MAX($N$2:$N$998) - MIN($N$2:$N$998))</f>
        <v>1.3619465853462027E-3</v>
      </c>
      <c r="AC532">
        <f t="shared" si="86"/>
        <v>8.2003247874234302E-5</v>
      </c>
      <c r="AD532">
        <f t="shared" si="87"/>
        <v>0.16142270861833105</v>
      </c>
      <c r="AE532">
        <f t="shared" si="88"/>
        <v>9.9787685774946913E-2</v>
      </c>
      <c r="AF532">
        <f t="shared" si="89"/>
        <v>1.3821642482113382E-4</v>
      </c>
    </row>
    <row r="533" spans="1:32" x14ac:dyDescent="0.25">
      <c r="A533" t="s">
        <v>2159</v>
      </c>
      <c r="B533">
        <v>5500</v>
      </c>
      <c r="C533" s="2" t="str">
        <f t="shared" si="80"/>
        <v>0-20.000</v>
      </c>
      <c r="D533">
        <v>11.14</v>
      </c>
      <c r="E533">
        <f t="shared" si="81"/>
        <v>10</v>
      </c>
      <c r="F533" t="str">
        <f t="shared" si="82"/>
        <v>10-12 anos</v>
      </c>
      <c r="G533">
        <v>52</v>
      </c>
      <c r="H533" t="str">
        <f t="shared" si="83"/>
        <v>1 - 250</v>
      </c>
      <c r="I533">
        <v>1259</v>
      </c>
      <c r="J533">
        <v>2680</v>
      </c>
      <c r="K533">
        <v>12007</v>
      </c>
      <c r="L533">
        <v>158805</v>
      </c>
      <c r="M533">
        <v>217290</v>
      </c>
      <c r="N533">
        <v>152145</v>
      </c>
      <c r="O533" t="str">
        <f t="shared" si="84"/>
        <v>100.001-1.000.000</v>
      </c>
      <c r="P533">
        <v>29454</v>
      </c>
      <c r="Q533" t="str">
        <f t="shared" si="85"/>
        <v>10.001-100.000</v>
      </c>
      <c r="R533">
        <v>35691</v>
      </c>
      <c r="S533">
        <v>13.56</v>
      </c>
      <c r="T533">
        <v>6.38</v>
      </c>
      <c r="U533">
        <v>2.82</v>
      </c>
      <c r="V533">
        <v>13.92</v>
      </c>
      <c r="W533">
        <v>12.92</v>
      </c>
      <c r="X533" t="s">
        <v>2160</v>
      </c>
      <c r="Y533" t="s">
        <v>2161</v>
      </c>
      <c r="Z533" t="s">
        <v>2162</v>
      </c>
      <c r="AB533">
        <f>(N533 - MIN($N$2:$N$998)) / (MAX($N$2:$N$998) - MIN($N$2:$N$998))</f>
        <v>1.4154885116981899E-2</v>
      </c>
      <c r="AC533">
        <f t="shared" si="86"/>
        <v>2.3633303942149678E-3</v>
      </c>
      <c r="AD533">
        <f t="shared" si="87"/>
        <v>0.29092567259461927</v>
      </c>
      <c r="AE533">
        <f t="shared" si="88"/>
        <v>0.38641188959660294</v>
      </c>
      <c r="AF533">
        <f t="shared" si="89"/>
        <v>2.5215892968678675E-4</v>
      </c>
    </row>
    <row r="534" spans="1:32" x14ac:dyDescent="0.25">
      <c r="A534" t="s">
        <v>2163</v>
      </c>
      <c r="B534">
        <v>5476</v>
      </c>
      <c r="C534" s="2" t="str">
        <f t="shared" si="80"/>
        <v>0-20.000</v>
      </c>
      <c r="D534">
        <v>10.49</v>
      </c>
      <c r="E534">
        <f t="shared" si="81"/>
        <v>10</v>
      </c>
      <c r="F534" t="str">
        <f t="shared" si="82"/>
        <v>10-12 anos</v>
      </c>
      <c r="G534">
        <v>15</v>
      </c>
      <c r="H534" t="str">
        <f t="shared" si="83"/>
        <v>1 - 250</v>
      </c>
      <c r="I534">
        <v>416</v>
      </c>
      <c r="J534">
        <v>665</v>
      </c>
      <c r="K534">
        <v>2530</v>
      </c>
      <c r="L534">
        <v>17193</v>
      </c>
      <c r="M534">
        <v>34509</v>
      </c>
      <c r="N534">
        <v>19731</v>
      </c>
      <c r="O534" t="str">
        <f t="shared" si="84"/>
        <v>10.001-100.000</v>
      </c>
      <c r="P534">
        <v>9147</v>
      </c>
      <c r="Q534" t="str">
        <f t="shared" si="85"/>
        <v>1.001-10.000</v>
      </c>
      <c r="R534">
        <v>5631</v>
      </c>
      <c r="S534">
        <v>26.51</v>
      </c>
      <c r="T534">
        <v>5.37</v>
      </c>
      <c r="U534">
        <v>1.61</v>
      </c>
      <c r="V534">
        <v>9.59</v>
      </c>
      <c r="W534">
        <v>5.3</v>
      </c>
      <c r="X534" t="s">
        <v>2164</v>
      </c>
      <c r="Y534" t="s">
        <v>2165</v>
      </c>
      <c r="Z534" t="s">
        <v>2166</v>
      </c>
      <c r="AB534">
        <f>(N534 - MIN($N$2:$N$998)) / (MAX($N$2:$N$998) - MIN($N$2:$N$998))</f>
        <v>1.8356833168567475E-3</v>
      </c>
      <c r="AC534">
        <f t="shared" si="86"/>
        <v>7.3393709227555887E-4</v>
      </c>
      <c r="AD534">
        <f t="shared" si="87"/>
        <v>0.24487004103967169</v>
      </c>
      <c r="AE534">
        <f t="shared" si="88"/>
        <v>0.12951167728237795</v>
      </c>
      <c r="AF534">
        <f t="shared" si="89"/>
        <v>1.7372156147243425E-4</v>
      </c>
    </row>
    <row r="535" spans="1:32" x14ac:dyDescent="0.25">
      <c r="A535" t="s">
        <v>2167</v>
      </c>
      <c r="B535">
        <v>5474</v>
      </c>
      <c r="C535" s="2" t="str">
        <f t="shared" si="80"/>
        <v>0-20.000</v>
      </c>
      <c r="D535">
        <v>8.44</v>
      </c>
      <c r="E535">
        <f t="shared" si="81"/>
        <v>8</v>
      </c>
      <c r="F535" t="str">
        <f t="shared" si="82"/>
        <v>08-10 anos</v>
      </c>
      <c r="G535">
        <v>67</v>
      </c>
      <c r="H535" t="str">
        <f t="shared" si="83"/>
        <v>1 - 250</v>
      </c>
      <c r="I535">
        <v>312</v>
      </c>
      <c r="J535">
        <v>446</v>
      </c>
      <c r="K535">
        <v>1948</v>
      </c>
      <c r="L535">
        <v>18021</v>
      </c>
      <c r="M535">
        <v>26073</v>
      </c>
      <c r="N535">
        <v>19727</v>
      </c>
      <c r="O535" t="str">
        <f t="shared" si="84"/>
        <v>10.001-100.000</v>
      </c>
      <c r="P535">
        <v>2499</v>
      </c>
      <c r="Q535" t="str">
        <f t="shared" si="85"/>
        <v>1.001-10.000</v>
      </c>
      <c r="R535">
        <v>3847</v>
      </c>
      <c r="S535">
        <v>9.58</v>
      </c>
      <c r="T535">
        <v>6.03</v>
      </c>
      <c r="U535">
        <v>1.64</v>
      </c>
      <c r="V535">
        <v>15.91</v>
      </c>
      <c r="W535">
        <v>7.07</v>
      </c>
      <c r="X535" t="s">
        <v>2168</v>
      </c>
      <c r="Y535" t="s">
        <v>2169</v>
      </c>
      <c r="Z535" t="s">
        <v>2170</v>
      </c>
      <c r="AB535">
        <f>(N535 - MIN($N$2:$N$998)) / (MAX($N$2:$N$998) - MIN($N$2:$N$998))</f>
        <v>1.8353111748838405E-3</v>
      </c>
      <c r="AC535">
        <f t="shared" si="86"/>
        <v>2.0051479103494276E-4</v>
      </c>
      <c r="AD535">
        <f t="shared" si="87"/>
        <v>0.27496580027359785</v>
      </c>
      <c r="AE535">
        <f t="shared" si="88"/>
        <v>0.13588110403397025</v>
      </c>
      <c r="AF535">
        <f t="shared" si="89"/>
        <v>2.8820751230723972E-4</v>
      </c>
    </row>
    <row r="536" spans="1:32" x14ac:dyDescent="0.25">
      <c r="A536" t="s">
        <v>2171</v>
      </c>
      <c r="B536">
        <v>5467</v>
      </c>
      <c r="C536" s="2" t="str">
        <f t="shared" si="80"/>
        <v>0-20.000</v>
      </c>
      <c r="D536">
        <v>15.04</v>
      </c>
      <c r="E536">
        <f t="shared" si="81"/>
        <v>14</v>
      </c>
      <c r="F536" t="str">
        <f t="shared" si="82"/>
        <v>14-16 anos</v>
      </c>
      <c r="G536">
        <v>9</v>
      </c>
      <c r="H536" t="str">
        <f t="shared" si="83"/>
        <v>1 - 250</v>
      </c>
      <c r="I536">
        <v>315</v>
      </c>
      <c r="J536">
        <v>494</v>
      </c>
      <c r="K536">
        <v>1638</v>
      </c>
      <c r="L536">
        <v>12671</v>
      </c>
      <c r="M536">
        <v>21059</v>
      </c>
      <c r="N536">
        <v>15776</v>
      </c>
      <c r="O536" t="str">
        <f t="shared" si="84"/>
        <v>10.001-100.000</v>
      </c>
      <c r="P536">
        <v>1650</v>
      </c>
      <c r="Q536" t="str">
        <f t="shared" si="85"/>
        <v>1.001-10.000</v>
      </c>
      <c r="R536">
        <v>3633</v>
      </c>
      <c r="S536">
        <v>7.84</v>
      </c>
      <c r="T536">
        <v>4.21</v>
      </c>
      <c r="U536">
        <v>1.4</v>
      </c>
      <c r="V536">
        <v>10.94</v>
      </c>
      <c r="W536">
        <v>4.4400000000000004</v>
      </c>
      <c r="X536" t="s">
        <v>2172</v>
      </c>
      <c r="Y536" t="s">
        <v>2173</v>
      </c>
      <c r="Z536" t="s">
        <v>2174</v>
      </c>
      <c r="AB536">
        <f>(N536 - MIN($N$2:$N$998)) / (MAX($N$2:$N$998) - MIN($N$2:$N$998))</f>
        <v>1.4677279411450027E-3</v>
      </c>
      <c r="AC536">
        <f t="shared" si="86"/>
        <v>1.3239271917073051E-4</v>
      </c>
      <c r="AD536">
        <f t="shared" si="87"/>
        <v>0.19197446420428638</v>
      </c>
      <c r="AE536">
        <f t="shared" si="88"/>
        <v>8.4925690021231404E-2</v>
      </c>
      <c r="AF536">
        <f t="shared" si="89"/>
        <v>1.9817663008429935E-4</v>
      </c>
    </row>
    <row r="537" spans="1:32" x14ac:dyDescent="0.25">
      <c r="A537" t="s">
        <v>2175</v>
      </c>
      <c r="B537">
        <v>5457</v>
      </c>
      <c r="C537" s="2" t="str">
        <f t="shared" si="80"/>
        <v>0-20.000</v>
      </c>
      <c r="D537">
        <v>9.1300000000000008</v>
      </c>
      <c r="E537">
        <f t="shared" si="81"/>
        <v>8</v>
      </c>
      <c r="F537" t="str">
        <f t="shared" si="82"/>
        <v>08-10 anos</v>
      </c>
      <c r="G537">
        <v>22</v>
      </c>
      <c r="H537" t="str">
        <f t="shared" si="83"/>
        <v>1 - 250</v>
      </c>
      <c r="I537">
        <v>82</v>
      </c>
      <c r="J537">
        <v>135</v>
      </c>
      <c r="K537">
        <v>477</v>
      </c>
      <c r="L537">
        <v>5357</v>
      </c>
      <c r="M537">
        <v>6968</v>
      </c>
      <c r="N537">
        <v>5272</v>
      </c>
      <c r="O537" t="str">
        <f t="shared" si="84"/>
        <v>1.001-10.000</v>
      </c>
      <c r="P537">
        <v>763</v>
      </c>
      <c r="Q537" t="str">
        <f t="shared" si="85"/>
        <v>101-1.000</v>
      </c>
      <c r="R537">
        <v>933</v>
      </c>
      <c r="S537">
        <v>10.95</v>
      </c>
      <c r="T537">
        <v>3.76</v>
      </c>
      <c r="U537">
        <v>1.61</v>
      </c>
      <c r="V537">
        <v>13.87</v>
      </c>
      <c r="W537">
        <v>7.56</v>
      </c>
      <c r="X537" t="s">
        <v>2176</v>
      </c>
      <c r="Y537" t="s">
        <v>2177</v>
      </c>
      <c r="Z537" t="s">
        <v>2178</v>
      </c>
      <c r="AB537">
        <f>(N537 - MIN($N$2:$N$998)) / (MAX($N$2:$N$998) - MIN($N$2:$N$998))</f>
        <v>4.9048312029135739E-4</v>
      </c>
      <c r="AC537">
        <f t="shared" si="86"/>
        <v>6.1221602865010533E-5</v>
      </c>
      <c r="AD537">
        <f t="shared" si="87"/>
        <v>0.17145462836297309</v>
      </c>
      <c r="AE537">
        <f t="shared" si="88"/>
        <v>0.12951167728237795</v>
      </c>
      <c r="AF537">
        <f t="shared" si="89"/>
        <v>2.5125318640486577E-4</v>
      </c>
    </row>
    <row r="538" spans="1:32" x14ac:dyDescent="0.25">
      <c r="A538" t="s">
        <v>2179</v>
      </c>
      <c r="B538">
        <v>5456</v>
      </c>
      <c r="C538" s="2" t="str">
        <f t="shared" si="80"/>
        <v>0-20.000</v>
      </c>
      <c r="D538">
        <v>9.02</v>
      </c>
      <c r="E538">
        <f t="shared" si="81"/>
        <v>8</v>
      </c>
      <c r="F538" t="str">
        <f t="shared" si="82"/>
        <v>08-10 anos</v>
      </c>
      <c r="G538">
        <v>24</v>
      </c>
      <c r="H538" t="str">
        <f t="shared" si="83"/>
        <v>1 - 250</v>
      </c>
      <c r="I538">
        <v>11</v>
      </c>
      <c r="J538">
        <v>39</v>
      </c>
      <c r="K538">
        <v>204</v>
      </c>
      <c r="L538">
        <v>1965</v>
      </c>
      <c r="M538">
        <v>2563</v>
      </c>
      <c r="N538">
        <v>1816</v>
      </c>
      <c r="O538" t="str">
        <f t="shared" si="84"/>
        <v>1.001-10.000</v>
      </c>
      <c r="P538">
        <v>368</v>
      </c>
      <c r="Q538" t="str">
        <f t="shared" si="85"/>
        <v>101-1.000</v>
      </c>
      <c r="R538">
        <v>379</v>
      </c>
      <c r="S538">
        <v>14.36</v>
      </c>
      <c r="T538">
        <v>4.51</v>
      </c>
      <c r="U538">
        <v>1.1499999999999999</v>
      </c>
      <c r="V538">
        <v>49.9</v>
      </c>
      <c r="W538">
        <v>10.08</v>
      </c>
      <c r="X538" t="s">
        <v>2180</v>
      </c>
      <c r="Y538" t="s">
        <v>2181</v>
      </c>
      <c r="Z538" t="s">
        <v>2182</v>
      </c>
      <c r="AB538">
        <f>(N538 - MIN($N$2:$N$998)) / (MAX($N$2:$N$998) - MIN($N$2:$N$998))</f>
        <v>1.6895245569975437E-4</v>
      </c>
      <c r="AC538">
        <f t="shared" si="86"/>
        <v>2.9527588275653837E-5</v>
      </c>
      <c r="AD538">
        <f t="shared" si="87"/>
        <v>0.20565435476516186</v>
      </c>
      <c r="AE538">
        <f t="shared" si="88"/>
        <v>3.1847133757961762E-2</v>
      </c>
      <c r="AF538">
        <f t="shared" si="89"/>
        <v>9.0393179535708744E-4</v>
      </c>
    </row>
    <row r="539" spans="1:32" x14ac:dyDescent="0.25">
      <c r="A539" t="s">
        <v>2183</v>
      </c>
      <c r="B539">
        <v>5448</v>
      </c>
      <c r="C539" s="2" t="str">
        <f t="shared" si="80"/>
        <v>0-20.000</v>
      </c>
      <c r="D539">
        <v>11.57</v>
      </c>
      <c r="E539">
        <f t="shared" si="81"/>
        <v>10</v>
      </c>
      <c r="F539" t="str">
        <f t="shared" si="82"/>
        <v>10-12 anos</v>
      </c>
      <c r="G539">
        <v>6</v>
      </c>
      <c r="H539" t="str">
        <f t="shared" si="83"/>
        <v>1 - 250</v>
      </c>
      <c r="I539">
        <v>37</v>
      </c>
      <c r="J539">
        <v>73</v>
      </c>
      <c r="K539">
        <v>299</v>
      </c>
      <c r="L539">
        <v>2796</v>
      </c>
      <c r="M539">
        <v>3581</v>
      </c>
      <c r="N539">
        <v>2945</v>
      </c>
      <c r="O539" t="str">
        <f t="shared" si="84"/>
        <v>1.001-10.000</v>
      </c>
      <c r="P539">
        <v>135</v>
      </c>
      <c r="Q539" t="str">
        <f t="shared" si="85"/>
        <v>101-1.000</v>
      </c>
      <c r="R539">
        <v>501</v>
      </c>
      <c r="S539">
        <v>3.77</v>
      </c>
      <c r="T539">
        <v>5.29</v>
      </c>
      <c r="U539">
        <v>1.64</v>
      </c>
      <c r="V539">
        <v>11.82</v>
      </c>
      <c r="W539">
        <v>7.27</v>
      </c>
      <c r="X539" t="s">
        <v>2184</v>
      </c>
      <c r="Y539" t="s">
        <v>2185</v>
      </c>
      <c r="Z539" t="s">
        <v>2186</v>
      </c>
      <c r="AB539">
        <f>(N539 - MIN($N$2:$N$998)) / (MAX($N$2:$N$998) - MIN($N$2:$N$998))</f>
        <v>2.7398952755274041E-4</v>
      </c>
      <c r="AC539">
        <f t="shared" si="86"/>
        <v>1.0832131568514315E-5</v>
      </c>
      <c r="AD539">
        <f t="shared" si="87"/>
        <v>0.24122207022343822</v>
      </c>
      <c r="AE539">
        <f t="shared" si="88"/>
        <v>0.13588110403397025</v>
      </c>
      <c r="AF539">
        <f t="shared" si="89"/>
        <v>2.1411771184610772E-4</v>
      </c>
    </row>
    <row r="540" spans="1:32" x14ac:dyDescent="0.25">
      <c r="A540" t="s">
        <v>2187</v>
      </c>
      <c r="B540">
        <v>5454</v>
      </c>
      <c r="C540" s="2" t="str">
        <f t="shared" si="80"/>
        <v>0-20.000</v>
      </c>
      <c r="D540">
        <v>5.85</v>
      </c>
      <c r="E540">
        <f t="shared" si="81"/>
        <v>4</v>
      </c>
      <c r="F540" t="str">
        <f t="shared" si="82"/>
        <v>04-06 anos</v>
      </c>
      <c r="G540">
        <v>12</v>
      </c>
      <c r="H540" t="str">
        <f t="shared" si="83"/>
        <v>1 - 250</v>
      </c>
      <c r="I540">
        <v>188</v>
      </c>
      <c r="J540">
        <v>202</v>
      </c>
      <c r="K540">
        <v>838</v>
      </c>
      <c r="L540">
        <v>4544</v>
      </c>
      <c r="M540">
        <v>13083</v>
      </c>
      <c r="N540">
        <v>7242</v>
      </c>
      <c r="O540" t="str">
        <f t="shared" si="84"/>
        <v>1.001-10.000</v>
      </c>
      <c r="P540">
        <v>3611</v>
      </c>
      <c r="Q540" t="str">
        <f t="shared" si="85"/>
        <v>1.001-10.000</v>
      </c>
      <c r="R540">
        <v>2230</v>
      </c>
      <c r="S540">
        <v>27.6</v>
      </c>
      <c r="T540">
        <v>4.42</v>
      </c>
      <c r="U540">
        <v>1.07</v>
      </c>
      <c r="V540">
        <v>20.49</v>
      </c>
      <c r="W540">
        <v>4.74</v>
      </c>
      <c r="X540" t="s">
        <v>2188</v>
      </c>
      <c r="Y540" t="s">
        <v>2189</v>
      </c>
      <c r="Z540" t="s">
        <v>2190</v>
      </c>
      <c r="AB540">
        <f>(N540 - MIN($N$2:$N$998)) / (MAX($N$2:$N$998) - MIN($N$2:$N$998))</f>
        <v>6.7376304194802922E-4</v>
      </c>
      <c r="AC540">
        <f t="shared" si="86"/>
        <v>2.897394599548533E-4</v>
      </c>
      <c r="AD540">
        <f t="shared" si="87"/>
        <v>0.20155038759689922</v>
      </c>
      <c r="AE540">
        <f t="shared" si="88"/>
        <v>1.4861995753715513E-2</v>
      </c>
      <c r="AF540">
        <f t="shared" si="89"/>
        <v>3.7117359693119683E-4</v>
      </c>
    </row>
    <row r="541" spans="1:32" x14ac:dyDescent="0.25">
      <c r="A541" t="s">
        <v>2191</v>
      </c>
      <c r="B541">
        <v>5446</v>
      </c>
      <c r="C541" s="2" t="str">
        <f t="shared" si="80"/>
        <v>0-20.000</v>
      </c>
      <c r="D541">
        <v>9.07</v>
      </c>
      <c r="E541">
        <f t="shared" si="81"/>
        <v>8</v>
      </c>
      <c r="F541" t="str">
        <f t="shared" si="82"/>
        <v>08-10 anos</v>
      </c>
      <c r="G541">
        <v>9</v>
      </c>
      <c r="H541" t="str">
        <f t="shared" si="83"/>
        <v>1 - 250</v>
      </c>
      <c r="I541">
        <v>42</v>
      </c>
      <c r="J541">
        <v>105</v>
      </c>
      <c r="K541">
        <v>427</v>
      </c>
      <c r="L541">
        <v>4713</v>
      </c>
      <c r="M541">
        <v>5172</v>
      </c>
      <c r="N541">
        <v>3998</v>
      </c>
      <c r="O541" t="str">
        <f t="shared" si="84"/>
        <v>1.001-10.000</v>
      </c>
      <c r="P541">
        <v>355</v>
      </c>
      <c r="Q541" t="str">
        <f t="shared" si="85"/>
        <v>101-1.000</v>
      </c>
      <c r="R541">
        <v>819</v>
      </c>
      <c r="S541">
        <v>6.86</v>
      </c>
      <c r="T541">
        <v>4.38</v>
      </c>
      <c r="U541">
        <v>1.3</v>
      </c>
      <c r="V541">
        <v>26.07</v>
      </c>
      <c r="W541">
        <v>8.3000000000000007</v>
      </c>
      <c r="X541" t="s">
        <v>2192</v>
      </c>
      <c r="Y541" t="s">
        <v>2193</v>
      </c>
      <c r="Z541" t="s">
        <v>2194</v>
      </c>
      <c r="AB541">
        <f>(N541 - MIN($N$2:$N$998)) / (MAX($N$2:$N$998) - MIN($N$2:$N$998))</f>
        <v>3.7195590192049449E-4</v>
      </c>
      <c r="AC541">
        <f t="shared" si="86"/>
        <v>2.8484494124611718E-5</v>
      </c>
      <c r="AD541">
        <f t="shared" si="87"/>
        <v>0.19972640218878249</v>
      </c>
      <c r="AE541">
        <f t="shared" si="88"/>
        <v>6.369426751592358E-2</v>
      </c>
      <c r="AF541">
        <f t="shared" si="89"/>
        <v>4.7225454719357259E-4</v>
      </c>
    </row>
    <row r="542" spans="1:32" x14ac:dyDescent="0.25">
      <c r="A542" t="s">
        <v>2195</v>
      </c>
      <c r="B542">
        <v>5432</v>
      </c>
      <c r="C542" s="2" t="str">
        <f t="shared" si="80"/>
        <v>0-20.000</v>
      </c>
      <c r="D542">
        <v>6.68</v>
      </c>
      <c r="E542">
        <f t="shared" si="81"/>
        <v>6</v>
      </c>
      <c r="F542" t="str">
        <f t="shared" si="82"/>
        <v>06-08 anos</v>
      </c>
      <c r="G542">
        <v>0</v>
      </c>
      <c r="H542" t="str">
        <f t="shared" si="83"/>
        <v>0</v>
      </c>
      <c r="I542">
        <v>97</v>
      </c>
      <c r="J542">
        <v>123</v>
      </c>
      <c r="K542">
        <v>321</v>
      </c>
      <c r="L542">
        <v>1770</v>
      </c>
      <c r="M542">
        <v>4141</v>
      </c>
      <c r="N542">
        <v>3287</v>
      </c>
      <c r="O542" t="str">
        <f t="shared" si="84"/>
        <v>1.001-10.000</v>
      </c>
      <c r="P542">
        <v>20</v>
      </c>
      <c r="Q542" t="str">
        <f t="shared" si="85"/>
        <v>Até 100</v>
      </c>
      <c r="R542">
        <v>834</v>
      </c>
      <c r="S542">
        <v>0.48</v>
      </c>
      <c r="T542">
        <v>6.79</v>
      </c>
      <c r="U542">
        <v>1.04</v>
      </c>
      <c r="V542">
        <v>5.43</v>
      </c>
      <c r="W542">
        <v>2.85</v>
      </c>
      <c r="X542" t="s">
        <v>2196</v>
      </c>
      <c r="Y542" t="s">
        <v>2197</v>
      </c>
      <c r="Z542" t="s">
        <v>2198</v>
      </c>
      <c r="AB542">
        <f>(N542 - MIN($N$2:$N$998)) / (MAX($N$2:$N$998) - MIN($N$2:$N$998))</f>
        <v>3.0580766623628447E-4</v>
      </c>
      <c r="AC542">
        <f t="shared" si="86"/>
        <v>1.6047602323724912E-6</v>
      </c>
      <c r="AD542">
        <f t="shared" si="87"/>
        <v>0.30962152302781576</v>
      </c>
      <c r="AE542">
        <f t="shared" si="88"/>
        <v>8.492569002123149E-3</v>
      </c>
      <c r="AF542">
        <f t="shared" si="89"/>
        <v>9.8363720416612928E-5</v>
      </c>
    </row>
    <row r="543" spans="1:32" x14ac:dyDescent="0.25">
      <c r="A543" t="s">
        <v>2199</v>
      </c>
      <c r="B543">
        <v>5415</v>
      </c>
      <c r="C543" s="2" t="str">
        <f t="shared" si="80"/>
        <v>0-20.000</v>
      </c>
      <c r="D543">
        <v>11.94</v>
      </c>
      <c r="E543">
        <f t="shared" si="81"/>
        <v>10</v>
      </c>
      <c r="F543" t="str">
        <f t="shared" si="82"/>
        <v>10-12 anos</v>
      </c>
      <c r="G543">
        <v>10</v>
      </c>
      <c r="H543" t="str">
        <f t="shared" si="83"/>
        <v>1 - 250</v>
      </c>
      <c r="I543">
        <v>37</v>
      </c>
      <c r="J543">
        <v>87</v>
      </c>
      <c r="K543">
        <v>420</v>
      </c>
      <c r="L543">
        <v>4095</v>
      </c>
      <c r="M543">
        <v>6461</v>
      </c>
      <c r="N543">
        <v>4231</v>
      </c>
      <c r="O543" t="str">
        <f t="shared" si="84"/>
        <v>1.001-10.000</v>
      </c>
      <c r="P543">
        <v>1341</v>
      </c>
      <c r="Q543" t="str">
        <f t="shared" si="85"/>
        <v>1.001-10.000</v>
      </c>
      <c r="R543">
        <v>889</v>
      </c>
      <c r="S543">
        <v>20.76</v>
      </c>
      <c r="T543">
        <v>4.38</v>
      </c>
      <c r="U543">
        <v>1.32</v>
      </c>
      <c r="V543">
        <v>34.93</v>
      </c>
      <c r="W543">
        <v>9.16</v>
      </c>
      <c r="X543" t="s">
        <v>2200</v>
      </c>
      <c r="Y543" t="s">
        <v>2201</v>
      </c>
      <c r="Z543" t="s">
        <v>2202</v>
      </c>
      <c r="AB543">
        <f>(N543 - MIN($N$2:$N$998)) / (MAX($N$2:$N$998) - MIN($N$2:$N$998))</f>
        <v>3.9363317184232417E-4</v>
      </c>
      <c r="AC543">
        <f t="shared" si="86"/>
        <v>1.0759917358057553E-4</v>
      </c>
      <c r="AD543">
        <f t="shared" si="87"/>
        <v>0.19972640218878249</v>
      </c>
      <c r="AE543">
        <f t="shared" si="88"/>
        <v>6.7940552016985151E-2</v>
      </c>
      <c r="AF543">
        <f t="shared" si="89"/>
        <v>6.3275225674996123E-4</v>
      </c>
    </row>
    <row r="544" spans="1:32" x14ac:dyDescent="0.25">
      <c r="A544" t="s">
        <v>2203</v>
      </c>
      <c r="B544">
        <v>5404</v>
      </c>
      <c r="C544" s="2" t="str">
        <f t="shared" si="80"/>
        <v>0-20.000</v>
      </c>
      <c r="D544">
        <v>7.67</v>
      </c>
      <c r="E544">
        <f t="shared" si="81"/>
        <v>6</v>
      </c>
      <c r="F544" t="str">
        <f t="shared" si="82"/>
        <v>06-08 anos</v>
      </c>
      <c r="G544">
        <v>13</v>
      </c>
      <c r="H544" t="str">
        <f t="shared" si="83"/>
        <v>1 - 250</v>
      </c>
      <c r="I544">
        <v>83</v>
      </c>
      <c r="J544">
        <v>89</v>
      </c>
      <c r="K544">
        <v>264</v>
      </c>
      <c r="L544">
        <v>1895</v>
      </c>
      <c r="M544">
        <v>6813</v>
      </c>
      <c r="N544">
        <v>3463</v>
      </c>
      <c r="O544" t="str">
        <f t="shared" si="84"/>
        <v>1.001-10.000</v>
      </c>
      <c r="P544">
        <v>2136</v>
      </c>
      <c r="Q544" t="str">
        <f t="shared" si="85"/>
        <v>1.001-10.000</v>
      </c>
      <c r="R544">
        <v>1214</v>
      </c>
      <c r="S544">
        <v>31.35</v>
      </c>
      <c r="T544">
        <v>7.09</v>
      </c>
      <c r="U544">
        <v>1.17</v>
      </c>
      <c r="V544">
        <v>11.92</v>
      </c>
      <c r="W544">
        <v>3.94</v>
      </c>
      <c r="X544" t="s">
        <v>2204</v>
      </c>
      <c r="Y544" t="s">
        <v>2205</v>
      </c>
      <c r="Z544" t="s">
        <v>2206</v>
      </c>
      <c r="AB544">
        <f>(N544 - MIN($N$2:$N$998)) / (MAX($N$2:$N$998) - MIN($N$2:$N$998))</f>
        <v>3.2218191304419016E-4</v>
      </c>
      <c r="AC544">
        <f t="shared" si="86"/>
        <v>1.7138839281738205E-4</v>
      </c>
      <c r="AD544">
        <f t="shared" si="87"/>
        <v>0.3233014135886913</v>
      </c>
      <c r="AE544">
        <f t="shared" si="88"/>
        <v>3.609341825902334E-2</v>
      </c>
      <c r="AF544">
        <f t="shared" si="89"/>
        <v>2.1592919840994956E-4</v>
      </c>
    </row>
    <row r="545" spans="1:32" x14ac:dyDescent="0.25">
      <c r="A545" t="s">
        <v>2207</v>
      </c>
      <c r="B545">
        <v>5436</v>
      </c>
      <c r="C545" s="2" t="str">
        <f t="shared" si="80"/>
        <v>0-20.000</v>
      </c>
      <c r="D545">
        <v>10.32</v>
      </c>
      <c r="E545">
        <f t="shared" si="81"/>
        <v>10</v>
      </c>
      <c r="F545" t="str">
        <f t="shared" si="82"/>
        <v>10-12 anos</v>
      </c>
      <c r="G545">
        <v>0</v>
      </c>
      <c r="H545" t="str">
        <f t="shared" si="83"/>
        <v>0</v>
      </c>
      <c r="I545">
        <v>246</v>
      </c>
      <c r="J545">
        <v>635</v>
      </c>
      <c r="K545">
        <v>2521</v>
      </c>
      <c r="L545">
        <v>34418</v>
      </c>
      <c r="M545">
        <v>43321</v>
      </c>
      <c r="N545">
        <v>33112</v>
      </c>
      <c r="O545" t="str">
        <f t="shared" si="84"/>
        <v>10.001-100.000</v>
      </c>
      <c r="P545">
        <v>5150</v>
      </c>
      <c r="Q545" t="str">
        <f t="shared" si="85"/>
        <v>1.001-10.000</v>
      </c>
      <c r="R545">
        <v>5059</v>
      </c>
      <c r="S545">
        <v>11.89</v>
      </c>
      <c r="T545">
        <v>5.24</v>
      </c>
      <c r="U545">
        <v>1.25</v>
      </c>
      <c r="V545">
        <v>15.45</v>
      </c>
      <c r="W545">
        <v>9.07</v>
      </c>
      <c r="X545" t="s">
        <v>2208</v>
      </c>
      <c r="Y545" t="s">
        <v>2209</v>
      </c>
      <c r="Z545" t="s">
        <v>2210</v>
      </c>
      <c r="AB545">
        <f>(N545 - MIN($N$2:$N$998)) / (MAX($N$2:$N$998) - MIN($N$2:$N$998))</f>
        <v>3.0805912517237149E-3</v>
      </c>
      <c r="AC545">
        <f t="shared" si="86"/>
        <v>4.1322575983591649E-4</v>
      </c>
      <c r="AD545">
        <f t="shared" si="87"/>
        <v>0.23894208846329232</v>
      </c>
      <c r="AE545">
        <f t="shared" si="88"/>
        <v>5.3078556263269641E-2</v>
      </c>
      <c r="AF545">
        <f t="shared" si="89"/>
        <v>2.7987467411356716E-4</v>
      </c>
    </row>
    <row r="546" spans="1:32" x14ac:dyDescent="0.25">
      <c r="A546" t="s">
        <v>2211</v>
      </c>
      <c r="B546">
        <v>5403</v>
      </c>
      <c r="C546" s="2" t="str">
        <f t="shared" si="80"/>
        <v>0-20.000</v>
      </c>
      <c r="D546">
        <v>12.39</v>
      </c>
      <c r="E546">
        <f t="shared" si="81"/>
        <v>12</v>
      </c>
      <c r="F546" t="str">
        <f t="shared" si="82"/>
        <v>12-14 anos</v>
      </c>
      <c r="G546">
        <v>7</v>
      </c>
      <c r="H546" t="str">
        <f t="shared" si="83"/>
        <v>1 - 250</v>
      </c>
      <c r="I546">
        <v>34</v>
      </c>
      <c r="J546">
        <v>229</v>
      </c>
      <c r="K546">
        <v>474</v>
      </c>
      <c r="L546">
        <v>5639</v>
      </c>
      <c r="M546">
        <v>5009</v>
      </c>
      <c r="N546">
        <v>4056</v>
      </c>
      <c r="O546" t="str">
        <f t="shared" si="84"/>
        <v>1.001-10.000</v>
      </c>
      <c r="P546">
        <v>228</v>
      </c>
      <c r="Q546" t="str">
        <f t="shared" si="85"/>
        <v>101-1.000</v>
      </c>
      <c r="R546">
        <v>725</v>
      </c>
      <c r="S546">
        <v>4.55</v>
      </c>
      <c r="T546">
        <v>1.92</v>
      </c>
      <c r="U546">
        <v>1.1000000000000001</v>
      </c>
      <c r="V546">
        <v>4.25</v>
      </c>
      <c r="W546">
        <v>3.28</v>
      </c>
      <c r="X546" t="s">
        <v>2212</v>
      </c>
      <c r="Y546" t="s">
        <v>2213</v>
      </c>
      <c r="Z546" t="s">
        <v>2214</v>
      </c>
      <c r="AB546">
        <f>(N546 - MIN($N$2:$N$998)) / (MAX($N$2:$N$998) - MIN($N$2:$N$998))</f>
        <v>3.7735196052764521E-4</v>
      </c>
      <c r="AC546">
        <f t="shared" si="86"/>
        <v>1.8294266649046398E-5</v>
      </c>
      <c r="AD546">
        <f t="shared" si="87"/>
        <v>8.7551299589603282E-2</v>
      </c>
      <c r="AE546">
        <f t="shared" si="88"/>
        <v>2.1231422505307875E-2</v>
      </c>
      <c r="AF546">
        <f t="shared" si="89"/>
        <v>7.6988178963278999E-5</v>
      </c>
    </row>
    <row r="547" spans="1:32" x14ac:dyDescent="0.25">
      <c r="A547" t="s">
        <v>2215</v>
      </c>
      <c r="B547">
        <v>5380</v>
      </c>
      <c r="C547" s="2" t="str">
        <f t="shared" si="80"/>
        <v>0-20.000</v>
      </c>
      <c r="D547">
        <v>4.22</v>
      </c>
      <c r="E547">
        <f t="shared" si="81"/>
        <v>4</v>
      </c>
      <c r="F547" t="str">
        <f t="shared" si="82"/>
        <v>04-06 anos</v>
      </c>
      <c r="G547">
        <v>285</v>
      </c>
      <c r="H547" t="str">
        <f t="shared" si="83"/>
        <v>251 - 500</v>
      </c>
      <c r="I547">
        <v>4508</v>
      </c>
      <c r="J547">
        <v>4169</v>
      </c>
      <c r="K547">
        <v>27089</v>
      </c>
      <c r="L547">
        <v>174188</v>
      </c>
      <c r="M547">
        <v>614919</v>
      </c>
      <c r="N547">
        <v>309295</v>
      </c>
      <c r="O547" t="str">
        <f t="shared" si="84"/>
        <v>100.001-1.000.000</v>
      </c>
      <c r="P547">
        <v>248589</v>
      </c>
      <c r="Q547" t="str">
        <f t="shared" si="85"/>
        <v>&gt;100.000</v>
      </c>
      <c r="R547">
        <v>57035</v>
      </c>
      <c r="S547">
        <v>40.43</v>
      </c>
      <c r="T547">
        <v>8.9700000000000006</v>
      </c>
      <c r="U547">
        <v>1.1599999999999999</v>
      </c>
      <c r="V547">
        <v>24.22</v>
      </c>
      <c r="W547">
        <v>9.91</v>
      </c>
      <c r="X547" t="s">
        <v>2216</v>
      </c>
      <c r="Y547" t="s">
        <v>2217</v>
      </c>
      <c r="Z547" t="s">
        <v>2218</v>
      </c>
      <c r="AB547">
        <f>(N547 - MIN($N$2:$N$998)) / (MAX($N$2:$N$998) - MIN($N$2:$N$998))</f>
        <v>2.8775412877563616E-2</v>
      </c>
      <c r="AC547">
        <f t="shared" si="86"/>
        <v>1.9946287070262261E-2</v>
      </c>
      <c r="AD547">
        <f t="shared" si="87"/>
        <v>0.40902872777017785</v>
      </c>
      <c r="AE547">
        <f t="shared" si="88"/>
        <v>3.3970276008492555E-2</v>
      </c>
      <c r="AF547">
        <f t="shared" si="89"/>
        <v>4.3874204576249817E-4</v>
      </c>
    </row>
    <row r="548" spans="1:32" x14ac:dyDescent="0.25">
      <c r="A548" t="s">
        <v>2219</v>
      </c>
      <c r="B548">
        <v>5378</v>
      </c>
      <c r="C548" s="2" t="str">
        <f t="shared" si="80"/>
        <v>0-20.000</v>
      </c>
      <c r="D548">
        <v>5.7</v>
      </c>
      <c r="E548">
        <f t="shared" si="81"/>
        <v>4</v>
      </c>
      <c r="F548" t="str">
        <f t="shared" si="82"/>
        <v>04-06 anos</v>
      </c>
      <c r="G548">
        <v>2</v>
      </c>
      <c r="H548" t="str">
        <f t="shared" si="83"/>
        <v>1 - 250</v>
      </c>
      <c r="I548">
        <v>190</v>
      </c>
      <c r="J548">
        <v>225</v>
      </c>
      <c r="K548">
        <v>699</v>
      </c>
      <c r="L548">
        <v>4145</v>
      </c>
      <c r="M548">
        <v>10630</v>
      </c>
      <c r="N548">
        <v>5674</v>
      </c>
      <c r="O548" t="str">
        <f t="shared" si="84"/>
        <v>1.001-10.000</v>
      </c>
      <c r="P548">
        <v>3091</v>
      </c>
      <c r="Q548" t="str">
        <f t="shared" si="85"/>
        <v>1.001-10.000</v>
      </c>
      <c r="R548">
        <v>1865</v>
      </c>
      <c r="S548">
        <v>29.08</v>
      </c>
      <c r="T548">
        <v>3.04</v>
      </c>
      <c r="U548">
        <v>1.17</v>
      </c>
      <c r="V548">
        <v>20.79</v>
      </c>
      <c r="W548">
        <v>4.07</v>
      </c>
      <c r="X548" t="s">
        <v>2220</v>
      </c>
      <c r="Y548" t="s">
        <v>2221</v>
      </c>
      <c r="Z548" t="s">
        <v>2222</v>
      </c>
      <c r="AB548">
        <f>(N548 - MIN($N$2:$N$998)) / (MAX($N$2:$N$998) - MIN($N$2:$N$998))</f>
        <v>5.2788338856850565E-4</v>
      </c>
      <c r="AC548">
        <f t="shared" si="86"/>
        <v>2.4801569391316849E-4</v>
      </c>
      <c r="AD548">
        <f t="shared" si="87"/>
        <v>0.13862289101687186</v>
      </c>
      <c r="AE548">
        <f t="shared" si="88"/>
        <v>3.609341825902334E-2</v>
      </c>
      <c r="AF548">
        <f t="shared" si="89"/>
        <v>3.7660805662272242E-4</v>
      </c>
    </row>
    <row r="549" spans="1:32" x14ac:dyDescent="0.25">
      <c r="A549" t="s">
        <v>2223</v>
      </c>
      <c r="B549">
        <v>5373</v>
      </c>
      <c r="C549" s="2" t="str">
        <f t="shared" si="80"/>
        <v>0-20.000</v>
      </c>
      <c r="D549">
        <v>12.22</v>
      </c>
      <c r="E549">
        <f t="shared" si="81"/>
        <v>12</v>
      </c>
      <c r="F549" t="str">
        <f t="shared" si="82"/>
        <v>12-14 anos</v>
      </c>
      <c r="G549">
        <v>33</v>
      </c>
      <c r="H549" t="str">
        <f t="shared" si="83"/>
        <v>1 - 250</v>
      </c>
      <c r="I549">
        <v>36</v>
      </c>
      <c r="J549">
        <v>66</v>
      </c>
      <c r="K549">
        <v>449</v>
      </c>
      <c r="L549">
        <v>8172</v>
      </c>
      <c r="M549">
        <v>8839</v>
      </c>
      <c r="N549">
        <v>6939</v>
      </c>
      <c r="O549" t="str">
        <f t="shared" si="84"/>
        <v>1.001-10.000</v>
      </c>
      <c r="P549">
        <v>873</v>
      </c>
      <c r="Q549" t="str">
        <f t="shared" si="85"/>
        <v>101-1.000</v>
      </c>
      <c r="R549">
        <v>1027</v>
      </c>
      <c r="S549">
        <v>9.8800000000000008</v>
      </c>
      <c r="T549">
        <v>6.2</v>
      </c>
      <c r="U549">
        <v>1.32</v>
      </c>
      <c r="V549">
        <v>38.97</v>
      </c>
      <c r="W549">
        <v>23.27</v>
      </c>
      <c r="X549" t="s">
        <v>2224</v>
      </c>
      <c r="Y549" t="s">
        <v>2225</v>
      </c>
      <c r="Z549" t="s">
        <v>2226</v>
      </c>
      <c r="AB549">
        <f>(N549 - MIN($N$2:$N$998)) / (MAX($N$2:$N$998) - MIN($N$2:$N$998))</f>
        <v>6.45573287500328E-4</v>
      </c>
      <c r="AC549">
        <f t="shared" si="86"/>
        <v>7.0047784143059243E-5</v>
      </c>
      <c r="AD549">
        <f t="shared" si="87"/>
        <v>0.28271773825809393</v>
      </c>
      <c r="AE549">
        <f t="shared" si="88"/>
        <v>6.7940552016985151E-2</v>
      </c>
      <c r="AF549">
        <f t="shared" si="89"/>
        <v>7.0593631392917237E-4</v>
      </c>
    </row>
    <row r="550" spans="1:32" x14ac:dyDescent="0.25">
      <c r="A550" t="s">
        <v>2227</v>
      </c>
      <c r="B550">
        <v>5391</v>
      </c>
      <c r="C550" s="2" t="str">
        <f t="shared" si="80"/>
        <v>0-20.000</v>
      </c>
      <c r="D550">
        <v>11.33</v>
      </c>
      <c r="E550">
        <f t="shared" si="81"/>
        <v>10</v>
      </c>
      <c r="F550" t="str">
        <f t="shared" si="82"/>
        <v>10-12 anos</v>
      </c>
      <c r="G550">
        <v>47</v>
      </c>
      <c r="H550" t="str">
        <f t="shared" si="83"/>
        <v>1 - 250</v>
      </c>
      <c r="I550">
        <v>5158</v>
      </c>
      <c r="J550">
        <v>11525</v>
      </c>
      <c r="K550">
        <v>76337</v>
      </c>
      <c r="L550">
        <v>945808</v>
      </c>
      <c r="M550">
        <v>1285115</v>
      </c>
      <c r="N550">
        <v>893330</v>
      </c>
      <c r="O550" t="str">
        <f t="shared" si="84"/>
        <v>100.001-1.000.000</v>
      </c>
      <c r="P550">
        <v>246344</v>
      </c>
      <c r="Q550" t="str">
        <f t="shared" si="85"/>
        <v>&gt;100.000</v>
      </c>
      <c r="R550">
        <v>145441</v>
      </c>
      <c r="S550">
        <v>19.170000000000002</v>
      </c>
      <c r="T550">
        <v>8.16</v>
      </c>
      <c r="U550">
        <v>1.49</v>
      </c>
      <c r="V550">
        <v>69.47</v>
      </c>
      <c r="W550">
        <v>13.47</v>
      </c>
      <c r="X550" t="s">
        <v>2228</v>
      </c>
      <c r="Y550" t="s">
        <v>2229</v>
      </c>
      <c r="Z550" t="s">
        <v>2230</v>
      </c>
      <c r="AB550">
        <f>(N550 - MIN($N$2:$N$998)) / (MAX($N$2:$N$998) - MIN($N$2:$N$998))</f>
        <v>8.3111397164240958E-2</v>
      </c>
      <c r="AC550">
        <f t="shared" si="86"/>
        <v>1.9766152734178449E-2</v>
      </c>
      <c r="AD550">
        <f t="shared" si="87"/>
        <v>0.37209302325581395</v>
      </c>
      <c r="AE550">
        <f t="shared" si="88"/>
        <v>0.1040339702760085</v>
      </c>
      <c r="AF550">
        <f t="shared" si="89"/>
        <v>1.2584397159009393E-3</v>
      </c>
    </row>
    <row r="551" spans="1:32" x14ac:dyDescent="0.25">
      <c r="A551" t="s">
        <v>2231</v>
      </c>
      <c r="B551">
        <v>5370</v>
      </c>
      <c r="C551" s="2" t="str">
        <f t="shared" si="80"/>
        <v>0-20.000</v>
      </c>
      <c r="D551">
        <v>10.08</v>
      </c>
      <c r="E551">
        <f t="shared" si="81"/>
        <v>10</v>
      </c>
      <c r="F551" t="str">
        <f t="shared" si="82"/>
        <v>10-12 anos</v>
      </c>
      <c r="G551">
        <v>31</v>
      </c>
      <c r="H551" t="str">
        <f t="shared" si="83"/>
        <v>1 - 250</v>
      </c>
      <c r="I551">
        <v>98</v>
      </c>
      <c r="J551">
        <v>189</v>
      </c>
      <c r="K551">
        <v>1079</v>
      </c>
      <c r="L551">
        <v>10693</v>
      </c>
      <c r="M551">
        <v>17226</v>
      </c>
      <c r="N551">
        <v>11428</v>
      </c>
      <c r="O551" t="str">
        <f t="shared" si="84"/>
        <v>10.001-100.000</v>
      </c>
      <c r="P551">
        <v>3064</v>
      </c>
      <c r="Q551" t="str">
        <f t="shared" si="85"/>
        <v>1.001-10.000</v>
      </c>
      <c r="R551">
        <v>2734</v>
      </c>
      <c r="S551">
        <v>17.79</v>
      </c>
      <c r="T551">
        <v>6.99</v>
      </c>
      <c r="U551">
        <v>1.77</v>
      </c>
      <c r="V551">
        <v>32.01</v>
      </c>
      <c r="W551">
        <v>11.12</v>
      </c>
      <c r="X551" t="s">
        <v>2232</v>
      </c>
      <c r="Y551" t="s">
        <v>2233</v>
      </c>
      <c r="Z551" t="s">
        <v>2234</v>
      </c>
      <c r="AB551">
        <f>(N551 - MIN($N$2:$N$998)) / (MAX($N$2:$N$998) - MIN($N$2:$N$998))</f>
        <v>1.0632096165951502E-3</v>
      </c>
      <c r="AC551">
        <f t="shared" si="86"/>
        <v>2.4584926759946567E-4</v>
      </c>
      <c r="AD551">
        <f t="shared" si="87"/>
        <v>0.31874145006839949</v>
      </c>
      <c r="AE551">
        <f t="shared" si="88"/>
        <v>0.16348195329087048</v>
      </c>
      <c r="AF551">
        <f t="shared" si="89"/>
        <v>5.7985684908577891E-4</v>
      </c>
    </row>
    <row r="552" spans="1:32" x14ac:dyDescent="0.25">
      <c r="A552" t="s">
        <v>2235</v>
      </c>
      <c r="B552">
        <v>5372</v>
      </c>
      <c r="C552" s="2" t="str">
        <f t="shared" si="80"/>
        <v>0-20.000</v>
      </c>
      <c r="D552">
        <v>9.3699999999999992</v>
      </c>
      <c r="E552">
        <f t="shared" si="81"/>
        <v>8</v>
      </c>
      <c r="F552" t="str">
        <f t="shared" si="82"/>
        <v>08-10 anos</v>
      </c>
      <c r="G552">
        <v>155</v>
      </c>
      <c r="H552" t="str">
        <f t="shared" si="83"/>
        <v>1 - 250</v>
      </c>
      <c r="I552">
        <v>1217</v>
      </c>
      <c r="J552">
        <v>1435</v>
      </c>
      <c r="K552">
        <v>12240</v>
      </c>
      <c r="L552">
        <v>119647</v>
      </c>
      <c r="M552">
        <v>275446</v>
      </c>
      <c r="N552">
        <v>194298</v>
      </c>
      <c r="O552" t="str">
        <f t="shared" si="84"/>
        <v>100.001-1.000.000</v>
      </c>
      <c r="P552">
        <v>46334</v>
      </c>
      <c r="Q552" t="str">
        <f t="shared" si="85"/>
        <v>10.001-100.000</v>
      </c>
      <c r="R552">
        <v>34814</v>
      </c>
      <c r="S552">
        <v>16.82</v>
      </c>
      <c r="T552">
        <v>11.28</v>
      </c>
      <c r="U552">
        <v>1.52</v>
      </c>
      <c r="V552">
        <v>45.92</v>
      </c>
      <c r="W552">
        <v>13.82</v>
      </c>
      <c r="X552" t="s">
        <v>2236</v>
      </c>
      <c r="Y552" t="s">
        <v>2237</v>
      </c>
      <c r="Z552" t="s">
        <v>2238</v>
      </c>
      <c r="AB552">
        <f>(N552 - MIN($N$2:$N$998)) / (MAX($N$2:$N$998) - MIN($N$2:$N$998))</f>
        <v>1.8076610262968543E-2</v>
      </c>
      <c r="AC552">
        <f t="shared" si="86"/>
        <v>3.7177480303373501E-3</v>
      </c>
      <c r="AD552">
        <f t="shared" si="87"/>
        <v>0.51436388508891928</v>
      </c>
      <c r="AE552">
        <f t="shared" si="88"/>
        <v>0.11040339702760085</v>
      </c>
      <c r="AF552">
        <f t="shared" si="89"/>
        <v>8.318346301161815E-4</v>
      </c>
    </row>
    <row r="553" spans="1:32" x14ac:dyDescent="0.25">
      <c r="A553" t="s">
        <v>2239</v>
      </c>
      <c r="B553">
        <v>5365</v>
      </c>
      <c r="C553" s="2" t="str">
        <f t="shared" si="80"/>
        <v>0-20.000</v>
      </c>
      <c r="D553">
        <v>10.56</v>
      </c>
      <c r="E553">
        <f t="shared" si="81"/>
        <v>10</v>
      </c>
      <c r="F553" t="str">
        <f t="shared" si="82"/>
        <v>10-12 anos</v>
      </c>
      <c r="G553">
        <v>5</v>
      </c>
      <c r="H553" t="str">
        <f t="shared" si="83"/>
        <v>1 - 250</v>
      </c>
      <c r="I553">
        <v>3</v>
      </c>
      <c r="J553">
        <v>7</v>
      </c>
      <c r="K553">
        <v>78</v>
      </c>
      <c r="L553">
        <v>885</v>
      </c>
      <c r="M553">
        <v>941</v>
      </c>
      <c r="N553">
        <v>738</v>
      </c>
      <c r="O553" t="str">
        <f t="shared" si="84"/>
        <v>101-1.000</v>
      </c>
      <c r="P553">
        <v>92</v>
      </c>
      <c r="Q553" t="str">
        <f t="shared" si="85"/>
        <v>Até 100</v>
      </c>
      <c r="R553">
        <v>111</v>
      </c>
      <c r="S553">
        <v>9.7799999999999994</v>
      </c>
      <c r="T553">
        <v>8.57</v>
      </c>
      <c r="U553">
        <v>1.86</v>
      </c>
      <c r="V553">
        <v>18</v>
      </c>
      <c r="W553">
        <v>24.57</v>
      </c>
      <c r="X553" t="s">
        <v>2240</v>
      </c>
      <c r="Y553" t="s">
        <v>2241</v>
      </c>
      <c r="Z553" t="s">
        <v>2242</v>
      </c>
      <c r="AB553">
        <f>(N553 - MIN($N$2:$N$998)) / (MAX($N$2:$N$998) - MIN($N$2:$N$998))</f>
        <v>6.8660194001331896E-5</v>
      </c>
      <c r="AC553">
        <f t="shared" si="86"/>
        <v>7.3818970689134593E-6</v>
      </c>
      <c r="AD553">
        <f t="shared" si="87"/>
        <v>0.3907888736890105</v>
      </c>
      <c r="AE553">
        <f t="shared" si="88"/>
        <v>0.18259023354564757</v>
      </c>
      <c r="AF553">
        <f t="shared" si="89"/>
        <v>3.2606758149153459E-4</v>
      </c>
    </row>
    <row r="554" spans="1:32" x14ac:dyDescent="0.25">
      <c r="A554" t="s">
        <v>2243</v>
      </c>
      <c r="B554">
        <v>5362</v>
      </c>
      <c r="C554" s="2" t="str">
        <f t="shared" si="80"/>
        <v>0-20.000</v>
      </c>
      <c r="D554">
        <v>10.43</v>
      </c>
      <c r="E554">
        <f t="shared" si="81"/>
        <v>10</v>
      </c>
      <c r="F554" t="str">
        <f t="shared" si="82"/>
        <v>10-12 anos</v>
      </c>
      <c r="G554">
        <v>0</v>
      </c>
      <c r="H554" t="str">
        <f t="shared" si="83"/>
        <v>0</v>
      </c>
      <c r="I554">
        <v>1806</v>
      </c>
      <c r="J554">
        <v>0</v>
      </c>
      <c r="K554">
        <v>0</v>
      </c>
      <c r="L554">
        <v>0</v>
      </c>
      <c r="M554">
        <v>358458</v>
      </c>
      <c r="N554">
        <v>210997</v>
      </c>
      <c r="O554" t="str">
        <f t="shared" si="84"/>
        <v>100.001-1.000.000</v>
      </c>
      <c r="P554">
        <v>108627</v>
      </c>
      <c r="Q554" t="str">
        <f t="shared" si="85"/>
        <v>&gt;100.000</v>
      </c>
      <c r="R554">
        <v>38834</v>
      </c>
      <c r="S554">
        <v>30.3</v>
      </c>
      <c r="X554" t="s">
        <v>2244</v>
      </c>
      <c r="Y554" t="s">
        <v>2245</v>
      </c>
      <c r="Z554" t="s">
        <v>2246</v>
      </c>
      <c r="AA554" t="s">
        <v>70</v>
      </c>
      <c r="AB554">
        <f>(N554 - MIN($N$2:$N$998)) / (MAX($N$2:$N$998) - MIN($N$2:$N$998))</f>
        <v>1.9630209964361826E-2</v>
      </c>
      <c r="AC554">
        <f t="shared" si="86"/>
        <v>8.7160144880963301E-3</v>
      </c>
      <c r="AD554">
        <f t="shared" si="87"/>
        <v>0</v>
      </c>
      <c r="AE554">
        <f t="shared" si="88"/>
        <v>-0.21231422505307856</v>
      </c>
      <c r="AF554">
        <f t="shared" si="89"/>
        <v>0</v>
      </c>
    </row>
    <row r="555" spans="1:32" x14ac:dyDescent="0.25">
      <c r="A555" t="s">
        <v>2247</v>
      </c>
      <c r="B555">
        <v>5354</v>
      </c>
      <c r="C555" s="2" t="str">
        <f t="shared" si="80"/>
        <v>0-20.000</v>
      </c>
      <c r="D555">
        <v>11.84</v>
      </c>
      <c r="E555">
        <f t="shared" si="81"/>
        <v>10</v>
      </c>
      <c r="F555" t="str">
        <f t="shared" si="82"/>
        <v>10-12 anos</v>
      </c>
      <c r="G555">
        <v>3</v>
      </c>
      <c r="H555" t="str">
        <f t="shared" si="83"/>
        <v>1 - 250</v>
      </c>
      <c r="I555">
        <v>6</v>
      </c>
      <c r="J555">
        <v>9</v>
      </c>
      <c r="K555">
        <v>66</v>
      </c>
      <c r="L555">
        <v>807</v>
      </c>
      <c r="M555">
        <v>1192</v>
      </c>
      <c r="N555">
        <v>726</v>
      </c>
      <c r="O555" t="str">
        <f t="shared" si="84"/>
        <v>101-1.000</v>
      </c>
      <c r="P555">
        <v>271</v>
      </c>
      <c r="Q555" t="str">
        <f t="shared" si="85"/>
        <v>101-1.000</v>
      </c>
      <c r="R555">
        <v>195</v>
      </c>
      <c r="S555">
        <v>22.73</v>
      </c>
      <c r="T555">
        <v>8</v>
      </c>
      <c r="U555">
        <v>1.78</v>
      </c>
      <c r="V555">
        <v>22.56</v>
      </c>
      <c r="W555">
        <v>13.89</v>
      </c>
      <c r="X555" t="s">
        <v>2248</v>
      </c>
      <c r="Y555" t="s">
        <v>2249</v>
      </c>
      <c r="Z555" t="s">
        <v>2250</v>
      </c>
      <c r="AB555">
        <f>(N555 - MIN($N$2:$N$998)) / (MAX($N$2:$N$998) - MIN($N$2:$N$998))</f>
        <v>6.754376808261105E-5</v>
      </c>
      <c r="AC555">
        <f t="shared" si="86"/>
        <v>2.1744501148647256E-5</v>
      </c>
      <c r="AD555">
        <f t="shared" si="87"/>
        <v>0.36479708162334701</v>
      </c>
      <c r="AE555">
        <f t="shared" si="88"/>
        <v>0.16560509554140129</v>
      </c>
      <c r="AF555">
        <f t="shared" si="89"/>
        <v>4.0867136880272332E-4</v>
      </c>
    </row>
    <row r="556" spans="1:32" x14ac:dyDescent="0.25">
      <c r="A556" t="s">
        <v>4042</v>
      </c>
      <c r="B556">
        <v>5353</v>
      </c>
      <c r="C556" s="2" t="str">
        <f t="shared" si="80"/>
        <v>0-20.000</v>
      </c>
      <c r="D556">
        <v>12.6</v>
      </c>
      <c r="E556">
        <f t="shared" si="81"/>
        <v>12</v>
      </c>
      <c r="F556" t="str">
        <f t="shared" si="82"/>
        <v>12-14 anos</v>
      </c>
      <c r="G556">
        <v>8</v>
      </c>
      <c r="H556" t="str">
        <f t="shared" si="83"/>
        <v>1 - 250</v>
      </c>
      <c r="I556">
        <v>28</v>
      </c>
      <c r="J556">
        <v>33</v>
      </c>
      <c r="K556">
        <v>346</v>
      </c>
      <c r="L556">
        <v>6633</v>
      </c>
      <c r="M556">
        <v>12940</v>
      </c>
      <c r="N556">
        <v>7936</v>
      </c>
      <c r="O556" t="str">
        <f t="shared" si="84"/>
        <v>1.001-10.000</v>
      </c>
      <c r="P556">
        <v>4134</v>
      </c>
      <c r="Q556" t="str">
        <f t="shared" si="85"/>
        <v>1.001-10.000</v>
      </c>
      <c r="R556">
        <v>870</v>
      </c>
      <c r="S556">
        <v>31.95</v>
      </c>
      <c r="T556">
        <v>11.09</v>
      </c>
      <c r="U556">
        <v>2.27</v>
      </c>
      <c r="V556">
        <v>106.03</v>
      </c>
      <c r="W556">
        <v>51.67</v>
      </c>
      <c r="X556" t="s">
        <v>4043</v>
      </c>
      <c r="Y556" t="s">
        <v>4044</v>
      </c>
      <c r="Z556" t="s">
        <v>2251</v>
      </c>
      <c r="AB556">
        <f>(N556 - MIN($N$2:$N$998)) / (MAX($N$2:$N$998) - MIN($N$2:$N$998))</f>
        <v>7.3832967424738473E-4</v>
      </c>
      <c r="AC556">
        <f t="shared" si="86"/>
        <v>3.317039400313939E-4</v>
      </c>
      <c r="AD556">
        <f t="shared" si="87"/>
        <v>0.50569995440036475</v>
      </c>
      <c r="AE556">
        <f t="shared" si="88"/>
        <v>0.26963906581740976</v>
      </c>
      <c r="AF556">
        <f t="shared" si="89"/>
        <v>1.9207192036415229E-3</v>
      </c>
    </row>
    <row r="557" spans="1:32" x14ac:dyDescent="0.25">
      <c r="A557" t="s">
        <v>2252</v>
      </c>
      <c r="B557">
        <v>5355</v>
      </c>
      <c r="C557" s="2" t="str">
        <f t="shared" si="80"/>
        <v>0-20.000</v>
      </c>
      <c r="D557">
        <v>11.64</v>
      </c>
      <c r="E557">
        <f t="shared" si="81"/>
        <v>10</v>
      </c>
      <c r="F557" t="str">
        <f t="shared" si="82"/>
        <v>10-12 anos</v>
      </c>
      <c r="G557">
        <v>0</v>
      </c>
      <c r="H557" t="str">
        <f t="shared" si="83"/>
        <v>0</v>
      </c>
      <c r="I557">
        <v>6657</v>
      </c>
      <c r="J557">
        <v>6629</v>
      </c>
      <c r="K557">
        <v>11407</v>
      </c>
      <c r="L557">
        <v>50984</v>
      </c>
      <c r="M557">
        <v>135138</v>
      </c>
      <c r="N557">
        <v>84114</v>
      </c>
      <c r="O557" t="str">
        <f t="shared" si="84"/>
        <v>10.001-100.000</v>
      </c>
      <c r="P557">
        <v>14963</v>
      </c>
      <c r="Q557" t="str">
        <f t="shared" si="85"/>
        <v>10.001-100.000</v>
      </c>
      <c r="R557">
        <v>36061</v>
      </c>
      <c r="S557">
        <v>11.07</v>
      </c>
      <c r="T557">
        <v>2.62</v>
      </c>
      <c r="U557">
        <v>1.01</v>
      </c>
      <c r="V557">
        <v>0.46</v>
      </c>
      <c r="W557">
        <v>1.75</v>
      </c>
      <c r="X557" t="s">
        <v>2253</v>
      </c>
      <c r="Y557" t="s">
        <v>2254</v>
      </c>
      <c r="Z557" t="s">
        <v>2255</v>
      </c>
      <c r="AB557">
        <f>(N557 - MIN($N$2:$N$998)) / (MAX($N$2:$N$998) - MIN($N$2:$N$998))</f>
        <v>7.8255874772737554E-3</v>
      </c>
      <c r="AC557">
        <f t="shared" si="86"/>
        <v>1.2006013678494793E-3</v>
      </c>
      <c r="AD557">
        <f t="shared" si="87"/>
        <v>0.11947104423164616</v>
      </c>
      <c r="AE557">
        <f t="shared" si="88"/>
        <v>2.1231422505307873E-3</v>
      </c>
      <c r="AF557">
        <f t="shared" si="89"/>
        <v>8.3328381936725501E-6</v>
      </c>
    </row>
    <row r="558" spans="1:32" x14ac:dyDescent="0.25">
      <c r="A558" t="s">
        <v>2256</v>
      </c>
      <c r="B558">
        <v>5334</v>
      </c>
      <c r="C558" s="2" t="str">
        <f t="shared" si="80"/>
        <v>0-20.000</v>
      </c>
      <c r="D558">
        <v>10.65</v>
      </c>
      <c r="E558">
        <f t="shared" si="81"/>
        <v>10</v>
      </c>
      <c r="F558" t="str">
        <f t="shared" si="82"/>
        <v>10-12 anos</v>
      </c>
      <c r="G558">
        <v>1</v>
      </c>
      <c r="H558" t="str">
        <f t="shared" si="83"/>
        <v>1 - 250</v>
      </c>
      <c r="I558">
        <v>212</v>
      </c>
      <c r="J558">
        <v>395</v>
      </c>
      <c r="K558">
        <v>2431</v>
      </c>
      <c r="L558">
        <v>20692</v>
      </c>
      <c r="M558">
        <v>34925</v>
      </c>
      <c r="N558">
        <v>21535</v>
      </c>
      <c r="O558" t="str">
        <f t="shared" si="84"/>
        <v>10.001-100.000</v>
      </c>
      <c r="P558">
        <v>7396</v>
      </c>
      <c r="Q558" t="str">
        <f t="shared" si="85"/>
        <v>1.001-10.000</v>
      </c>
      <c r="R558">
        <v>5994</v>
      </c>
      <c r="S558">
        <v>21.18</v>
      </c>
      <c r="T558">
        <v>6.61</v>
      </c>
      <c r="U558">
        <v>2.41</v>
      </c>
      <c r="V558">
        <v>32.020000000000003</v>
      </c>
      <c r="W558">
        <v>11.53</v>
      </c>
      <c r="X558" t="s">
        <v>2257</v>
      </c>
      <c r="Y558" t="s">
        <v>2258</v>
      </c>
      <c r="Z558" t="s">
        <v>2259</v>
      </c>
      <c r="AB558">
        <f>(N558 - MIN($N$2:$N$998)) / (MAX($N$2:$N$998) - MIN($N$2:$N$998))</f>
        <v>2.003519346637781E-3</v>
      </c>
      <c r="AC558">
        <f t="shared" si="86"/>
        <v>5.9344033393134718E-4</v>
      </c>
      <c r="AD558">
        <f t="shared" si="87"/>
        <v>0.30141358869129048</v>
      </c>
      <c r="AE558">
        <f t="shared" si="88"/>
        <v>0.29936305732484081</v>
      </c>
      <c r="AF558">
        <f t="shared" si="89"/>
        <v>5.8003799774216324E-4</v>
      </c>
    </row>
    <row r="559" spans="1:32" x14ac:dyDescent="0.25">
      <c r="A559" t="s">
        <v>2260</v>
      </c>
      <c r="B559">
        <v>5349</v>
      </c>
      <c r="C559" s="2" t="str">
        <f t="shared" si="80"/>
        <v>0-20.000</v>
      </c>
      <c r="D559">
        <v>13.52</v>
      </c>
      <c r="E559">
        <f t="shared" si="81"/>
        <v>12</v>
      </c>
      <c r="F559" t="str">
        <f t="shared" si="82"/>
        <v>12-14 anos</v>
      </c>
      <c r="G559">
        <v>36</v>
      </c>
      <c r="H559" t="str">
        <f t="shared" si="83"/>
        <v>1 - 250</v>
      </c>
      <c r="I559">
        <v>1677</v>
      </c>
      <c r="J559">
        <v>1942</v>
      </c>
      <c r="K559">
        <v>8199</v>
      </c>
      <c r="L559">
        <v>71379</v>
      </c>
      <c r="M559">
        <v>154803</v>
      </c>
      <c r="N559">
        <v>98288</v>
      </c>
      <c r="O559" t="str">
        <f t="shared" si="84"/>
        <v>10.001-100.000</v>
      </c>
      <c r="P559">
        <v>31489</v>
      </c>
      <c r="Q559" t="str">
        <f t="shared" si="85"/>
        <v>10.001-100.000</v>
      </c>
      <c r="R559">
        <v>25026</v>
      </c>
      <c r="S559">
        <v>20.34</v>
      </c>
      <c r="T559">
        <v>5.29</v>
      </c>
      <c r="U559">
        <v>1.68</v>
      </c>
      <c r="V559">
        <v>20.190000000000001</v>
      </c>
      <c r="W559">
        <v>7.59</v>
      </c>
      <c r="X559" t="s">
        <v>2261</v>
      </c>
      <c r="Y559" t="s">
        <v>2262</v>
      </c>
      <c r="Z559" t="s">
        <v>2263</v>
      </c>
      <c r="AB559">
        <f>(N559 - MIN($N$2:$N$998)) / (MAX($N$2:$N$998) - MIN($N$2:$N$998))</f>
        <v>9.1442725582695245E-3</v>
      </c>
      <c r="AC559">
        <f t="shared" si="86"/>
        <v>2.5266147478588685E-3</v>
      </c>
      <c r="AD559">
        <f t="shared" si="87"/>
        <v>0.24122207022343822</v>
      </c>
      <c r="AE559">
        <f t="shared" si="88"/>
        <v>0.14437367303609341</v>
      </c>
      <c r="AF559">
        <f t="shared" si="89"/>
        <v>3.657391372396713E-4</v>
      </c>
    </row>
    <row r="560" spans="1:32" x14ac:dyDescent="0.25">
      <c r="A560" t="s">
        <v>2264</v>
      </c>
      <c r="B560">
        <v>5327</v>
      </c>
      <c r="C560" s="2" t="str">
        <f t="shared" si="80"/>
        <v>0-20.000</v>
      </c>
      <c r="D560">
        <v>10.15</v>
      </c>
      <c r="E560">
        <f t="shared" si="81"/>
        <v>10</v>
      </c>
      <c r="F560" t="str">
        <f t="shared" si="82"/>
        <v>10-12 anos</v>
      </c>
      <c r="G560">
        <v>0</v>
      </c>
      <c r="H560" t="str">
        <f t="shared" si="83"/>
        <v>0</v>
      </c>
      <c r="I560">
        <v>125</v>
      </c>
      <c r="J560">
        <v>223</v>
      </c>
      <c r="K560">
        <v>1482</v>
      </c>
      <c r="L560">
        <v>19559</v>
      </c>
      <c r="M560">
        <v>38083</v>
      </c>
      <c r="N560">
        <v>17657</v>
      </c>
      <c r="O560" t="str">
        <f t="shared" si="84"/>
        <v>10.001-100.000</v>
      </c>
      <c r="P560">
        <v>15513</v>
      </c>
      <c r="Q560" t="str">
        <f t="shared" si="85"/>
        <v>10.001-100.000</v>
      </c>
      <c r="R560">
        <v>4913</v>
      </c>
      <c r="S560">
        <v>40.729999999999997</v>
      </c>
      <c r="T560">
        <v>4.0599999999999996</v>
      </c>
      <c r="U560">
        <v>1.24</v>
      </c>
      <c r="V560">
        <v>93.55</v>
      </c>
      <c r="W560">
        <v>10.3</v>
      </c>
      <c r="X560" t="s">
        <v>2265</v>
      </c>
      <c r="Y560" t="s">
        <v>2266</v>
      </c>
      <c r="Z560" t="s">
        <v>2267</v>
      </c>
      <c r="AB560">
        <f>(N560 - MIN($N$2:$N$998)) / (MAX($N$2:$N$998) - MIN($N$2:$N$998))</f>
        <v>1.6427277039044949E-3</v>
      </c>
      <c r="AC560">
        <f t="shared" si="86"/>
        <v>1.2447322742397229E-3</v>
      </c>
      <c r="AD560">
        <f t="shared" si="87"/>
        <v>0.18513451892384861</v>
      </c>
      <c r="AE560">
        <f t="shared" si="88"/>
        <v>5.0955414012738849E-2</v>
      </c>
      <c r="AF560">
        <f t="shared" si="89"/>
        <v>1.6946456804740589E-3</v>
      </c>
    </row>
    <row r="561" spans="1:32" x14ac:dyDescent="0.25">
      <c r="A561" t="s">
        <v>2268</v>
      </c>
      <c r="B561">
        <v>5318</v>
      </c>
      <c r="C561" s="2" t="str">
        <f t="shared" si="80"/>
        <v>0-20.000</v>
      </c>
      <c r="D561">
        <v>9.84</v>
      </c>
      <c r="E561">
        <f t="shared" si="81"/>
        <v>8</v>
      </c>
      <c r="F561" t="str">
        <f t="shared" si="82"/>
        <v>08-10 anos</v>
      </c>
      <c r="G561">
        <v>0</v>
      </c>
      <c r="H561" t="str">
        <f t="shared" si="83"/>
        <v>0</v>
      </c>
      <c r="I561">
        <v>59</v>
      </c>
      <c r="J561">
        <v>166</v>
      </c>
      <c r="K561">
        <v>429</v>
      </c>
      <c r="L561">
        <v>5151</v>
      </c>
      <c r="M561">
        <v>6020</v>
      </c>
      <c r="N561">
        <v>4753</v>
      </c>
      <c r="O561" t="str">
        <f t="shared" si="84"/>
        <v>1.001-10.000</v>
      </c>
      <c r="P561">
        <v>424</v>
      </c>
      <c r="Q561" t="str">
        <f t="shared" si="85"/>
        <v>101-1.000</v>
      </c>
      <c r="R561">
        <v>843</v>
      </c>
      <c r="S561">
        <v>7.04</v>
      </c>
      <c r="T561">
        <v>3.91</v>
      </c>
      <c r="U561">
        <v>1.42</v>
      </c>
      <c r="V561">
        <v>9.0399999999999991</v>
      </c>
      <c r="W561">
        <v>4.99</v>
      </c>
      <c r="X561" t="s">
        <v>2269</v>
      </c>
      <c r="Y561" t="s">
        <v>2270</v>
      </c>
      <c r="Z561" t="s">
        <v>2271</v>
      </c>
      <c r="AB561">
        <f>(N561 - MIN($N$2:$N$998)) / (MAX($N$2:$N$998) - MIN($N$2:$N$998))</f>
        <v>4.4219769930668089E-4</v>
      </c>
      <c r="AC561">
        <f t="shared" si="86"/>
        <v>3.4020916926296815E-5</v>
      </c>
      <c r="AD561">
        <f t="shared" si="87"/>
        <v>0.17829457364341086</v>
      </c>
      <c r="AE561">
        <f t="shared" si="88"/>
        <v>8.9171974522292974E-2</v>
      </c>
      <c r="AF561">
        <f t="shared" si="89"/>
        <v>1.63758385371304E-4</v>
      </c>
    </row>
    <row r="562" spans="1:32" x14ac:dyDescent="0.25">
      <c r="A562" t="s">
        <v>2272</v>
      </c>
      <c r="B562">
        <v>5311</v>
      </c>
      <c r="C562" s="2" t="str">
        <f t="shared" si="80"/>
        <v>0-20.000</v>
      </c>
      <c r="D562">
        <v>12.61</v>
      </c>
      <c r="E562">
        <f t="shared" si="81"/>
        <v>12</v>
      </c>
      <c r="F562" t="str">
        <f t="shared" si="82"/>
        <v>12-14 anos</v>
      </c>
      <c r="G562">
        <v>11</v>
      </c>
      <c r="H562" t="str">
        <f t="shared" si="83"/>
        <v>1 - 250</v>
      </c>
      <c r="I562">
        <v>555</v>
      </c>
      <c r="J562">
        <v>648</v>
      </c>
      <c r="K562">
        <v>4900</v>
      </c>
      <c r="L562">
        <v>68152</v>
      </c>
      <c r="M562">
        <v>108795</v>
      </c>
      <c r="N562">
        <v>78591</v>
      </c>
      <c r="O562" t="str">
        <f t="shared" si="84"/>
        <v>10.001-100.000</v>
      </c>
      <c r="P562">
        <v>13508</v>
      </c>
      <c r="Q562" t="str">
        <f t="shared" si="85"/>
        <v>10.001-100.000</v>
      </c>
      <c r="R562">
        <v>16696</v>
      </c>
      <c r="S562">
        <v>12.42</v>
      </c>
      <c r="T562">
        <v>6.7</v>
      </c>
      <c r="U562">
        <v>1.9</v>
      </c>
      <c r="V562">
        <v>87.58</v>
      </c>
      <c r="W562">
        <v>10.9</v>
      </c>
      <c r="X562" t="s">
        <v>2273</v>
      </c>
      <c r="Y562" t="s">
        <v>2274</v>
      </c>
      <c r="Z562" t="s">
        <v>2275</v>
      </c>
      <c r="AB562">
        <f>(N562 - MIN($N$2:$N$998)) / (MAX($N$2:$N$998) - MIN($N$2:$N$998))</f>
        <v>7.3117524481824863E-3</v>
      </c>
      <c r="AC562">
        <f t="shared" si="86"/>
        <v>1.0838550609443805E-3</v>
      </c>
      <c r="AD562">
        <f t="shared" si="87"/>
        <v>0.30551755585955315</v>
      </c>
      <c r="AE562">
        <f t="shared" si="88"/>
        <v>0.19108280254777069</v>
      </c>
      <c r="AF562">
        <f t="shared" si="89"/>
        <v>1.5864999326126999E-3</v>
      </c>
    </row>
    <row r="563" spans="1:32" x14ac:dyDescent="0.25">
      <c r="A563" t="s">
        <v>2276</v>
      </c>
      <c r="B563">
        <v>5305</v>
      </c>
      <c r="C563" s="2" t="str">
        <f t="shared" si="80"/>
        <v>0-20.000</v>
      </c>
      <c r="D563">
        <v>10.95</v>
      </c>
      <c r="E563">
        <f t="shared" si="81"/>
        <v>10</v>
      </c>
      <c r="F563" t="str">
        <f t="shared" si="82"/>
        <v>10-12 anos</v>
      </c>
      <c r="G563">
        <v>0</v>
      </c>
      <c r="H563" t="str">
        <f t="shared" si="83"/>
        <v>0</v>
      </c>
      <c r="I563">
        <v>31</v>
      </c>
      <c r="J563">
        <v>61</v>
      </c>
      <c r="K563">
        <v>370</v>
      </c>
      <c r="L563">
        <v>3935</v>
      </c>
      <c r="M563">
        <v>6055</v>
      </c>
      <c r="N563">
        <v>3324</v>
      </c>
      <c r="O563" t="str">
        <f t="shared" si="84"/>
        <v>1.001-10.000</v>
      </c>
      <c r="P563">
        <v>1932</v>
      </c>
      <c r="Q563" t="str">
        <f t="shared" si="85"/>
        <v>1.001-10.000</v>
      </c>
      <c r="R563">
        <v>799</v>
      </c>
      <c r="S563">
        <v>31.91</v>
      </c>
      <c r="T563">
        <v>3.89</v>
      </c>
      <c r="U563">
        <v>1.69</v>
      </c>
      <c r="V563">
        <v>29.66</v>
      </c>
      <c r="W563">
        <v>13.11</v>
      </c>
      <c r="X563" t="s">
        <v>2277</v>
      </c>
      <c r="Y563" t="s">
        <v>2278</v>
      </c>
      <c r="Z563" t="s">
        <v>2279</v>
      </c>
      <c r="AB563">
        <f>(N563 - MIN($N$2:$N$998)) / (MAX($N$2:$N$998) - MIN($N$2:$N$998))</f>
        <v>3.0924997948567377E-4</v>
      </c>
      <c r="AC563">
        <f t="shared" si="86"/>
        <v>1.5501983844718264E-4</v>
      </c>
      <c r="AD563">
        <f t="shared" si="87"/>
        <v>0.1773825809393525</v>
      </c>
      <c r="AE563">
        <f t="shared" si="88"/>
        <v>0.1464968152866242</v>
      </c>
      <c r="AF563">
        <f t="shared" si="89"/>
        <v>5.3728691483549533E-4</v>
      </c>
    </row>
    <row r="564" spans="1:32" x14ac:dyDescent="0.25">
      <c r="A564" t="s">
        <v>2280</v>
      </c>
      <c r="B564">
        <v>5302</v>
      </c>
      <c r="C564" s="2" t="str">
        <f t="shared" si="80"/>
        <v>0-20.000</v>
      </c>
      <c r="D564">
        <v>9.0399999999999991</v>
      </c>
      <c r="E564">
        <f t="shared" si="81"/>
        <v>8</v>
      </c>
      <c r="F564" t="str">
        <f t="shared" si="82"/>
        <v>08-10 anos</v>
      </c>
      <c r="G564">
        <v>119</v>
      </c>
      <c r="H564" t="str">
        <f t="shared" si="83"/>
        <v>1 - 250</v>
      </c>
      <c r="I564">
        <v>723</v>
      </c>
      <c r="J564">
        <v>1290</v>
      </c>
      <c r="K564">
        <v>6099</v>
      </c>
      <c r="L564">
        <v>43517</v>
      </c>
      <c r="M564">
        <v>88801</v>
      </c>
      <c r="N564">
        <v>64524</v>
      </c>
      <c r="O564" t="str">
        <f t="shared" si="84"/>
        <v>10.001-100.000</v>
      </c>
      <c r="P564">
        <v>11633</v>
      </c>
      <c r="Q564" t="str">
        <f t="shared" si="85"/>
        <v>10.001-100.000</v>
      </c>
      <c r="R564">
        <v>12644</v>
      </c>
      <c r="S564">
        <v>13.1</v>
      </c>
      <c r="T564">
        <v>4.29</v>
      </c>
      <c r="U564">
        <v>1.73</v>
      </c>
      <c r="V564">
        <v>34.950000000000003</v>
      </c>
      <c r="W564">
        <v>6.82</v>
      </c>
      <c r="X564" t="s">
        <v>2281</v>
      </c>
      <c r="Y564" t="s">
        <v>2282</v>
      </c>
      <c r="Z564" t="s">
        <v>2283</v>
      </c>
      <c r="AB564">
        <f>(N564 - MIN($N$2:$N$998)) / (MAX($N$2:$N$998) - MIN($N$2:$N$998))</f>
        <v>6.0030221649619775E-3</v>
      </c>
      <c r="AC564">
        <f t="shared" si="86"/>
        <v>9.3340878915945951E-4</v>
      </c>
      <c r="AD564">
        <f t="shared" si="87"/>
        <v>0.19562243502051985</v>
      </c>
      <c r="AE564">
        <f t="shared" si="88"/>
        <v>0.15498938428874734</v>
      </c>
      <c r="AF564">
        <f t="shared" si="89"/>
        <v>6.3311455406272967E-4</v>
      </c>
    </row>
    <row r="565" spans="1:32" x14ac:dyDescent="0.25">
      <c r="A565" t="s">
        <v>2284</v>
      </c>
      <c r="B565">
        <v>5289</v>
      </c>
      <c r="C565" s="2" t="str">
        <f t="shared" si="80"/>
        <v>0-20.000</v>
      </c>
      <c r="D565">
        <v>12.12</v>
      </c>
      <c r="E565">
        <f t="shared" si="81"/>
        <v>12</v>
      </c>
      <c r="F565" t="str">
        <f t="shared" si="82"/>
        <v>12-14 anos</v>
      </c>
      <c r="G565">
        <v>37</v>
      </c>
      <c r="H565" t="str">
        <f t="shared" si="83"/>
        <v>1 - 250</v>
      </c>
      <c r="I565">
        <v>23</v>
      </c>
      <c r="J565">
        <v>25</v>
      </c>
      <c r="K565">
        <v>77</v>
      </c>
      <c r="L565">
        <v>623</v>
      </c>
      <c r="M565">
        <v>2299</v>
      </c>
      <c r="N565">
        <v>1925</v>
      </c>
      <c r="O565" t="str">
        <f t="shared" si="84"/>
        <v>1.001-10.000</v>
      </c>
      <c r="P565">
        <v>62</v>
      </c>
      <c r="Q565" t="str">
        <f t="shared" si="85"/>
        <v>Até 100</v>
      </c>
      <c r="R565">
        <v>312</v>
      </c>
      <c r="S565">
        <v>2.7</v>
      </c>
      <c r="T565">
        <v>4.5999999999999996</v>
      </c>
      <c r="U565">
        <v>1.04</v>
      </c>
      <c r="V565">
        <v>2.16</v>
      </c>
      <c r="W565">
        <v>3.4</v>
      </c>
      <c r="X565" t="s">
        <v>2285</v>
      </c>
      <c r="Y565" t="s">
        <v>2286</v>
      </c>
      <c r="Z565" t="s">
        <v>2287</v>
      </c>
      <c r="AB565">
        <f>(N565 - MIN($N$2:$N$998)) / (MAX($N$2:$N$998) - MIN($N$2:$N$998))</f>
        <v>1.7909332446146869E-4</v>
      </c>
      <c r="AC565">
        <f t="shared" si="86"/>
        <v>4.9747567203547229E-6</v>
      </c>
      <c r="AD565">
        <f t="shared" si="87"/>
        <v>0.20975832193342453</v>
      </c>
      <c r="AE565">
        <f t="shared" si="88"/>
        <v>8.492569002123149E-3</v>
      </c>
      <c r="AF565">
        <f t="shared" si="89"/>
        <v>3.912810977898415E-5</v>
      </c>
    </row>
    <row r="566" spans="1:32" x14ac:dyDescent="0.25">
      <c r="A566" t="s">
        <v>2288</v>
      </c>
      <c r="B566">
        <v>5271</v>
      </c>
      <c r="C566" s="2" t="str">
        <f t="shared" si="80"/>
        <v>0-20.000</v>
      </c>
      <c r="D566">
        <v>11.42</v>
      </c>
      <c r="E566">
        <f t="shared" si="81"/>
        <v>10</v>
      </c>
      <c r="F566" t="str">
        <f t="shared" si="82"/>
        <v>10-12 anos</v>
      </c>
      <c r="G566">
        <v>0</v>
      </c>
      <c r="H566" t="str">
        <f t="shared" si="83"/>
        <v>0</v>
      </c>
      <c r="I566">
        <v>5</v>
      </c>
      <c r="J566">
        <v>6</v>
      </c>
      <c r="K566">
        <v>89</v>
      </c>
      <c r="L566">
        <v>481</v>
      </c>
      <c r="M566">
        <v>762</v>
      </c>
      <c r="N566">
        <v>628</v>
      </c>
      <c r="O566" t="str">
        <f t="shared" si="84"/>
        <v>101-1.000</v>
      </c>
      <c r="P566">
        <v>11</v>
      </c>
      <c r="Q566" t="str">
        <f t="shared" si="85"/>
        <v>Até 100</v>
      </c>
      <c r="R566">
        <v>123</v>
      </c>
      <c r="S566">
        <v>1.44</v>
      </c>
      <c r="T566">
        <v>7</v>
      </c>
      <c r="U566">
        <v>1.67</v>
      </c>
      <c r="V566">
        <v>151.66999999999999</v>
      </c>
      <c r="W566">
        <v>15.33</v>
      </c>
      <c r="X566" t="s">
        <v>2289</v>
      </c>
      <c r="Y566" t="s">
        <v>2290</v>
      </c>
      <c r="Z566" t="s">
        <v>2291</v>
      </c>
      <c r="AB566">
        <f>(N566 - MIN($N$2:$N$998)) / (MAX($N$2:$N$998) - MIN($N$2:$N$998))</f>
        <v>5.8426289746390827E-5</v>
      </c>
      <c r="AC566">
        <f t="shared" si="86"/>
        <v>8.8261812780487012E-7</v>
      </c>
      <c r="AD566">
        <f t="shared" si="87"/>
        <v>0.31919744642042863</v>
      </c>
      <c r="AE566">
        <f t="shared" si="88"/>
        <v>0.14225053078556263</v>
      </c>
      <c r="AF566">
        <f t="shared" si="89"/>
        <v>2.7474816713789468E-3</v>
      </c>
    </row>
    <row r="567" spans="1:32" x14ac:dyDescent="0.25">
      <c r="A567" t="s">
        <v>2292</v>
      </c>
      <c r="B567">
        <v>5268</v>
      </c>
      <c r="C567" s="2" t="str">
        <f t="shared" si="80"/>
        <v>0-20.000</v>
      </c>
      <c r="D567">
        <v>12.92</v>
      </c>
      <c r="E567">
        <f t="shared" si="81"/>
        <v>12</v>
      </c>
      <c r="F567" t="str">
        <f t="shared" si="82"/>
        <v>12-14 anos</v>
      </c>
      <c r="G567">
        <v>0</v>
      </c>
      <c r="H567" t="str">
        <f t="shared" si="83"/>
        <v>0</v>
      </c>
      <c r="I567">
        <v>41</v>
      </c>
      <c r="J567">
        <v>101</v>
      </c>
      <c r="K567">
        <v>546</v>
      </c>
      <c r="L567">
        <v>6501</v>
      </c>
      <c r="M567">
        <v>9028</v>
      </c>
      <c r="N567">
        <v>5803</v>
      </c>
      <c r="O567" t="str">
        <f t="shared" si="84"/>
        <v>1.001-10.000</v>
      </c>
      <c r="P567">
        <v>2215</v>
      </c>
      <c r="Q567" t="str">
        <f t="shared" si="85"/>
        <v>1.001-10.000</v>
      </c>
      <c r="R567">
        <v>1010</v>
      </c>
      <c r="S567">
        <v>24.53</v>
      </c>
      <c r="T567">
        <v>4.95</v>
      </c>
      <c r="U567">
        <v>1.32</v>
      </c>
      <c r="V567">
        <v>75.069999999999993</v>
      </c>
      <c r="W567">
        <v>14.05</v>
      </c>
      <c r="X567" t="s">
        <v>2293</v>
      </c>
      <c r="Y567" t="s">
        <v>2294</v>
      </c>
      <c r="Z567" t="s">
        <v>2295</v>
      </c>
      <c r="AB567">
        <f>(N567 - MIN($N$2:$N$998)) / (MAX($N$2:$N$998) - MIN($N$2:$N$998))</f>
        <v>5.3988496719475476E-4</v>
      </c>
      <c r="AC567">
        <f t="shared" si="86"/>
        <v>1.7772719573525339E-4</v>
      </c>
      <c r="AD567">
        <f t="shared" si="87"/>
        <v>0.22571819425444598</v>
      </c>
      <c r="AE567">
        <f t="shared" si="88"/>
        <v>6.7940552016985151E-2</v>
      </c>
      <c r="AF567">
        <f t="shared" si="89"/>
        <v>1.3598829634760832E-3</v>
      </c>
    </row>
    <row r="568" spans="1:32" x14ac:dyDescent="0.25">
      <c r="A568" t="s">
        <v>2296</v>
      </c>
      <c r="B568">
        <v>5268</v>
      </c>
      <c r="C568" s="2" t="str">
        <f t="shared" si="80"/>
        <v>0-20.000</v>
      </c>
      <c r="D568">
        <v>5.63</v>
      </c>
      <c r="E568">
        <f t="shared" si="81"/>
        <v>4</v>
      </c>
      <c r="F568" t="str">
        <f t="shared" si="82"/>
        <v>04-06 anos</v>
      </c>
      <c r="G568">
        <v>40</v>
      </c>
      <c r="H568" t="str">
        <f t="shared" si="83"/>
        <v>1 - 250</v>
      </c>
      <c r="I568">
        <v>571</v>
      </c>
      <c r="J568">
        <v>662</v>
      </c>
      <c r="K568">
        <v>3068</v>
      </c>
      <c r="L568">
        <v>26021</v>
      </c>
      <c r="M568">
        <v>44614</v>
      </c>
      <c r="N568">
        <v>31122</v>
      </c>
      <c r="O568" t="str">
        <f t="shared" si="84"/>
        <v>10.001-100.000</v>
      </c>
      <c r="P568">
        <v>5239</v>
      </c>
      <c r="Q568" t="str">
        <f t="shared" si="85"/>
        <v>1.001-10.000</v>
      </c>
      <c r="R568">
        <v>8253</v>
      </c>
      <c r="S568">
        <v>11.74</v>
      </c>
      <c r="T568">
        <v>6.12</v>
      </c>
      <c r="U568">
        <v>1.44</v>
      </c>
      <c r="V568">
        <v>13.45</v>
      </c>
      <c r="W568">
        <v>8.85</v>
      </c>
      <c r="X568" t="s">
        <v>2297</v>
      </c>
      <c r="Y568" t="s">
        <v>2298</v>
      </c>
      <c r="Z568" t="s">
        <v>2299</v>
      </c>
      <c r="AB568">
        <f>(N568 - MIN($N$2:$N$998)) / (MAX($N$2:$N$998) - MIN($N$2:$N$998))</f>
        <v>2.8954506202025086E-3</v>
      </c>
      <c r="AC568">
        <f t="shared" si="86"/>
        <v>4.2036694286997408E-4</v>
      </c>
      <c r="AD568">
        <f t="shared" si="87"/>
        <v>0.27906976744186046</v>
      </c>
      <c r="AE568">
        <f t="shared" si="88"/>
        <v>9.3418259023354558E-2</v>
      </c>
      <c r="AF568">
        <f t="shared" si="89"/>
        <v>2.4364494283672999E-4</v>
      </c>
    </row>
    <row r="569" spans="1:32" x14ac:dyDescent="0.25">
      <c r="A569" t="s">
        <v>2300</v>
      </c>
      <c r="B569">
        <v>5252</v>
      </c>
      <c r="C569" s="2" t="str">
        <f t="shared" si="80"/>
        <v>0-20.000</v>
      </c>
      <c r="D569">
        <v>6.81</v>
      </c>
      <c r="E569">
        <f t="shared" si="81"/>
        <v>6</v>
      </c>
      <c r="F569" t="str">
        <f t="shared" si="82"/>
        <v>06-08 anos</v>
      </c>
      <c r="G569">
        <v>0</v>
      </c>
      <c r="H569" t="str">
        <f t="shared" si="83"/>
        <v>0</v>
      </c>
      <c r="I569">
        <v>155</v>
      </c>
      <c r="J569">
        <v>139</v>
      </c>
      <c r="K569">
        <v>262</v>
      </c>
      <c r="L569">
        <v>1494</v>
      </c>
      <c r="M569">
        <v>5189</v>
      </c>
      <c r="N569">
        <v>3633</v>
      </c>
      <c r="O569" t="str">
        <f t="shared" si="84"/>
        <v>1.001-10.000</v>
      </c>
      <c r="P569">
        <v>674</v>
      </c>
      <c r="Q569" t="str">
        <f t="shared" si="85"/>
        <v>101-1.000</v>
      </c>
      <c r="R569">
        <v>882</v>
      </c>
      <c r="S569">
        <v>12.99</v>
      </c>
      <c r="T569">
        <v>4.09</v>
      </c>
      <c r="U569">
        <v>1.18</v>
      </c>
      <c r="V569">
        <v>1.35</v>
      </c>
      <c r="W569">
        <v>2.14</v>
      </c>
      <c r="X569" t="s">
        <v>2301</v>
      </c>
      <c r="Y569" t="s">
        <v>2302</v>
      </c>
      <c r="Z569" t="s">
        <v>2303</v>
      </c>
      <c r="AB569">
        <f>(N569 - MIN($N$2:$N$998)) / (MAX($N$2:$N$998) - MIN($N$2:$N$998))</f>
        <v>3.3799794689273548E-4</v>
      </c>
      <c r="AC569">
        <f t="shared" si="86"/>
        <v>5.4080419830952952E-5</v>
      </c>
      <c r="AD569">
        <f t="shared" si="87"/>
        <v>0.18650250797993614</v>
      </c>
      <c r="AE569">
        <f t="shared" si="88"/>
        <v>3.8216560509554125E-2</v>
      </c>
      <c r="AF569">
        <f t="shared" si="89"/>
        <v>2.4455068611865093E-5</v>
      </c>
    </row>
    <row r="570" spans="1:32" x14ac:dyDescent="0.25">
      <c r="A570" t="s">
        <v>2304</v>
      </c>
      <c r="B570">
        <v>5247</v>
      </c>
      <c r="C570" s="2" t="str">
        <f t="shared" si="80"/>
        <v>0-20.000</v>
      </c>
      <c r="D570">
        <v>4.92</v>
      </c>
      <c r="E570">
        <f t="shared" si="81"/>
        <v>4</v>
      </c>
      <c r="F570" t="str">
        <f t="shared" si="82"/>
        <v>04-06 anos</v>
      </c>
      <c r="G570">
        <v>112</v>
      </c>
      <c r="H570" t="str">
        <f t="shared" si="83"/>
        <v>1 - 250</v>
      </c>
      <c r="I570">
        <v>15</v>
      </c>
      <c r="J570">
        <v>55</v>
      </c>
      <c r="K570">
        <v>117</v>
      </c>
      <c r="L570">
        <v>2257</v>
      </c>
      <c r="M570">
        <v>2325</v>
      </c>
      <c r="N570">
        <v>1810</v>
      </c>
      <c r="O570" t="str">
        <f t="shared" si="84"/>
        <v>1.001-10.000</v>
      </c>
      <c r="P570">
        <v>219</v>
      </c>
      <c r="Q570" t="str">
        <f t="shared" si="85"/>
        <v>101-1.000</v>
      </c>
      <c r="R570">
        <v>296</v>
      </c>
      <c r="S570">
        <v>9.42</v>
      </c>
      <c r="T570">
        <v>4.13</v>
      </c>
      <c r="U570">
        <v>1.18</v>
      </c>
      <c r="V570">
        <v>1.95</v>
      </c>
      <c r="W570">
        <v>5.8</v>
      </c>
      <c r="X570" t="s">
        <v>2305</v>
      </c>
      <c r="Y570" t="s">
        <v>2306</v>
      </c>
      <c r="Z570" t="s">
        <v>2307</v>
      </c>
      <c r="AB570">
        <f>(N570 - MIN($N$2:$N$998)) / (MAX($N$2:$N$998) - MIN($N$2:$N$998))</f>
        <v>1.6839424274039393E-4</v>
      </c>
      <c r="AC570">
        <f t="shared" si="86"/>
        <v>1.7572124544478779E-5</v>
      </c>
      <c r="AD570">
        <f t="shared" si="87"/>
        <v>0.18832649338805291</v>
      </c>
      <c r="AE570">
        <f t="shared" si="88"/>
        <v>3.8216560509554125E-2</v>
      </c>
      <c r="AF570">
        <f t="shared" si="89"/>
        <v>3.5323987994916247E-5</v>
      </c>
    </row>
    <row r="571" spans="1:32" x14ac:dyDescent="0.25">
      <c r="A571" t="s">
        <v>2308</v>
      </c>
      <c r="B571">
        <v>5245</v>
      </c>
      <c r="C571" s="2" t="str">
        <f t="shared" si="80"/>
        <v>0-20.000</v>
      </c>
      <c r="D571">
        <v>8.51</v>
      </c>
      <c r="E571">
        <f t="shared" si="81"/>
        <v>8</v>
      </c>
      <c r="F571" t="str">
        <f t="shared" si="82"/>
        <v>08-10 anos</v>
      </c>
      <c r="G571">
        <v>17</v>
      </c>
      <c r="H571" t="str">
        <f t="shared" si="83"/>
        <v>1 - 250</v>
      </c>
      <c r="I571">
        <v>289</v>
      </c>
      <c r="J571">
        <v>330</v>
      </c>
      <c r="K571">
        <v>1770</v>
      </c>
      <c r="L571">
        <v>12294</v>
      </c>
      <c r="M571">
        <v>20507</v>
      </c>
      <c r="N571">
        <v>15353</v>
      </c>
      <c r="O571" t="str">
        <f t="shared" si="84"/>
        <v>10.001-100.000</v>
      </c>
      <c r="P571">
        <v>1915</v>
      </c>
      <c r="Q571" t="str">
        <f t="shared" si="85"/>
        <v>1.001-10.000</v>
      </c>
      <c r="R571">
        <v>3239</v>
      </c>
      <c r="S571">
        <v>9.34</v>
      </c>
      <c r="T571">
        <v>5.87</v>
      </c>
      <c r="U571">
        <v>1.41</v>
      </c>
      <c r="V571">
        <v>38.880000000000003</v>
      </c>
      <c r="W571">
        <v>8.86</v>
      </c>
      <c r="X571" t="s">
        <v>2309</v>
      </c>
      <c r="Y571" t="s">
        <v>2310</v>
      </c>
      <c r="Z571" t="s">
        <v>2311</v>
      </c>
      <c r="AB571">
        <f>(N571 - MIN($N$2:$N$998)) / (MAX($N$2:$N$998) - MIN($N$2:$N$998))</f>
        <v>1.428373927510093E-3</v>
      </c>
      <c r="AC571">
        <f t="shared" si="86"/>
        <v>1.5365579224966604E-4</v>
      </c>
      <c r="AD571">
        <f t="shared" si="87"/>
        <v>0.26766985864113085</v>
      </c>
      <c r="AE571">
        <f t="shared" si="88"/>
        <v>8.7048832271762189E-2</v>
      </c>
      <c r="AF571">
        <f t="shared" si="89"/>
        <v>7.0430597602171474E-4</v>
      </c>
    </row>
    <row r="572" spans="1:32" x14ac:dyDescent="0.25">
      <c r="A572" t="s">
        <v>2312</v>
      </c>
      <c r="B572">
        <v>5244</v>
      </c>
      <c r="C572" s="2" t="str">
        <f t="shared" si="80"/>
        <v>0-20.000</v>
      </c>
      <c r="D572">
        <v>7.75</v>
      </c>
      <c r="E572">
        <f t="shared" si="81"/>
        <v>6</v>
      </c>
      <c r="F572" t="str">
        <f t="shared" si="82"/>
        <v>06-08 anos</v>
      </c>
      <c r="G572">
        <v>8</v>
      </c>
      <c r="H572" t="str">
        <f t="shared" si="83"/>
        <v>1 - 250</v>
      </c>
      <c r="I572">
        <v>201</v>
      </c>
      <c r="J572">
        <v>343</v>
      </c>
      <c r="K572">
        <v>2505</v>
      </c>
      <c r="L572">
        <v>18986</v>
      </c>
      <c r="M572">
        <v>33881</v>
      </c>
      <c r="N572">
        <v>21853</v>
      </c>
      <c r="O572" t="str">
        <f t="shared" si="84"/>
        <v>10.001-100.000</v>
      </c>
      <c r="P572">
        <v>6247</v>
      </c>
      <c r="Q572" t="str">
        <f t="shared" si="85"/>
        <v>1.001-10.000</v>
      </c>
      <c r="R572">
        <v>5781</v>
      </c>
      <c r="S572">
        <v>18.440000000000001</v>
      </c>
      <c r="T572">
        <v>6.44</v>
      </c>
      <c r="U572">
        <v>1.27</v>
      </c>
      <c r="V572">
        <v>35.26</v>
      </c>
      <c r="W572">
        <v>10.72</v>
      </c>
      <c r="X572" t="s">
        <v>2313</v>
      </c>
      <c r="Y572" t="s">
        <v>2314</v>
      </c>
      <c r="Z572" t="s">
        <v>2315</v>
      </c>
      <c r="AB572">
        <f>(N572 - MIN($N$2:$N$998)) / (MAX($N$2:$N$998) - MIN($N$2:$N$998))</f>
        <v>2.0331046334838834E-3</v>
      </c>
      <c r="AC572">
        <f t="shared" si="86"/>
        <v>5.0124685858154766E-4</v>
      </c>
      <c r="AD572">
        <f t="shared" si="87"/>
        <v>0.29366165070679434</v>
      </c>
      <c r="AE572">
        <f t="shared" si="88"/>
        <v>5.7324840764331211E-2</v>
      </c>
      <c r="AF572">
        <f t="shared" si="89"/>
        <v>6.387301624106393E-4</v>
      </c>
    </row>
    <row r="573" spans="1:32" x14ac:dyDescent="0.25">
      <c r="A573" t="s">
        <v>2316</v>
      </c>
      <c r="B573">
        <v>5310</v>
      </c>
      <c r="C573" s="2" t="str">
        <f t="shared" si="80"/>
        <v>0-20.000</v>
      </c>
      <c r="D573">
        <v>14.68</v>
      </c>
      <c r="E573">
        <f t="shared" si="81"/>
        <v>14</v>
      </c>
      <c r="F573" t="str">
        <f t="shared" si="82"/>
        <v>14-16 anos</v>
      </c>
      <c r="G573">
        <v>1</v>
      </c>
      <c r="H573" t="str">
        <f t="shared" si="83"/>
        <v>1 - 250</v>
      </c>
      <c r="I573">
        <v>3120</v>
      </c>
      <c r="J573">
        <v>6017</v>
      </c>
      <c r="K573">
        <v>55579</v>
      </c>
      <c r="L573">
        <v>682428</v>
      </c>
      <c r="M573">
        <v>726950</v>
      </c>
      <c r="N573">
        <v>584275</v>
      </c>
      <c r="O573" t="str">
        <f t="shared" si="84"/>
        <v>100.001-1.000.000</v>
      </c>
      <c r="P573">
        <v>54827</v>
      </c>
      <c r="Q573" t="str">
        <f t="shared" si="85"/>
        <v>10.001-100.000</v>
      </c>
      <c r="R573">
        <v>87848</v>
      </c>
      <c r="S573">
        <v>7.54</v>
      </c>
      <c r="T573">
        <v>8.8699999999999992</v>
      </c>
      <c r="U573">
        <v>1.72</v>
      </c>
      <c r="V573">
        <v>106.75</v>
      </c>
      <c r="W573">
        <v>21.5</v>
      </c>
      <c r="X573" t="s">
        <v>2317</v>
      </c>
      <c r="Y573" t="s">
        <v>2318</v>
      </c>
      <c r="Z573" t="s">
        <v>2319</v>
      </c>
      <c r="AB573">
        <f>(N573 - MIN($N$2:$N$998)) / (MAX($N$2:$N$998) - MIN($N$2:$N$998))</f>
        <v>5.4358312805051753E-2</v>
      </c>
      <c r="AC573">
        <f t="shared" si="86"/>
        <v>4.3992094630143285E-3</v>
      </c>
      <c r="AD573">
        <f t="shared" si="87"/>
        <v>0.40446876424988598</v>
      </c>
      <c r="AE573">
        <f t="shared" si="88"/>
        <v>0.15286624203821655</v>
      </c>
      <c r="AF573">
        <f t="shared" si="89"/>
        <v>1.9337619069011841E-3</v>
      </c>
    </row>
    <row r="574" spans="1:32" x14ac:dyDescent="0.25">
      <c r="A574" t="s">
        <v>2320</v>
      </c>
      <c r="B574">
        <v>5241</v>
      </c>
      <c r="C574" s="2" t="str">
        <f t="shared" si="80"/>
        <v>0-20.000</v>
      </c>
      <c r="D574">
        <v>13.57</v>
      </c>
      <c r="E574">
        <f t="shared" si="81"/>
        <v>12</v>
      </c>
      <c r="F574" t="str">
        <f t="shared" si="82"/>
        <v>12-14 anos</v>
      </c>
      <c r="G574">
        <v>0</v>
      </c>
      <c r="H574" t="str">
        <f t="shared" si="83"/>
        <v>0</v>
      </c>
      <c r="I574">
        <v>904</v>
      </c>
      <c r="J574">
        <v>1594</v>
      </c>
      <c r="K574">
        <v>8043</v>
      </c>
      <c r="L574">
        <v>71163</v>
      </c>
      <c r="M574">
        <v>107842</v>
      </c>
      <c r="N574">
        <v>74505</v>
      </c>
      <c r="O574" t="str">
        <f t="shared" si="84"/>
        <v>10.001-100.000</v>
      </c>
      <c r="P574">
        <v>15362</v>
      </c>
      <c r="Q574" t="str">
        <f t="shared" si="85"/>
        <v>10.001-100.000</v>
      </c>
      <c r="R574">
        <v>17975</v>
      </c>
      <c r="S574">
        <v>14.24</v>
      </c>
      <c r="T574">
        <v>5.86</v>
      </c>
      <c r="U574">
        <v>1.36</v>
      </c>
      <c r="V574">
        <v>20.51</v>
      </c>
      <c r="W574">
        <v>9.86</v>
      </c>
      <c r="X574" t="s">
        <v>2321</v>
      </c>
      <c r="Y574" t="s">
        <v>2322</v>
      </c>
      <c r="Z574" t="s">
        <v>2323</v>
      </c>
      <c r="AB574">
        <f>(N574 - MIN($N$2:$N$998)) / (MAX($N$2:$N$998) - MIN($N$2:$N$998))</f>
        <v>6.9316094228580394E-3</v>
      </c>
      <c r="AC574">
        <f t="shared" si="86"/>
        <v>1.2326163344853105E-3</v>
      </c>
      <c r="AD574">
        <f t="shared" si="87"/>
        <v>0.26721386228910171</v>
      </c>
      <c r="AE574">
        <f t="shared" si="88"/>
        <v>7.6433121019108305E-2</v>
      </c>
      <c r="AF574">
        <f t="shared" si="89"/>
        <v>3.7153589424396527E-4</v>
      </c>
    </row>
    <row r="575" spans="1:32" x14ac:dyDescent="0.25">
      <c r="A575" t="s">
        <v>2324</v>
      </c>
      <c r="B575">
        <v>5240</v>
      </c>
      <c r="C575" s="2" t="str">
        <f t="shared" si="80"/>
        <v>0-20.000</v>
      </c>
      <c r="D575">
        <v>10.68</v>
      </c>
      <c r="E575">
        <f t="shared" si="81"/>
        <v>10</v>
      </c>
      <c r="F575" t="str">
        <f t="shared" si="82"/>
        <v>10-12 anos</v>
      </c>
      <c r="G575">
        <v>2</v>
      </c>
      <c r="H575" t="str">
        <f t="shared" si="83"/>
        <v>1 - 250</v>
      </c>
      <c r="I575">
        <v>9</v>
      </c>
      <c r="J575">
        <v>18</v>
      </c>
      <c r="K575">
        <v>57</v>
      </c>
      <c r="L575">
        <v>449</v>
      </c>
      <c r="M575">
        <v>602</v>
      </c>
      <c r="N575">
        <v>469</v>
      </c>
      <c r="O575" t="str">
        <f t="shared" si="84"/>
        <v>101-1.000</v>
      </c>
      <c r="P575">
        <v>26</v>
      </c>
      <c r="Q575" t="str">
        <f t="shared" si="85"/>
        <v>Até 100</v>
      </c>
      <c r="R575">
        <v>107</v>
      </c>
      <c r="S575">
        <v>4.32</v>
      </c>
      <c r="T575">
        <v>3.89</v>
      </c>
      <c r="U575">
        <v>1.22</v>
      </c>
      <c r="V575">
        <v>4.1100000000000003</v>
      </c>
      <c r="W575">
        <v>3.89</v>
      </c>
      <c r="X575" t="s">
        <v>2325</v>
      </c>
      <c r="Y575" t="s">
        <v>2326</v>
      </c>
      <c r="Z575" t="s">
        <v>2327</v>
      </c>
      <c r="AB575">
        <f>(N575 - MIN($N$2:$N$998)) / (MAX($N$2:$N$998) - MIN($N$2:$N$998))</f>
        <v>4.363364632333965E-5</v>
      </c>
      <c r="AC575">
        <f t="shared" si="86"/>
        <v>2.0861883020842384E-6</v>
      </c>
      <c r="AD575">
        <f t="shared" si="87"/>
        <v>0.1773825809393525</v>
      </c>
      <c r="AE575">
        <f t="shared" si="88"/>
        <v>4.6709129511677279E-2</v>
      </c>
      <c r="AF575">
        <f t="shared" si="89"/>
        <v>7.4452097773900397E-5</v>
      </c>
    </row>
    <row r="576" spans="1:32" x14ac:dyDescent="0.25">
      <c r="A576" t="s">
        <v>2328</v>
      </c>
      <c r="B576">
        <v>5241</v>
      </c>
      <c r="C576" s="2" t="str">
        <f t="shared" si="80"/>
        <v>0-20.000</v>
      </c>
      <c r="D576">
        <v>3.63</v>
      </c>
      <c r="E576">
        <f t="shared" si="81"/>
        <v>2</v>
      </c>
      <c r="F576" t="str">
        <f t="shared" si="82"/>
        <v>02-04 anos</v>
      </c>
      <c r="G576">
        <v>48</v>
      </c>
      <c r="H576" t="str">
        <f t="shared" si="83"/>
        <v>1 - 250</v>
      </c>
      <c r="I576">
        <v>331</v>
      </c>
      <c r="J576">
        <v>519</v>
      </c>
      <c r="K576">
        <v>3198</v>
      </c>
      <c r="L576">
        <v>41565</v>
      </c>
      <c r="M576">
        <v>58036</v>
      </c>
      <c r="N576">
        <v>43448</v>
      </c>
      <c r="O576" t="str">
        <f t="shared" si="84"/>
        <v>10.001-100.000</v>
      </c>
      <c r="P576">
        <v>9444</v>
      </c>
      <c r="Q576" t="str">
        <f t="shared" si="85"/>
        <v>1.001-10.000</v>
      </c>
      <c r="R576">
        <v>5144</v>
      </c>
      <c r="S576">
        <v>16.27</v>
      </c>
      <c r="T576">
        <v>7.66</v>
      </c>
      <c r="U576">
        <v>1.33</v>
      </c>
      <c r="V576">
        <v>42.23</v>
      </c>
      <c r="W576">
        <v>16.77</v>
      </c>
      <c r="X576" t="s">
        <v>2329</v>
      </c>
      <c r="Y576" t="s">
        <v>2330</v>
      </c>
      <c r="Z576" t="s">
        <v>2331</v>
      </c>
      <c r="AB576">
        <f>(N576 - MIN($N$2:$N$998)) / (MAX($N$2:$N$998) - MIN($N$2:$N$998))</f>
        <v>4.0422061097152686E-3</v>
      </c>
      <c r="AC576">
        <f t="shared" si="86"/>
        <v>7.5776778172629037E-4</v>
      </c>
      <c r="AD576">
        <f t="shared" si="87"/>
        <v>0.34929320565435479</v>
      </c>
      <c r="AE576">
        <f t="shared" si="88"/>
        <v>7.0063694267515936E-2</v>
      </c>
      <c r="AF576">
        <f t="shared" si="89"/>
        <v>7.6499077591041687E-4</v>
      </c>
    </row>
    <row r="577" spans="1:32" x14ac:dyDescent="0.25">
      <c r="A577" t="s">
        <v>2332</v>
      </c>
      <c r="B577">
        <v>5233</v>
      </c>
      <c r="C577" s="2" t="str">
        <f t="shared" si="80"/>
        <v>0-20.000</v>
      </c>
      <c r="D577">
        <v>9.68</v>
      </c>
      <c r="E577">
        <f t="shared" si="81"/>
        <v>8</v>
      </c>
      <c r="F577" t="str">
        <f t="shared" si="82"/>
        <v>08-10 anos</v>
      </c>
      <c r="G577">
        <v>15</v>
      </c>
      <c r="H577" t="str">
        <f t="shared" si="83"/>
        <v>1 - 250</v>
      </c>
      <c r="I577">
        <v>267</v>
      </c>
      <c r="J577">
        <v>568</v>
      </c>
      <c r="K577">
        <v>3110</v>
      </c>
      <c r="L577">
        <v>28287</v>
      </c>
      <c r="M577">
        <v>37444</v>
      </c>
      <c r="N577">
        <v>27717</v>
      </c>
      <c r="O577" t="str">
        <f t="shared" si="84"/>
        <v>10.001-100.000</v>
      </c>
      <c r="P577">
        <v>4201</v>
      </c>
      <c r="Q577" t="str">
        <f t="shared" si="85"/>
        <v>1.001-10.000</v>
      </c>
      <c r="R577">
        <v>5526</v>
      </c>
      <c r="S577">
        <v>11.22</v>
      </c>
      <c r="T577">
        <v>5.89</v>
      </c>
      <c r="U577">
        <v>1.7</v>
      </c>
      <c r="V577">
        <v>34.29</v>
      </c>
      <c r="W577">
        <v>10.88</v>
      </c>
      <c r="X577" t="s">
        <v>2333</v>
      </c>
      <c r="Y577" t="s">
        <v>2334</v>
      </c>
      <c r="Z577" t="s">
        <v>2335</v>
      </c>
      <c r="AB577">
        <f>(N577 - MIN($N$2:$N$998)) / (MAX($N$2:$N$998) - MIN($N$2:$N$998))</f>
        <v>2.5786647657654689E-3</v>
      </c>
      <c r="AC577">
        <f t="shared" si="86"/>
        <v>3.3707988680984176E-4</v>
      </c>
      <c r="AD577">
        <f t="shared" si="87"/>
        <v>0.26858185134518925</v>
      </c>
      <c r="AE577">
        <f t="shared" si="88"/>
        <v>0.14861995753715498</v>
      </c>
      <c r="AF577">
        <f t="shared" si="89"/>
        <v>6.2115874274137331E-4</v>
      </c>
    </row>
    <row r="578" spans="1:32" x14ac:dyDescent="0.25">
      <c r="A578" t="s">
        <v>2336</v>
      </c>
      <c r="B578">
        <v>5230</v>
      </c>
      <c r="C578" s="2" t="str">
        <f t="shared" si="80"/>
        <v>0-20.000</v>
      </c>
      <c r="D578">
        <v>8.44</v>
      </c>
      <c r="E578">
        <f t="shared" si="81"/>
        <v>8</v>
      </c>
      <c r="F578" t="str">
        <f t="shared" si="82"/>
        <v>08-10 anos</v>
      </c>
      <c r="G578">
        <v>32</v>
      </c>
      <c r="H578" t="str">
        <f t="shared" si="83"/>
        <v>1 - 250</v>
      </c>
      <c r="I578">
        <v>236</v>
      </c>
      <c r="J578">
        <v>377</v>
      </c>
      <c r="K578">
        <v>2244</v>
      </c>
      <c r="L578">
        <v>18446</v>
      </c>
      <c r="M578">
        <v>28507</v>
      </c>
      <c r="N578">
        <v>20682</v>
      </c>
      <c r="O578" t="str">
        <f t="shared" si="84"/>
        <v>10.001-100.000</v>
      </c>
      <c r="P578">
        <v>3435</v>
      </c>
      <c r="Q578" t="str">
        <f t="shared" si="85"/>
        <v>1.001-10.000</v>
      </c>
      <c r="R578">
        <v>4390</v>
      </c>
      <c r="S578">
        <v>12.05</v>
      </c>
      <c r="T578">
        <v>5.33</v>
      </c>
      <c r="U578">
        <v>1.59</v>
      </c>
      <c r="V578">
        <v>46.75</v>
      </c>
      <c r="W578">
        <v>11.58</v>
      </c>
      <c r="X578" t="s">
        <v>2337</v>
      </c>
      <c r="Y578" t="s">
        <v>2338</v>
      </c>
      <c r="Z578" t="s">
        <v>2339</v>
      </c>
      <c r="AB578">
        <f>(N578 - MIN($N$2:$N$998)) / (MAX($N$2:$N$998) - MIN($N$2:$N$998))</f>
        <v>1.9241600709153743E-3</v>
      </c>
      <c r="AC578">
        <f t="shared" si="86"/>
        <v>2.7561756990997536E-4</v>
      </c>
      <c r="AD578">
        <f t="shared" si="87"/>
        <v>0.24304605563155496</v>
      </c>
      <c r="AE578">
        <f t="shared" si="88"/>
        <v>0.12526539278131638</v>
      </c>
      <c r="AF578">
        <f t="shared" si="89"/>
        <v>8.468699685960689E-4</v>
      </c>
    </row>
    <row r="579" spans="1:32" x14ac:dyDescent="0.25">
      <c r="A579" t="s">
        <v>2340</v>
      </c>
      <c r="B579">
        <v>5227</v>
      </c>
      <c r="C579" s="2" t="str">
        <f t="shared" ref="C579:C642" si="90">IF(B579&lt;=20000,"0-20.000",
IF(B579&lt;=40000,"20.001-40.000",
IF(B579&lt;=60000,"40.001-60.000",
IF(B579&lt;=80000,"60.001-80.000",
IF(B579&lt;=100000,"80.001-100.000",
IF(B579&lt;=120000,"100.001-120.000",
IF(B579&lt;=140000,"120.001-140.000",
"140.001-160.000")))))))</f>
        <v>0-20.000</v>
      </c>
      <c r="D579">
        <v>9.68</v>
      </c>
      <c r="E579">
        <f t="shared" ref="E579:E642" si="91">FLOOR(D579,2)</f>
        <v>8</v>
      </c>
      <c r="F579" t="str">
        <f t="shared" ref="F579:F642" si="92">IF(E579=0,"&lt;1 ano",TEXT(E579,"00")&amp;"-"&amp;TEXT(E579+2,"00")&amp;" anos")</f>
        <v>08-10 anos</v>
      </c>
      <c r="G579">
        <v>108</v>
      </c>
      <c r="H579" t="str">
        <f t="shared" ref="H579:H642" si="93">IF(G579=0,"0",INT((G579-1)/250)*250+1 &amp; " - " &amp; INT((G579-1)/250+1)*250)</f>
        <v>1 - 250</v>
      </c>
      <c r="I579">
        <v>620</v>
      </c>
      <c r="J579">
        <v>761</v>
      </c>
      <c r="K579">
        <v>2226</v>
      </c>
      <c r="L579">
        <v>21010</v>
      </c>
      <c r="M579">
        <v>55970</v>
      </c>
      <c r="N579">
        <v>38464</v>
      </c>
      <c r="O579" t="str">
        <f t="shared" ref="O579:O642" si="94">IF(N579&lt;=100,"Até 100",
IF(N579&lt;=1000,"101-1.000",
IF(N579&lt;=10000,"1.001-10.000",
IF(N579&lt;=100000,"10.001-100.000",
IF(N579&lt;=1000000,"100.001-1.000.000",
"&gt;1.000.000")))))</f>
        <v>10.001-100.000</v>
      </c>
      <c r="P579">
        <v>11738</v>
      </c>
      <c r="Q579" t="str">
        <f t="shared" ref="Q579:Q642" si="95">IF(P579&lt;=100,"Até 100",
IF(P579&lt;=1000,"101-1.000",
IF(P579&lt;=10000,"1.001-10.000",
IF(P579&lt;=100000,"10.001-100.000",
"&gt;100.000"))))</f>
        <v>10.001-100.000</v>
      </c>
      <c r="R579">
        <v>5768</v>
      </c>
      <c r="S579">
        <v>20.97</v>
      </c>
      <c r="T579">
        <v>10.51</v>
      </c>
      <c r="U579">
        <v>2.21</v>
      </c>
      <c r="V579">
        <v>10.42</v>
      </c>
      <c r="W579">
        <v>5.0199999999999996</v>
      </c>
      <c r="X579" t="s">
        <v>2341</v>
      </c>
      <c r="Y579" t="s">
        <v>2342</v>
      </c>
      <c r="Z579" t="s">
        <v>2343</v>
      </c>
      <c r="AB579">
        <f>(N579 - MIN($N$2:$N$998)) / (MAX($N$2:$N$998) - MIN($N$2:$N$998))</f>
        <v>3.5785172114732116E-3</v>
      </c>
      <c r="AC579">
        <f t="shared" ref="AC579:AC642" si="96">(P579 - MIN($P$2:$P$998)) / (MAX($P$2:$P$998) - MIN($P$2:$P$998))</f>
        <v>9.4183378037941505E-4</v>
      </c>
      <c r="AD579">
        <f t="shared" ref="AD579:AD642" si="97">(T579 - MIN($T$2:$T$998)) / (MAX($T$2:$T$998) - MIN($T$2:$T$998))</f>
        <v>0.47925216598267212</v>
      </c>
      <c r="AE579">
        <f t="shared" ref="AE579:AE642" si="98">(U579 - MIN($U$2:$U$998)) / (MAX($U$2:$U$998) - MIN($U$2:$U$998))</f>
        <v>0.25690021231422505</v>
      </c>
      <c r="AF579">
        <f t="shared" ref="AF579:AF642" si="99">(V579 - MIN($V$2:$V$998)) / (MAX($V$2:$V$998) - MIN($V$2:$V$998))</f>
        <v>1.8875689995232167E-4</v>
      </c>
    </row>
    <row r="580" spans="1:32" x14ac:dyDescent="0.25">
      <c r="A580" t="s">
        <v>2344</v>
      </c>
      <c r="B580">
        <v>5224</v>
      </c>
      <c r="C580" s="2" t="str">
        <f t="shared" si="90"/>
        <v>0-20.000</v>
      </c>
      <c r="D580">
        <v>12.67</v>
      </c>
      <c r="E580">
        <f t="shared" si="91"/>
        <v>12</v>
      </c>
      <c r="F580" t="str">
        <f t="shared" si="92"/>
        <v>12-14 anos</v>
      </c>
      <c r="G580">
        <v>0</v>
      </c>
      <c r="H580" t="str">
        <f t="shared" si="93"/>
        <v>0</v>
      </c>
      <c r="I580">
        <v>18</v>
      </c>
      <c r="J580">
        <v>51</v>
      </c>
      <c r="K580">
        <v>379</v>
      </c>
      <c r="L580">
        <v>3688</v>
      </c>
      <c r="M580">
        <v>4643</v>
      </c>
      <c r="N580">
        <v>3359</v>
      </c>
      <c r="O580" t="str">
        <f t="shared" si="94"/>
        <v>1.001-10.000</v>
      </c>
      <c r="P580">
        <v>414</v>
      </c>
      <c r="Q580" t="str">
        <f t="shared" si="95"/>
        <v>101-1.000</v>
      </c>
      <c r="R580">
        <v>870</v>
      </c>
      <c r="S580">
        <v>8.92</v>
      </c>
      <c r="T580">
        <v>6.08</v>
      </c>
      <c r="U580">
        <v>1.82</v>
      </c>
      <c r="V580">
        <v>86.59</v>
      </c>
      <c r="W580">
        <v>16.61</v>
      </c>
      <c r="X580" t="s">
        <v>2345</v>
      </c>
      <c r="Y580" t="s">
        <v>2346</v>
      </c>
      <c r="Z580" t="s">
        <v>2347</v>
      </c>
      <c r="AB580">
        <f>(N580 - MIN($N$2:$N$998)) / (MAX($N$2:$N$998) - MIN($N$2:$N$998))</f>
        <v>3.1250622174860954E-4</v>
      </c>
      <c r="AC580">
        <f t="shared" si="96"/>
        <v>3.321853681011057E-5</v>
      </c>
      <c r="AD580">
        <f t="shared" si="97"/>
        <v>0.27724578203374373</v>
      </c>
      <c r="AE580">
        <f t="shared" si="98"/>
        <v>0.17409766454352443</v>
      </c>
      <c r="AF580">
        <f t="shared" si="99"/>
        <v>1.5685662156306654E-3</v>
      </c>
    </row>
    <row r="581" spans="1:32" x14ac:dyDescent="0.25">
      <c r="A581" t="s">
        <v>2348</v>
      </c>
      <c r="B581">
        <v>5220</v>
      </c>
      <c r="C581" s="2" t="str">
        <f t="shared" si="90"/>
        <v>0-20.000</v>
      </c>
      <c r="D581">
        <v>7.86</v>
      </c>
      <c r="E581">
        <f t="shared" si="91"/>
        <v>6</v>
      </c>
      <c r="F581" t="str">
        <f t="shared" si="92"/>
        <v>06-08 anos</v>
      </c>
      <c r="G581">
        <v>44</v>
      </c>
      <c r="H581" t="str">
        <f t="shared" si="93"/>
        <v>1 - 250</v>
      </c>
      <c r="I581">
        <v>150</v>
      </c>
      <c r="J581">
        <v>364</v>
      </c>
      <c r="K581">
        <v>1456</v>
      </c>
      <c r="L581">
        <v>14165</v>
      </c>
      <c r="M581">
        <v>19305</v>
      </c>
      <c r="N581">
        <v>13493</v>
      </c>
      <c r="O581" t="str">
        <f t="shared" si="94"/>
        <v>10.001-100.000</v>
      </c>
      <c r="P581">
        <v>3112</v>
      </c>
      <c r="Q581" t="str">
        <f t="shared" si="95"/>
        <v>1.001-10.000</v>
      </c>
      <c r="R581">
        <v>2700</v>
      </c>
      <c r="S581">
        <v>16.12</v>
      </c>
      <c r="T581">
        <v>5.13</v>
      </c>
      <c r="U581">
        <v>1.19</v>
      </c>
      <c r="V581">
        <v>25.93</v>
      </c>
      <c r="W581">
        <v>7.42</v>
      </c>
      <c r="X581" t="s">
        <v>2349</v>
      </c>
      <c r="Y581" t="s">
        <v>2350</v>
      </c>
      <c r="Z581" t="s">
        <v>2351</v>
      </c>
      <c r="AB581">
        <f>(N581 - MIN($N$2:$N$998)) / (MAX($N$2:$N$998) - MIN($N$2:$N$998))</f>
        <v>1.2553279101083622E-3</v>
      </c>
      <c r="AC581">
        <f t="shared" si="96"/>
        <v>2.497006921571596E-4</v>
      </c>
      <c r="AD581">
        <f t="shared" si="97"/>
        <v>0.23392612859097128</v>
      </c>
      <c r="AE581">
        <f t="shared" si="98"/>
        <v>4.0339702760084917E-2</v>
      </c>
      <c r="AF581">
        <f t="shared" si="99"/>
        <v>4.6971846600419394E-4</v>
      </c>
    </row>
    <row r="582" spans="1:32" x14ac:dyDescent="0.25">
      <c r="A582" t="s">
        <v>2352</v>
      </c>
      <c r="B582">
        <v>5224</v>
      </c>
      <c r="C582" s="2" t="str">
        <f t="shared" si="90"/>
        <v>0-20.000</v>
      </c>
      <c r="D582">
        <v>14.2</v>
      </c>
      <c r="E582">
        <f t="shared" si="91"/>
        <v>14</v>
      </c>
      <c r="F582" t="str">
        <f t="shared" si="92"/>
        <v>14-16 anos</v>
      </c>
      <c r="G582">
        <v>103</v>
      </c>
      <c r="H582" t="str">
        <f t="shared" si="93"/>
        <v>1 - 250</v>
      </c>
      <c r="I582">
        <v>1496</v>
      </c>
      <c r="J582">
        <v>1742</v>
      </c>
      <c r="K582">
        <v>11257</v>
      </c>
      <c r="L582">
        <v>98891</v>
      </c>
      <c r="M582">
        <v>160811</v>
      </c>
      <c r="N582">
        <v>117178</v>
      </c>
      <c r="O582" t="str">
        <f t="shared" si="94"/>
        <v>100.001-1.000.000</v>
      </c>
      <c r="P582">
        <v>19433</v>
      </c>
      <c r="Q582" t="str">
        <f t="shared" si="95"/>
        <v>10.001-100.000</v>
      </c>
      <c r="R582">
        <v>24200</v>
      </c>
      <c r="S582">
        <v>12.08</v>
      </c>
      <c r="T582">
        <v>6.92</v>
      </c>
      <c r="U582">
        <v>1.81</v>
      </c>
      <c r="V582">
        <v>65.45</v>
      </c>
      <c r="W582">
        <v>13.85</v>
      </c>
      <c r="X582" t="s">
        <v>2353</v>
      </c>
      <c r="Y582" t="s">
        <v>2354</v>
      </c>
      <c r="Z582" t="s">
        <v>2355</v>
      </c>
      <c r="AB582">
        <f>(N582 - MIN($N$2:$N$998)) / (MAX($N$2:$N$998) - MIN($N$2:$N$998))</f>
        <v>1.0901713025322586E-2</v>
      </c>
      <c r="AC582">
        <f t="shared" si="96"/>
        <v>1.559265279784731E-3</v>
      </c>
      <c r="AD582">
        <f t="shared" si="97"/>
        <v>0.31554947560419516</v>
      </c>
      <c r="AE582">
        <f t="shared" si="98"/>
        <v>0.17197452229299365</v>
      </c>
      <c r="AF582">
        <f t="shared" si="99"/>
        <v>1.1856179560344965E-3</v>
      </c>
    </row>
    <row r="583" spans="1:32" x14ac:dyDescent="0.25">
      <c r="A583" t="s">
        <v>2356</v>
      </c>
      <c r="B583">
        <v>5217</v>
      </c>
      <c r="C583" s="2" t="str">
        <f t="shared" si="90"/>
        <v>0-20.000</v>
      </c>
      <c r="D583">
        <v>6.2</v>
      </c>
      <c r="E583">
        <f t="shared" si="91"/>
        <v>6</v>
      </c>
      <c r="F583" t="str">
        <f t="shared" si="92"/>
        <v>06-08 anos</v>
      </c>
      <c r="G583">
        <v>0</v>
      </c>
      <c r="H583" t="str">
        <f t="shared" si="93"/>
        <v>0</v>
      </c>
      <c r="I583">
        <v>1085</v>
      </c>
      <c r="J583">
        <v>1208</v>
      </c>
      <c r="K583">
        <v>5975</v>
      </c>
      <c r="L583">
        <v>59742</v>
      </c>
      <c r="M583">
        <v>134464</v>
      </c>
      <c r="N583">
        <v>79273</v>
      </c>
      <c r="O583" t="str">
        <f t="shared" si="94"/>
        <v>10.001-100.000</v>
      </c>
      <c r="P583">
        <v>39988</v>
      </c>
      <c r="Q583" t="str">
        <f t="shared" si="95"/>
        <v>10.001-100.000</v>
      </c>
      <c r="R583">
        <v>15203</v>
      </c>
      <c r="S583">
        <v>29.74</v>
      </c>
      <c r="T583">
        <v>8.26</v>
      </c>
      <c r="U583">
        <v>1.97</v>
      </c>
      <c r="V583">
        <v>34.58</v>
      </c>
      <c r="W583">
        <v>11.27</v>
      </c>
      <c r="X583" t="s">
        <v>2357</v>
      </c>
      <c r="Y583" t="s">
        <v>2358</v>
      </c>
      <c r="Z583" t="s">
        <v>2359</v>
      </c>
      <c r="AB583">
        <f>(N583 - MIN($N$2:$N$998)) / (MAX($N$2:$N$998) - MIN($N$2:$N$998))</f>
        <v>7.3752026545631216E-3</v>
      </c>
      <c r="AC583">
        <f t="shared" si="96"/>
        <v>3.2085576086055586E-3</v>
      </c>
      <c r="AD583">
        <f t="shared" si="97"/>
        <v>0.37665298677610581</v>
      </c>
      <c r="AE583">
        <f t="shared" si="98"/>
        <v>0.20594479830148618</v>
      </c>
      <c r="AF583">
        <f t="shared" si="99"/>
        <v>6.2641205377651473E-4</v>
      </c>
    </row>
    <row r="584" spans="1:32" x14ac:dyDescent="0.25">
      <c r="A584" t="s">
        <v>2360</v>
      </c>
      <c r="B584">
        <v>5216</v>
      </c>
      <c r="C584" s="2" t="str">
        <f t="shared" si="90"/>
        <v>0-20.000</v>
      </c>
      <c r="D584">
        <v>9.84</v>
      </c>
      <c r="E584">
        <f t="shared" si="91"/>
        <v>8</v>
      </c>
      <c r="F584" t="str">
        <f t="shared" si="92"/>
        <v>08-10 anos</v>
      </c>
      <c r="G584">
        <v>33</v>
      </c>
      <c r="H584" t="str">
        <f t="shared" si="93"/>
        <v>1 - 250</v>
      </c>
      <c r="I584">
        <v>48</v>
      </c>
      <c r="J584">
        <v>80</v>
      </c>
      <c r="K584">
        <v>311</v>
      </c>
      <c r="L584">
        <v>2197</v>
      </c>
      <c r="M584">
        <v>3827</v>
      </c>
      <c r="N584">
        <v>2173</v>
      </c>
      <c r="O584" t="str">
        <f t="shared" si="94"/>
        <v>1.001-10.000</v>
      </c>
      <c r="P584">
        <v>1090</v>
      </c>
      <c r="Q584" t="str">
        <f t="shared" si="95"/>
        <v>1.001-10.000</v>
      </c>
      <c r="R584">
        <v>564</v>
      </c>
      <c r="S584">
        <v>28.48</v>
      </c>
      <c r="T584">
        <v>4.42</v>
      </c>
      <c r="U584">
        <v>1.2</v>
      </c>
      <c r="V584">
        <v>4.1500000000000004</v>
      </c>
      <c r="W584">
        <v>5.04</v>
      </c>
      <c r="X584" t="s">
        <v>2361</v>
      </c>
      <c r="Y584" t="s">
        <v>2362</v>
      </c>
      <c r="Z584" t="s">
        <v>2363</v>
      </c>
      <c r="AB584">
        <f>(N584 - MIN($N$2:$N$998)) / (MAX($N$2:$N$998) - MIN($N$2:$N$998))</f>
        <v>2.0216612678169947E-4</v>
      </c>
      <c r="AC584">
        <f t="shared" si="96"/>
        <v>8.7459432664300767E-5</v>
      </c>
      <c r="AD584">
        <f t="shared" si="97"/>
        <v>0.20155038759689922</v>
      </c>
      <c r="AE584">
        <f t="shared" si="98"/>
        <v>4.2462845010615702E-2</v>
      </c>
      <c r="AF584">
        <f t="shared" si="99"/>
        <v>7.5176692399437142E-5</v>
      </c>
    </row>
    <row r="585" spans="1:32" x14ac:dyDescent="0.25">
      <c r="A585" t="s">
        <v>2364</v>
      </c>
      <c r="B585">
        <v>5204</v>
      </c>
      <c r="C585" s="2" t="str">
        <f t="shared" si="90"/>
        <v>0-20.000</v>
      </c>
      <c r="D585">
        <v>10.5</v>
      </c>
      <c r="E585">
        <f t="shared" si="91"/>
        <v>10</v>
      </c>
      <c r="F585" t="str">
        <f t="shared" si="92"/>
        <v>10-12 anos</v>
      </c>
      <c r="G585">
        <v>14</v>
      </c>
      <c r="H585" t="str">
        <f t="shared" si="93"/>
        <v>1 - 250</v>
      </c>
      <c r="I585">
        <v>9</v>
      </c>
      <c r="J585">
        <v>47</v>
      </c>
      <c r="K585">
        <v>275</v>
      </c>
      <c r="L585">
        <v>2805</v>
      </c>
      <c r="M585">
        <v>3276</v>
      </c>
      <c r="N585">
        <v>2635</v>
      </c>
      <c r="O585" t="str">
        <f t="shared" si="94"/>
        <v>1.001-10.000</v>
      </c>
      <c r="P585">
        <v>129</v>
      </c>
      <c r="Q585" t="str">
        <f t="shared" si="95"/>
        <v>101-1.000</v>
      </c>
      <c r="R585">
        <v>512</v>
      </c>
      <c r="S585">
        <v>3.94</v>
      </c>
      <c r="T585">
        <v>4.6399999999999997</v>
      </c>
      <c r="U585">
        <v>1.38</v>
      </c>
      <c r="V585">
        <v>139.68</v>
      </c>
      <c r="W585">
        <v>12.15</v>
      </c>
      <c r="X585" t="s">
        <v>2365</v>
      </c>
      <c r="Y585" t="s">
        <v>2366</v>
      </c>
      <c r="Z585" t="s">
        <v>2367</v>
      </c>
      <c r="AB585">
        <f>(N585 - MIN($N$2:$N$998)) / (MAX($N$2:$N$998) - MIN($N$2:$N$998))</f>
        <v>2.4514852465245195E-4</v>
      </c>
      <c r="AC585">
        <f t="shared" si="96"/>
        <v>1.0350703498802568E-5</v>
      </c>
      <c r="AD585">
        <f t="shared" si="97"/>
        <v>0.21158230734154126</v>
      </c>
      <c r="AE585">
        <f t="shared" si="98"/>
        <v>8.0679405520169833E-2</v>
      </c>
      <c r="AF585">
        <f t="shared" si="99"/>
        <v>2.5302844323743085E-3</v>
      </c>
    </row>
    <row r="586" spans="1:32" x14ac:dyDescent="0.25">
      <c r="A586" t="s">
        <v>2368</v>
      </c>
      <c r="B586">
        <v>5202</v>
      </c>
      <c r="C586" s="2" t="str">
        <f t="shared" si="90"/>
        <v>0-20.000</v>
      </c>
      <c r="D586">
        <v>8.11</v>
      </c>
      <c r="E586">
        <f t="shared" si="91"/>
        <v>8</v>
      </c>
      <c r="F586" t="str">
        <f t="shared" si="92"/>
        <v>08-10 anos</v>
      </c>
      <c r="G586">
        <v>0</v>
      </c>
      <c r="H586" t="str">
        <f t="shared" si="93"/>
        <v>0</v>
      </c>
      <c r="I586">
        <v>176</v>
      </c>
      <c r="J586">
        <v>209</v>
      </c>
      <c r="K586">
        <v>1036</v>
      </c>
      <c r="L586">
        <v>11203</v>
      </c>
      <c r="M586">
        <v>18695</v>
      </c>
      <c r="N586">
        <v>12693</v>
      </c>
      <c r="O586" t="str">
        <f t="shared" si="94"/>
        <v>10.001-100.000</v>
      </c>
      <c r="P586">
        <v>3049</v>
      </c>
      <c r="Q586" t="str">
        <f t="shared" si="95"/>
        <v>1.001-10.000</v>
      </c>
      <c r="R586">
        <v>2953</v>
      </c>
      <c r="S586">
        <v>16.309999999999999</v>
      </c>
      <c r="T586">
        <v>5.21</v>
      </c>
      <c r="U586">
        <v>1.18</v>
      </c>
      <c r="V586">
        <v>32.61</v>
      </c>
      <c r="W586">
        <v>10.29</v>
      </c>
      <c r="X586" t="s">
        <v>2369</v>
      </c>
      <c r="Y586" t="s">
        <v>2370</v>
      </c>
      <c r="Z586" t="s">
        <v>2371</v>
      </c>
      <c r="AB586">
        <f>(N586 - MIN($N$2:$N$998)) / (MAX($N$2:$N$998) - MIN($N$2:$N$998))</f>
        <v>1.1808995155269725E-3</v>
      </c>
      <c r="AC586">
        <f t="shared" si="96"/>
        <v>2.4464569742518627E-4</v>
      </c>
      <c r="AD586">
        <f t="shared" si="97"/>
        <v>0.23757409940720475</v>
      </c>
      <c r="AE586">
        <f t="shared" si="98"/>
        <v>3.8216560509554125E-2</v>
      </c>
      <c r="AF586">
        <f t="shared" si="99"/>
        <v>5.9072576846883008E-4</v>
      </c>
    </row>
    <row r="587" spans="1:32" x14ac:dyDescent="0.25">
      <c r="A587" t="s">
        <v>2372</v>
      </c>
      <c r="B587">
        <v>5201</v>
      </c>
      <c r="C587" s="2" t="str">
        <f t="shared" si="90"/>
        <v>0-20.000</v>
      </c>
      <c r="D587">
        <v>10.63</v>
      </c>
      <c r="E587">
        <f t="shared" si="91"/>
        <v>10</v>
      </c>
      <c r="F587" t="str">
        <f t="shared" si="92"/>
        <v>10-12 anos</v>
      </c>
      <c r="G587">
        <v>0</v>
      </c>
      <c r="H587" t="str">
        <f t="shared" si="93"/>
        <v>0</v>
      </c>
      <c r="I587">
        <v>145</v>
      </c>
      <c r="J587">
        <v>157</v>
      </c>
      <c r="K587">
        <v>692</v>
      </c>
      <c r="L587">
        <v>4639</v>
      </c>
      <c r="M587">
        <v>9738</v>
      </c>
      <c r="N587">
        <v>6712</v>
      </c>
      <c r="O587" t="str">
        <f t="shared" si="94"/>
        <v>1.001-10.000</v>
      </c>
      <c r="P587">
        <v>1214</v>
      </c>
      <c r="Q587" t="str">
        <f t="shared" si="95"/>
        <v>1.001-10.000</v>
      </c>
      <c r="R587">
        <v>1812</v>
      </c>
      <c r="S587">
        <v>12.47</v>
      </c>
      <c r="T587">
        <v>7.09</v>
      </c>
      <c r="U587">
        <v>1.1299999999999999</v>
      </c>
      <c r="V587">
        <v>7.03</v>
      </c>
      <c r="W587">
        <v>5.88</v>
      </c>
      <c r="X587" t="s">
        <v>2373</v>
      </c>
      <c r="Y587" t="s">
        <v>2374</v>
      </c>
      <c r="Z587" t="s">
        <v>2375</v>
      </c>
      <c r="AB587">
        <f>(N587 - MIN($N$2:$N$998)) / (MAX($N$2:$N$998) - MIN($N$2:$N$998))</f>
        <v>6.2445423053785864E-4</v>
      </c>
      <c r="AC587">
        <f t="shared" si="96"/>
        <v>9.7408946105010213E-5</v>
      </c>
      <c r="AD587">
        <f t="shared" si="97"/>
        <v>0.3233014135886913</v>
      </c>
      <c r="AE587">
        <f t="shared" si="98"/>
        <v>2.7600849256900189E-2</v>
      </c>
      <c r="AF587">
        <f t="shared" si="99"/>
        <v>1.2734750543808268E-4</v>
      </c>
    </row>
    <row r="588" spans="1:32" x14ac:dyDescent="0.25">
      <c r="A588" t="s">
        <v>2376</v>
      </c>
      <c r="B588">
        <v>5196</v>
      </c>
      <c r="C588" s="2" t="str">
        <f t="shared" si="90"/>
        <v>0-20.000</v>
      </c>
      <c r="D588">
        <v>8.6300000000000008</v>
      </c>
      <c r="E588">
        <f t="shared" si="91"/>
        <v>8</v>
      </c>
      <c r="F588" t="str">
        <f t="shared" si="92"/>
        <v>08-10 anos</v>
      </c>
      <c r="G588">
        <v>86</v>
      </c>
      <c r="H588" t="str">
        <f t="shared" si="93"/>
        <v>1 - 250</v>
      </c>
      <c r="I588">
        <v>417</v>
      </c>
      <c r="J588">
        <v>2938</v>
      </c>
      <c r="K588">
        <v>6674</v>
      </c>
      <c r="L588">
        <v>96025</v>
      </c>
      <c r="M588">
        <v>98293</v>
      </c>
      <c r="N588">
        <v>74461</v>
      </c>
      <c r="O588" t="str">
        <f t="shared" si="94"/>
        <v>10.001-100.000</v>
      </c>
      <c r="P588">
        <v>12738</v>
      </c>
      <c r="Q588" t="str">
        <f t="shared" si="95"/>
        <v>10.001-100.000</v>
      </c>
      <c r="R588">
        <v>11094</v>
      </c>
      <c r="S588">
        <v>12.96</v>
      </c>
      <c r="T588">
        <v>2.88</v>
      </c>
      <c r="U588">
        <v>1.1100000000000001</v>
      </c>
      <c r="V588">
        <v>58.95</v>
      </c>
      <c r="W588">
        <v>3.88</v>
      </c>
      <c r="X588" t="s">
        <v>2377</v>
      </c>
      <c r="Y588" t="s">
        <v>2378</v>
      </c>
      <c r="Z588" t="s">
        <v>2379</v>
      </c>
      <c r="AB588">
        <f>(N588 - MIN($N$2:$N$998)) / (MAX($N$2:$N$998) - MIN($N$2:$N$998))</f>
        <v>6.9275158611560627E-3</v>
      </c>
      <c r="AC588">
        <f t="shared" si="96"/>
        <v>1.0220717919980397E-3</v>
      </c>
      <c r="AD588">
        <f t="shared" si="97"/>
        <v>0.13132694938440492</v>
      </c>
      <c r="AE588">
        <f t="shared" si="98"/>
        <v>2.3354564755838664E-2</v>
      </c>
      <c r="AF588">
        <f t="shared" si="99"/>
        <v>1.0678713293847757E-3</v>
      </c>
    </row>
    <row r="589" spans="1:32" x14ac:dyDescent="0.25">
      <c r="A589" t="s">
        <v>2380</v>
      </c>
      <c r="B589">
        <v>5210</v>
      </c>
      <c r="C589" s="2" t="str">
        <f t="shared" si="90"/>
        <v>0-20.000</v>
      </c>
      <c r="D589">
        <v>13.19</v>
      </c>
      <c r="E589">
        <f t="shared" si="91"/>
        <v>12</v>
      </c>
      <c r="F589" t="str">
        <f t="shared" si="92"/>
        <v>12-14 anos</v>
      </c>
      <c r="G589">
        <v>108</v>
      </c>
      <c r="H589" t="str">
        <f t="shared" si="93"/>
        <v>1 - 250</v>
      </c>
      <c r="I589">
        <v>3032</v>
      </c>
      <c r="J589">
        <v>4081</v>
      </c>
      <c r="K589">
        <v>19964</v>
      </c>
      <c r="L589">
        <v>146591</v>
      </c>
      <c r="M589">
        <v>251686</v>
      </c>
      <c r="N589">
        <v>158254</v>
      </c>
      <c r="O589" t="str">
        <f t="shared" si="94"/>
        <v>100.001-1.000.000</v>
      </c>
      <c r="P589">
        <v>51980</v>
      </c>
      <c r="Q589" t="str">
        <f t="shared" si="95"/>
        <v>10.001-100.000</v>
      </c>
      <c r="R589">
        <v>41452</v>
      </c>
      <c r="S589">
        <v>20.65</v>
      </c>
      <c r="T589">
        <v>5.64</v>
      </c>
      <c r="U589">
        <v>2.08</v>
      </c>
      <c r="V589">
        <v>43.44</v>
      </c>
      <c r="W589">
        <v>8.02</v>
      </c>
      <c r="X589" t="s">
        <v>2381</v>
      </c>
      <c r="Y589" t="s">
        <v>2382</v>
      </c>
      <c r="Z589" t="s">
        <v>2383</v>
      </c>
      <c r="AB589">
        <f>(N589 - MIN($N$2:$N$998)) / (MAX($N$2:$N$998) - MIN($N$2:$N$998))</f>
        <v>1.4723238945104035E-2</v>
      </c>
      <c r="AC589">
        <f t="shared" si="96"/>
        <v>4.1707718439361044E-3</v>
      </c>
      <c r="AD589">
        <f t="shared" si="97"/>
        <v>0.25718194254445964</v>
      </c>
      <c r="AE589">
        <f t="shared" si="98"/>
        <v>0.22929936305732485</v>
      </c>
      <c r="AF589">
        <f t="shared" si="99"/>
        <v>7.8690976333290342E-4</v>
      </c>
    </row>
    <row r="590" spans="1:32" x14ac:dyDescent="0.25">
      <c r="A590" t="s">
        <v>2384</v>
      </c>
      <c r="B590">
        <v>5192</v>
      </c>
      <c r="C590" s="2" t="str">
        <f t="shared" si="90"/>
        <v>0-20.000</v>
      </c>
      <c r="D590">
        <v>8.9700000000000006</v>
      </c>
      <c r="E590">
        <f t="shared" si="91"/>
        <v>8</v>
      </c>
      <c r="F590" t="str">
        <f t="shared" si="92"/>
        <v>08-10 anos</v>
      </c>
      <c r="G590">
        <v>208</v>
      </c>
      <c r="H590" t="str">
        <f t="shared" si="93"/>
        <v>1 - 250</v>
      </c>
      <c r="I590">
        <v>61</v>
      </c>
      <c r="J590">
        <v>201</v>
      </c>
      <c r="K590">
        <v>1197</v>
      </c>
      <c r="L590">
        <v>20673</v>
      </c>
      <c r="M590">
        <v>30250</v>
      </c>
      <c r="N590">
        <v>21072</v>
      </c>
      <c r="O590" t="str">
        <f t="shared" si="94"/>
        <v>10.001-100.000</v>
      </c>
      <c r="P590">
        <v>1060</v>
      </c>
      <c r="Q590" t="str">
        <f t="shared" si="95"/>
        <v>1.001-10.000</v>
      </c>
      <c r="R590">
        <v>8118</v>
      </c>
      <c r="S590">
        <v>3.5</v>
      </c>
      <c r="T590">
        <v>2.76</v>
      </c>
      <c r="U590">
        <v>1.49</v>
      </c>
      <c r="V590">
        <v>85.72</v>
      </c>
      <c r="W590">
        <v>16.739999999999998</v>
      </c>
      <c r="X590" t="s">
        <v>2385</v>
      </c>
      <c r="Y590" t="s">
        <v>2386</v>
      </c>
      <c r="Z590" t="s">
        <v>2387</v>
      </c>
      <c r="AB590">
        <f>(N590 - MIN($N$2:$N$998)) / (MAX($N$2:$N$998) - MIN($N$2:$N$998))</f>
        <v>1.9604439132738017E-3</v>
      </c>
      <c r="AC590">
        <f t="shared" si="96"/>
        <v>8.5052292315742031E-5</v>
      </c>
      <c r="AD590">
        <f t="shared" si="97"/>
        <v>0.12585499316005472</v>
      </c>
      <c r="AE590">
        <f t="shared" si="98"/>
        <v>0.1040339702760085</v>
      </c>
      <c r="AF590">
        <f t="shared" si="99"/>
        <v>1.5528062825252414E-3</v>
      </c>
    </row>
    <row r="591" spans="1:32" x14ac:dyDescent="0.25">
      <c r="A591" t="s">
        <v>2388</v>
      </c>
      <c r="B591">
        <v>5186</v>
      </c>
      <c r="C591" s="2" t="str">
        <f t="shared" si="90"/>
        <v>0-20.000</v>
      </c>
      <c r="D591">
        <v>8.66</v>
      </c>
      <c r="E591">
        <f t="shared" si="91"/>
        <v>8</v>
      </c>
      <c r="F591" t="str">
        <f t="shared" si="92"/>
        <v>08-10 anos</v>
      </c>
      <c r="G591">
        <v>0</v>
      </c>
      <c r="H591" t="str">
        <f t="shared" si="93"/>
        <v>0</v>
      </c>
      <c r="I591">
        <v>12</v>
      </c>
      <c r="J591">
        <v>12</v>
      </c>
      <c r="K591">
        <v>42</v>
      </c>
      <c r="L591">
        <v>389</v>
      </c>
      <c r="M591">
        <v>639</v>
      </c>
      <c r="N591">
        <v>427</v>
      </c>
      <c r="O591" t="str">
        <f t="shared" si="94"/>
        <v>101-1.000</v>
      </c>
      <c r="P591">
        <v>100</v>
      </c>
      <c r="Q591" t="str">
        <f t="shared" si="95"/>
        <v>Até 100</v>
      </c>
      <c r="R591">
        <v>112</v>
      </c>
      <c r="S591">
        <v>15.65</v>
      </c>
      <c r="T591">
        <v>3.58</v>
      </c>
      <c r="U591">
        <v>1</v>
      </c>
      <c r="V591">
        <v>2.83</v>
      </c>
      <c r="W591">
        <v>8.42</v>
      </c>
      <c r="X591" t="s">
        <v>2389</v>
      </c>
      <c r="Y591" t="s">
        <v>2390</v>
      </c>
      <c r="Z591" t="s">
        <v>2391</v>
      </c>
      <c r="AB591">
        <f>(N591 - MIN($N$2:$N$998)) / (MAX($N$2:$N$998) - MIN($N$2:$N$998))</f>
        <v>3.972615560781669E-5</v>
      </c>
      <c r="AC591">
        <f t="shared" si="96"/>
        <v>8.0238011618624553E-6</v>
      </c>
      <c r="AD591">
        <f t="shared" si="97"/>
        <v>0.16324669402644779</v>
      </c>
      <c r="AE591">
        <f t="shared" si="98"/>
        <v>0</v>
      </c>
      <c r="AF591">
        <f t="shared" si="99"/>
        <v>5.1265069756724605E-5</v>
      </c>
    </row>
    <row r="592" spans="1:32" x14ac:dyDescent="0.25">
      <c r="A592" t="s">
        <v>2392</v>
      </c>
      <c r="B592">
        <v>5153</v>
      </c>
      <c r="C592" s="2" t="str">
        <f t="shared" si="90"/>
        <v>0-20.000</v>
      </c>
      <c r="D592">
        <v>12.53</v>
      </c>
      <c r="E592">
        <f t="shared" si="91"/>
        <v>12</v>
      </c>
      <c r="F592" t="str">
        <f t="shared" si="92"/>
        <v>12-14 anos</v>
      </c>
      <c r="G592">
        <v>10</v>
      </c>
      <c r="H592" t="str">
        <f t="shared" si="93"/>
        <v>1 - 250</v>
      </c>
      <c r="I592">
        <v>136</v>
      </c>
      <c r="J592">
        <v>162</v>
      </c>
      <c r="K592">
        <v>741</v>
      </c>
      <c r="L592">
        <v>4857</v>
      </c>
      <c r="M592">
        <v>12277</v>
      </c>
      <c r="N592">
        <v>5917</v>
      </c>
      <c r="O592" t="str">
        <f t="shared" si="94"/>
        <v>1.001-10.000</v>
      </c>
      <c r="P592">
        <v>4729</v>
      </c>
      <c r="Q592" t="str">
        <f t="shared" si="95"/>
        <v>1.001-10.000</v>
      </c>
      <c r="R592">
        <v>1631</v>
      </c>
      <c r="S592">
        <v>38.520000000000003</v>
      </c>
      <c r="T592">
        <v>5.09</v>
      </c>
      <c r="U592">
        <v>1.31</v>
      </c>
      <c r="V592">
        <v>7.63</v>
      </c>
      <c r="W592">
        <v>5.87</v>
      </c>
      <c r="X592" t="s">
        <v>2393</v>
      </c>
      <c r="Y592" t="s">
        <v>2394</v>
      </c>
      <c r="Z592" t="s">
        <v>2395</v>
      </c>
      <c r="AB592">
        <f>(N592 - MIN($N$2:$N$998)) / (MAX($N$2:$N$998) - MIN($N$2:$N$998))</f>
        <v>5.5049101342260272E-4</v>
      </c>
      <c r="AC592">
        <f t="shared" si="96"/>
        <v>3.7944555694447552E-4</v>
      </c>
      <c r="AD592">
        <f t="shared" si="97"/>
        <v>0.23210214318285452</v>
      </c>
      <c r="AE592">
        <f t="shared" si="98"/>
        <v>6.5817409766454366E-2</v>
      </c>
      <c r="AF592">
        <f t="shared" si="99"/>
        <v>1.3821642482113382E-4</v>
      </c>
    </row>
    <row r="593" spans="1:32" x14ac:dyDescent="0.25">
      <c r="A593" t="s">
        <v>2396</v>
      </c>
      <c r="B593">
        <v>5159</v>
      </c>
      <c r="C593" s="2" t="str">
        <f t="shared" si="90"/>
        <v>0-20.000</v>
      </c>
      <c r="D593">
        <v>6.03</v>
      </c>
      <c r="E593">
        <f t="shared" si="91"/>
        <v>6</v>
      </c>
      <c r="F593" t="str">
        <f t="shared" si="92"/>
        <v>06-08 anos</v>
      </c>
      <c r="G593">
        <v>0</v>
      </c>
      <c r="H593" t="str">
        <f t="shared" si="93"/>
        <v>0</v>
      </c>
      <c r="I593">
        <v>94</v>
      </c>
      <c r="J593">
        <v>152</v>
      </c>
      <c r="K593">
        <v>628</v>
      </c>
      <c r="L593">
        <v>7334</v>
      </c>
      <c r="M593">
        <v>13264</v>
      </c>
      <c r="N593">
        <v>8019</v>
      </c>
      <c r="O593" t="str">
        <f t="shared" si="94"/>
        <v>1.001-10.000</v>
      </c>
      <c r="P593">
        <v>3534</v>
      </c>
      <c r="Q593" t="str">
        <f t="shared" si="95"/>
        <v>1.001-10.000</v>
      </c>
      <c r="R593">
        <v>1711</v>
      </c>
      <c r="S593">
        <v>26.64</v>
      </c>
      <c r="T593">
        <v>4.03</v>
      </c>
      <c r="U593">
        <v>1.73</v>
      </c>
      <c r="V593">
        <v>7.01</v>
      </c>
      <c r="W593">
        <v>7.95</v>
      </c>
      <c r="X593" t="s">
        <v>2397</v>
      </c>
      <c r="Y593" t="s">
        <v>2398</v>
      </c>
      <c r="Z593" t="s">
        <v>2399</v>
      </c>
      <c r="AB593">
        <f>(N593 - MIN($N$2:$N$998)) / (MAX($N$2:$N$998) - MIN($N$2:$N$998))</f>
        <v>7.4605162018520394E-4</v>
      </c>
      <c r="AC593">
        <f t="shared" si="96"/>
        <v>2.8356113306021919E-4</v>
      </c>
      <c r="AD593">
        <f t="shared" si="97"/>
        <v>0.18376652986776107</v>
      </c>
      <c r="AE593">
        <f t="shared" si="98"/>
        <v>0.15498938428874734</v>
      </c>
      <c r="AF593">
        <f t="shared" si="99"/>
        <v>1.269852081253143E-4</v>
      </c>
    </row>
    <row r="594" spans="1:32" x14ac:dyDescent="0.25">
      <c r="A594" t="s">
        <v>2400</v>
      </c>
      <c r="B594">
        <v>5146</v>
      </c>
      <c r="C594" s="2" t="str">
        <f t="shared" si="90"/>
        <v>0-20.000</v>
      </c>
      <c r="D594">
        <v>2.4</v>
      </c>
      <c r="E594">
        <f t="shared" si="91"/>
        <v>2</v>
      </c>
      <c r="F594" t="str">
        <f t="shared" si="92"/>
        <v>02-04 anos</v>
      </c>
      <c r="G594">
        <v>0</v>
      </c>
      <c r="H594" t="str">
        <f t="shared" si="93"/>
        <v>0</v>
      </c>
      <c r="I594">
        <v>79</v>
      </c>
      <c r="J594">
        <v>90</v>
      </c>
      <c r="K594">
        <v>283</v>
      </c>
      <c r="L594">
        <v>2787</v>
      </c>
      <c r="M594">
        <v>4683</v>
      </c>
      <c r="N594">
        <v>3793</v>
      </c>
      <c r="O594" t="str">
        <f t="shared" si="94"/>
        <v>1.001-10.000</v>
      </c>
      <c r="P594">
        <v>264</v>
      </c>
      <c r="Q594" t="str">
        <f t="shared" si="95"/>
        <v>101-1.000</v>
      </c>
      <c r="R594">
        <v>626</v>
      </c>
      <c r="S594">
        <v>5.64</v>
      </c>
      <c r="T594">
        <v>5.9</v>
      </c>
      <c r="U594">
        <v>1.24</v>
      </c>
      <c r="V594">
        <v>5.81</v>
      </c>
      <c r="W594">
        <v>6.68</v>
      </c>
      <c r="X594" t="s">
        <v>2401</v>
      </c>
      <c r="Y594" t="s">
        <v>2402</v>
      </c>
      <c r="Z594" t="s">
        <v>2403</v>
      </c>
      <c r="AB594">
        <f>(N594 - MIN($N$2:$N$998)) / (MAX($N$2:$N$998) - MIN($N$2:$N$998))</f>
        <v>3.528836258090134E-4</v>
      </c>
      <c r="AC594">
        <f t="shared" si="96"/>
        <v>2.1182835067316882E-5</v>
      </c>
      <c r="AD594">
        <f t="shared" si="97"/>
        <v>0.26903784769721845</v>
      </c>
      <c r="AE594">
        <f t="shared" si="98"/>
        <v>5.0955414012738849E-2</v>
      </c>
      <c r="AF594">
        <f t="shared" si="99"/>
        <v>1.0524736935921199E-4</v>
      </c>
    </row>
    <row r="595" spans="1:32" x14ac:dyDescent="0.25">
      <c r="A595" t="s">
        <v>2404</v>
      </c>
      <c r="B595">
        <v>5147</v>
      </c>
      <c r="C595" s="2" t="str">
        <f t="shared" si="90"/>
        <v>0-20.000</v>
      </c>
      <c r="D595">
        <v>12.5</v>
      </c>
      <c r="E595">
        <f t="shared" si="91"/>
        <v>12</v>
      </c>
      <c r="F595" t="str">
        <f t="shared" si="92"/>
        <v>12-14 anos</v>
      </c>
      <c r="G595">
        <v>0</v>
      </c>
      <c r="H595" t="str">
        <f t="shared" si="93"/>
        <v>0</v>
      </c>
      <c r="I595">
        <v>298</v>
      </c>
      <c r="J595">
        <v>311</v>
      </c>
      <c r="K595">
        <v>1139</v>
      </c>
      <c r="L595">
        <v>11244</v>
      </c>
      <c r="M595">
        <v>15555</v>
      </c>
      <c r="N595">
        <v>12659</v>
      </c>
      <c r="O595" t="str">
        <f t="shared" si="94"/>
        <v>10.001-100.000</v>
      </c>
      <c r="P595">
        <v>719</v>
      </c>
      <c r="Q595" t="str">
        <f t="shared" si="95"/>
        <v>101-1.000</v>
      </c>
      <c r="R595">
        <v>2177</v>
      </c>
      <c r="S595">
        <v>4.62</v>
      </c>
      <c r="T595">
        <v>1.96</v>
      </c>
      <c r="U595">
        <v>1.1200000000000001</v>
      </c>
      <c r="V595">
        <v>5.0999999999999996</v>
      </c>
      <c r="W595">
        <v>9.49</v>
      </c>
      <c r="X595" t="s">
        <v>2405</v>
      </c>
      <c r="Y595" t="s">
        <v>2406</v>
      </c>
      <c r="Z595" t="s">
        <v>2407</v>
      </c>
      <c r="AB595">
        <f>(N595 - MIN($N$2:$N$998)) / (MAX($N$2:$N$998) - MIN($N$2:$N$998))</f>
        <v>1.1777363087572634E-3</v>
      </c>
      <c r="AC595">
        <f t="shared" si="96"/>
        <v>5.7691130353791055E-5</v>
      </c>
      <c r="AD595">
        <f t="shared" si="97"/>
        <v>8.9375284997720017E-2</v>
      </c>
      <c r="AE595">
        <f t="shared" si="98"/>
        <v>2.5477707006369449E-2</v>
      </c>
      <c r="AF595">
        <f t="shared" si="99"/>
        <v>9.2385814755934788E-5</v>
      </c>
    </row>
    <row r="596" spans="1:32" x14ac:dyDescent="0.25">
      <c r="A596" t="s">
        <v>2408</v>
      </c>
      <c r="B596">
        <v>5145</v>
      </c>
      <c r="C596" s="2" t="str">
        <f t="shared" si="90"/>
        <v>0-20.000</v>
      </c>
      <c r="D596">
        <v>13.23</v>
      </c>
      <c r="E596">
        <f t="shared" si="91"/>
        <v>12</v>
      </c>
      <c r="F596" t="str">
        <f t="shared" si="92"/>
        <v>12-14 anos</v>
      </c>
      <c r="G596">
        <v>0</v>
      </c>
      <c r="H596" t="str">
        <f t="shared" si="93"/>
        <v>0</v>
      </c>
      <c r="I596">
        <v>29</v>
      </c>
      <c r="J596">
        <v>85</v>
      </c>
      <c r="K596">
        <v>206</v>
      </c>
      <c r="L596">
        <v>1987</v>
      </c>
      <c r="M596">
        <v>3009</v>
      </c>
      <c r="N596">
        <v>1736</v>
      </c>
      <c r="O596" t="str">
        <f t="shared" si="94"/>
        <v>1.001-10.000</v>
      </c>
      <c r="P596">
        <v>816</v>
      </c>
      <c r="Q596" t="str">
        <f t="shared" si="95"/>
        <v>101-1.000</v>
      </c>
      <c r="R596">
        <v>457</v>
      </c>
      <c r="S596">
        <v>27.12</v>
      </c>
      <c r="T596">
        <v>2.44</v>
      </c>
      <c r="U596">
        <v>1.39</v>
      </c>
      <c r="V596">
        <v>3.55</v>
      </c>
      <c r="W596">
        <v>3.92</v>
      </c>
      <c r="X596" t="s">
        <v>2409</v>
      </c>
      <c r="Y596" t="s">
        <v>2410</v>
      </c>
      <c r="Z596" t="s">
        <v>2411</v>
      </c>
      <c r="AB596">
        <f>(N596 - MIN($N$2:$N$998)) / (MAX($N$2:$N$998) - MIN($N$2:$N$998))</f>
        <v>1.6150961624161541E-4</v>
      </c>
      <c r="AC596">
        <f t="shared" si="96"/>
        <v>6.5474217480797643E-5</v>
      </c>
      <c r="AD596">
        <f t="shared" si="97"/>
        <v>0.11126310989512084</v>
      </c>
      <c r="AE596">
        <f t="shared" si="98"/>
        <v>8.2802547770700619E-2</v>
      </c>
      <c r="AF596">
        <f t="shared" si="99"/>
        <v>6.4307773016385975E-5</v>
      </c>
    </row>
    <row r="597" spans="1:32" x14ac:dyDescent="0.25">
      <c r="A597" t="s">
        <v>2412</v>
      </c>
      <c r="B597">
        <v>5143</v>
      </c>
      <c r="C597" s="2" t="str">
        <f t="shared" si="90"/>
        <v>0-20.000</v>
      </c>
      <c r="D597">
        <v>11.15</v>
      </c>
      <c r="E597">
        <f t="shared" si="91"/>
        <v>10</v>
      </c>
      <c r="F597" t="str">
        <f t="shared" si="92"/>
        <v>10-12 anos</v>
      </c>
      <c r="G597">
        <v>1</v>
      </c>
      <c r="H597" t="str">
        <f t="shared" si="93"/>
        <v>1 - 250</v>
      </c>
      <c r="I597">
        <v>2</v>
      </c>
      <c r="J597">
        <v>27</v>
      </c>
      <c r="K597">
        <v>50</v>
      </c>
      <c r="L597">
        <v>598</v>
      </c>
      <c r="M597">
        <v>696</v>
      </c>
      <c r="N597">
        <v>503</v>
      </c>
      <c r="O597" t="str">
        <f t="shared" si="94"/>
        <v>101-1.000</v>
      </c>
      <c r="P597">
        <v>65</v>
      </c>
      <c r="Q597" t="str">
        <f t="shared" si="95"/>
        <v>Até 100</v>
      </c>
      <c r="R597">
        <v>128</v>
      </c>
      <c r="S597">
        <v>9.34</v>
      </c>
      <c r="T597">
        <v>2.56</v>
      </c>
      <c r="U597">
        <v>1.19</v>
      </c>
      <c r="V597">
        <v>2.7</v>
      </c>
      <c r="W597">
        <v>2.74</v>
      </c>
      <c r="X597" t="s">
        <v>2413</v>
      </c>
      <c r="Y597" t="s">
        <v>2414</v>
      </c>
      <c r="Z597" t="s">
        <v>2415</v>
      </c>
      <c r="AB597">
        <f>(N597 - MIN($N$2:$N$998)) / (MAX($N$2:$N$998) - MIN($N$2:$N$998))</f>
        <v>4.6796853093048701E-5</v>
      </c>
      <c r="AC597">
        <f t="shared" si="96"/>
        <v>5.2154707552105963E-6</v>
      </c>
      <c r="AD597">
        <f t="shared" si="97"/>
        <v>0.11673506611947104</v>
      </c>
      <c r="AE597">
        <f t="shared" si="98"/>
        <v>4.0339702760084917E-2</v>
      </c>
      <c r="AF597">
        <f t="shared" si="99"/>
        <v>4.8910137223730186E-5</v>
      </c>
    </row>
    <row r="598" spans="1:32" x14ac:dyDescent="0.25">
      <c r="A598" t="s">
        <v>2416</v>
      </c>
      <c r="B598">
        <v>5137</v>
      </c>
      <c r="C598" s="2" t="str">
        <f t="shared" si="90"/>
        <v>0-20.000</v>
      </c>
      <c r="D598">
        <v>11.83</v>
      </c>
      <c r="E598">
        <f t="shared" si="91"/>
        <v>10</v>
      </c>
      <c r="F598" t="str">
        <f t="shared" si="92"/>
        <v>10-12 anos</v>
      </c>
      <c r="G598">
        <v>14</v>
      </c>
      <c r="H598" t="str">
        <f t="shared" si="93"/>
        <v>1 - 250</v>
      </c>
      <c r="I598">
        <v>435</v>
      </c>
      <c r="J598">
        <v>623</v>
      </c>
      <c r="K598">
        <v>4753</v>
      </c>
      <c r="L598">
        <v>46026</v>
      </c>
      <c r="M598">
        <v>89377</v>
      </c>
      <c r="N598">
        <v>54464</v>
      </c>
      <c r="O598" t="str">
        <f t="shared" si="94"/>
        <v>10.001-100.000</v>
      </c>
      <c r="P598">
        <v>25542</v>
      </c>
      <c r="Q598" t="str">
        <f t="shared" si="95"/>
        <v>10.001-100.000</v>
      </c>
      <c r="R598">
        <v>9371</v>
      </c>
      <c r="S598">
        <v>28.58</v>
      </c>
      <c r="T598">
        <v>6.68</v>
      </c>
      <c r="U598">
        <v>1.73</v>
      </c>
      <c r="V598">
        <v>89.24</v>
      </c>
      <c r="W598">
        <v>15.69</v>
      </c>
      <c r="X598" t="s">
        <v>2417</v>
      </c>
      <c r="Y598" t="s">
        <v>2418</v>
      </c>
      <c r="Z598" t="s">
        <v>2419</v>
      </c>
      <c r="AB598">
        <f>(N598 - MIN($N$2:$N$998)) / (MAX($N$2:$N$998) - MIN($N$2:$N$998))</f>
        <v>5.0670851031010032E-3</v>
      </c>
      <c r="AC598">
        <f t="shared" si="96"/>
        <v>2.0494392927629087E-3</v>
      </c>
      <c r="AD598">
        <f t="shared" si="97"/>
        <v>0.30460556315549475</v>
      </c>
      <c r="AE598">
        <f t="shared" si="98"/>
        <v>0.15498938428874734</v>
      </c>
      <c r="AF598">
        <f t="shared" si="99"/>
        <v>1.6165706095724746E-3</v>
      </c>
    </row>
    <row r="599" spans="1:32" x14ac:dyDescent="0.25">
      <c r="A599" t="s">
        <v>2420</v>
      </c>
      <c r="B599">
        <v>5136</v>
      </c>
      <c r="C599" s="2" t="str">
        <f t="shared" si="90"/>
        <v>0-20.000</v>
      </c>
      <c r="D599">
        <v>15.42</v>
      </c>
      <c r="E599">
        <f t="shared" si="91"/>
        <v>14</v>
      </c>
      <c r="F599" t="str">
        <f t="shared" si="92"/>
        <v>14-16 anos</v>
      </c>
      <c r="G599">
        <v>55</v>
      </c>
      <c r="H599" t="str">
        <f t="shared" si="93"/>
        <v>1 - 250</v>
      </c>
      <c r="I599">
        <v>233</v>
      </c>
      <c r="J599">
        <v>236</v>
      </c>
      <c r="K599">
        <v>1428</v>
      </c>
      <c r="L599">
        <v>22395</v>
      </c>
      <c r="M599">
        <v>40578</v>
      </c>
      <c r="N599">
        <v>25567</v>
      </c>
      <c r="O599" t="str">
        <f t="shared" si="94"/>
        <v>10.001-100.000</v>
      </c>
      <c r="P599">
        <v>9953</v>
      </c>
      <c r="Q599" t="str">
        <f t="shared" si="95"/>
        <v>1.001-10.000</v>
      </c>
      <c r="R599">
        <v>5058</v>
      </c>
      <c r="S599">
        <v>24.53</v>
      </c>
      <c r="T599">
        <v>7.05</v>
      </c>
      <c r="U599">
        <v>1.64</v>
      </c>
      <c r="V599">
        <v>7.85</v>
      </c>
      <c r="W599">
        <v>18.21</v>
      </c>
      <c r="X599" t="s">
        <v>2421</v>
      </c>
      <c r="Y599" t="s">
        <v>2422</v>
      </c>
      <c r="Z599" t="s">
        <v>2423</v>
      </c>
      <c r="AB599">
        <f>(N599 - MIN($N$2:$N$998)) / (MAX($N$2:$N$998) - MIN($N$2:$N$998))</f>
        <v>2.3786384553279847E-3</v>
      </c>
      <c r="AC599">
        <f t="shared" si="96"/>
        <v>7.986089296401702E-4</v>
      </c>
      <c r="AD599">
        <f t="shared" si="97"/>
        <v>0.32147742818057456</v>
      </c>
      <c r="AE599">
        <f t="shared" si="98"/>
        <v>0.13588110403397025</v>
      </c>
      <c r="AF599">
        <f t="shared" si="99"/>
        <v>1.4220169526158591E-4</v>
      </c>
    </row>
    <row r="600" spans="1:32" x14ac:dyDescent="0.25">
      <c r="A600" t="s">
        <v>2424</v>
      </c>
      <c r="B600">
        <v>5139</v>
      </c>
      <c r="C600" s="2" t="str">
        <f t="shared" si="90"/>
        <v>0-20.000</v>
      </c>
      <c r="D600">
        <v>9.86</v>
      </c>
      <c r="E600">
        <f t="shared" si="91"/>
        <v>8</v>
      </c>
      <c r="F600" t="str">
        <f t="shared" si="92"/>
        <v>08-10 anos</v>
      </c>
      <c r="G600">
        <v>212</v>
      </c>
      <c r="H600" t="str">
        <f t="shared" si="93"/>
        <v>1 - 250</v>
      </c>
      <c r="I600">
        <v>1002</v>
      </c>
      <c r="J600">
        <v>2242</v>
      </c>
      <c r="K600">
        <v>18337</v>
      </c>
      <c r="L600">
        <v>201959</v>
      </c>
      <c r="M600">
        <v>300673</v>
      </c>
      <c r="N600">
        <v>205495</v>
      </c>
      <c r="O600" t="str">
        <f t="shared" si="94"/>
        <v>100.001-1.000.000</v>
      </c>
      <c r="P600">
        <v>48233</v>
      </c>
      <c r="Q600" t="str">
        <f t="shared" si="95"/>
        <v>10.001-100.000</v>
      </c>
      <c r="R600">
        <v>46945</v>
      </c>
      <c r="S600">
        <v>16.04</v>
      </c>
      <c r="T600">
        <v>6.9</v>
      </c>
      <c r="U600">
        <v>1.54</v>
      </c>
      <c r="V600">
        <v>122.35</v>
      </c>
      <c r="W600">
        <v>14.51</v>
      </c>
      <c r="X600" t="s">
        <v>2425</v>
      </c>
      <c r="Y600" t="s">
        <v>2426</v>
      </c>
      <c r="Z600" t="s">
        <v>2427</v>
      </c>
      <c r="AB600">
        <f>(N600 - MIN($N$2:$N$998)) / (MAX($N$2:$N$998) - MIN($N$2:$N$998))</f>
        <v>1.9118328680628318E-2</v>
      </c>
      <c r="AC600">
        <f t="shared" si="96"/>
        <v>3.8701200144011182E-3</v>
      </c>
      <c r="AD600">
        <f t="shared" si="97"/>
        <v>0.31463748290013682</v>
      </c>
      <c r="AE600">
        <f t="shared" si="98"/>
        <v>0.11464968152866242</v>
      </c>
      <c r="AF600">
        <f t="shared" si="99"/>
        <v>2.216353810860514E-3</v>
      </c>
    </row>
    <row r="601" spans="1:32" x14ac:dyDescent="0.25">
      <c r="A601" t="s">
        <v>2428</v>
      </c>
      <c r="B601">
        <v>5113</v>
      </c>
      <c r="C601" s="2" t="str">
        <f t="shared" si="90"/>
        <v>0-20.000</v>
      </c>
      <c r="D601">
        <v>9.39</v>
      </c>
      <c r="E601">
        <f t="shared" si="91"/>
        <v>8</v>
      </c>
      <c r="F601" t="str">
        <f t="shared" si="92"/>
        <v>08-10 anos</v>
      </c>
      <c r="G601">
        <v>0</v>
      </c>
      <c r="H601" t="str">
        <f t="shared" si="93"/>
        <v>0</v>
      </c>
      <c r="I601">
        <v>1850</v>
      </c>
      <c r="J601">
        <v>3794</v>
      </c>
      <c r="K601">
        <v>10637</v>
      </c>
      <c r="L601">
        <v>476614</v>
      </c>
      <c r="M601">
        <v>810796</v>
      </c>
      <c r="N601">
        <v>490368</v>
      </c>
      <c r="O601" t="str">
        <f t="shared" si="94"/>
        <v>100.001-1.000.000</v>
      </c>
      <c r="P601">
        <v>231260</v>
      </c>
      <c r="Q601" t="str">
        <f t="shared" si="95"/>
        <v>&gt;100.000</v>
      </c>
      <c r="R601">
        <v>89168</v>
      </c>
      <c r="S601">
        <v>28.52</v>
      </c>
      <c r="T601">
        <v>3.61</v>
      </c>
      <c r="U601">
        <v>1.22</v>
      </c>
      <c r="V601">
        <v>25.85</v>
      </c>
      <c r="W601">
        <v>7.72</v>
      </c>
      <c r="X601" t="s">
        <v>2429</v>
      </c>
      <c r="Y601" t="s">
        <v>2430</v>
      </c>
      <c r="Z601" t="s">
        <v>2431</v>
      </c>
      <c r="AB601">
        <f>(N601 - MIN($N$2:$N$998)) / (MAX($N$2:$N$998) - MIN($N$2:$N$998))</f>
        <v>4.5621628742608562E-2</v>
      </c>
      <c r="AC601">
        <f t="shared" si="96"/>
        <v>1.8555842566923116E-2</v>
      </c>
      <c r="AD601">
        <f t="shared" si="97"/>
        <v>0.16461468308253532</v>
      </c>
      <c r="AE601">
        <f t="shared" si="98"/>
        <v>4.6709129511677279E-2</v>
      </c>
      <c r="AF601">
        <f t="shared" si="99"/>
        <v>4.6826927675312053E-4</v>
      </c>
    </row>
    <row r="602" spans="1:32" x14ac:dyDescent="0.25">
      <c r="A602" t="s">
        <v>2432</v>
      </c>
      <c r="B602">
        <v>5109</v>
      </c>
      <c r="C602" s="2" t="str">
        <f t="shared" si="90"/>
        <v>0-20.000</v>
      </c>
      <c r="D602">
        <v>9.2200000000000006</v>
      </c>
      <c r="E602">
        <f t="shared" si="91"/>
        <v>8</v>
      </c>
      <c r="F602" t="str">
        <f t="shared" si="92"/>
        <v>08-10 anos</v>
      </c>
      <c r="G602">
        <v>35</v>
      </c>
      <c r="H602" t="str">
        <f t="shared" si="93"/>
        <v>1 - 250</v>
      </c>
      <c r="I602">
        <v>1085</v>
      </c>
      <c r="J602">
        <v>1817</v>
      </c>
      <c r="K602">
        <v>8068</v>
      </c>
      <c r="L602">
        <v>76080</v>
      </c>
      <c r="M602">
        <v>125598</v>
      </c>
      <c r="N602">
        <v>81650</v>
      </c>
      <c r="O602" t="str">
        <f t="shared" si="94"/>
        <v>10.001-100.000</v>
      </c>
      <c r="P602">
        <v>27794</v>
      </c>
      <c r="Q602" t="str">
        <f t="shared" si="95"/>
        <v>10.001-100.000</v>
      </c>
      <c r="R602">
        <v>16154</v>
      </c>
      <c r="S602">
        <v>22.13</v>
      </c>
      <c r="T602">
        <v>5.05</v>
      </c>
      <c r="U602">
        <v>1.67</v>
      </c>
      <c r="V602">
        <v>13.25</v>
      </c>
      <c r="W602">
        <v>8.92</v>
      </c>
      <c r="X602" t="s">
        <v>2433</v>
      </c>
      <c r="Y602" t="s">
        <v>2434</v>
      </c>
      <c r="Z602" t="s">
        <v>2435</v>
      </c>
      <c r="AB602">
        <f>(N602 - MIN($N$2:$N$998)) / (MAX($N$2:$N$998) - MIN($N$2:$N$998))</f>
        <v>7.5963480219630748E-3</v>
      </c>
      <c r="AC602">
        <f t="shared" si="96"/>
        <v>2.230135294928051E-3</v>
      </c>
      <c r="AD602">
        <f t="shared" si="97"/>
        <v>0.23027815777473779</v>
      </c>
      <c r="AE602">
        <f t="shared" si="98"/>
        <v>0.14225053078556263</v>
      </c>
      <c r="AF602">
        <f t="shared" si="99"/>
        <v>2.4002196970904628E-4</v>
      </c>
    </row>
    <row r="603" spans="1:32" x14ac:dyDescent="0.25">
      <c r="A603" t="s">
        <v>2436</v>
      </c>
      <c r="B603">
        <v>5105</v>
      </c>
      <c r="C603" s="2" t="str">
        <f t="shared" si="90"/>
        <v>0-20.000</v>
      </c>
      <c r="D603">
        <v>0.95</v>
      </c>
      <c r="E603">
        <f t="shared" si="91"/>
        <v>0</v>
      </c>
      <c r="F603" t="str">
        <f t="shared" si="92"/>
        <v>&lt;1 ano</v>
      </c>
      <c r="G603">
        <v>5</v>
      </c>
      <c r="H603" t="str">
        <f t="shared" si="93"/>
        <v>1 - 250</v>
      </c>
      <c r="I603">
        <v>579</v>
      </c>
      <c r="J603">
        <v>623</v>
      </c>
      <c r="K603">
        <v>2523</v>
      </c>
      <c r="L603">
        <v>22134</v>
      </c>
      <c r="M603">
        <v>47097</v>
      </c>
      <c r="N603">
        <v>31410</v>
      </c>
      <c r="O603" t="str">
        <f t="shared" si="94"/>
        <v>10.001-100.000</v>
      </c>
      <c r="P603">
        <v>10651</v>
      </c>
      <c r="Q603" t="str">
        <f t="shared" si="95"/>
        <v>10.001-100.000</v>
      </c>
      <c r="R603">
        <v>5036</v>
      </c>
      <c r="S603">
        <v>22.62</v>
      </c>
      <c r="T603">
        <v>6.52</v>
      </c>
      <c r="U603">
        <v>1.34</v>
      </c>
      <c r="V603">
        <v>29.69</v>
      </c>
      <c r="W603">
        <v>7.29</v>
      </c>
      <c r="X603" t="s">
        <v>2437</v>
      </c>
      <c r="Y603" t="s">
        <v>2438</v>
      </c>
      <c r="Z603" t="s">
        <v>2439</v>
      </c>
      <c r="AB603">
        <f>(N603 - MIN($N$2:$N$998)) / (MAX($N$2:$N$998) - MIN($N$2:$N$998))</f>
        <v>2.9222448422518087E-3</v>
      </c>
      <c r="AC603">
        <f t="shared" si="96"/>
        <v>8.5461506174997013E-4</v>
      </c>
      <c r="AD603">
        <f t="shared" si="97"/>
        <v>0.29730962152302781</v>
      </c>
      <c r="AE603">
        <f t="shared" si="98"/>
        <v>7.2186836518046721E-2</v>
      </c>
      <c r="AF603">
        <f t="shared" si="99"/>
        <v>5.3783036080464787E-4</v>
      </c>
    </row>
    <row r="604" spans="1:32" x14ac:dyDescent="0.25">
      <c r="A604" t="s">
        <v>2440</v>
      </c>
      <c r="B604">
        <v>5099</v>
      </c>
      <c r="C604" s="2" t="str">
        <f t="shared" si="90"/>
        <v>0-20.000</v>
      </c>
      <c r="D604">
        <v>11.82</v>
      </c>
      <c r="E604">
        <f t="shared" si="91"/>
        <v>10</v>
      </c>
      <c r="F604" t="str">
        <f t="shared" si="92"/>
        <v>10-12 anos</v>
      </c>
      <c r="G604">
        <v>48</v>
      </c>
      <c r="H604" t="str">
        <f t="shared" si="93"/>
        <v>1 - 250</v>
      </c>
      <c r="I604">
        <v>105</v>
      </c>
      <c r="J604">
        <v>251</v>
      </c>
      <c r="K604">
        <v>761</v>
      </c>
      <c r="L604">
        <v>12171</v>
      </c>
      <c r="M604">
        <v>16571</v>
      </c>
      <c r="N604">
        <v>11259</v>
      </c>
      <c r="O604" t="str">
        <f t="shared" si="94"/>
        <v>10.001-100.000</v>
      </c>
      <c r="P604">
        <v>2958</v>
      </c>
      <c r="Q604" t="str">
        <f t="shared" si="95"/>
        <v>1.001-10.000</v>
      </c>
      <c r="R604">
        <v>2354</v>
      </c>
      <c r="S604">
        <v>17.850000000000001</v>
      </c>
      <c r="T604">
        <v>5.0599999999999996</v>
      </c>
      <c r="U604">
        <v>1.33</v>
      </c>
      <c r="V604">
        <v>4.96</v>
      </c>
      <c r="W604">
        <v>7.37</v>
      </c>
      <c r="X604" t="s">
        <v>2441</v>
      </c>
      <c r="Y604" t="s">
        <v>2442</v>
      </c>
      <c r="Z604" t="s">
        <v>2443</v>
      </c>
      <c r="AB604">
        <f>(N604 - MIN($N$2:$N$998)) / (MAX($N$2:$N$998) - MIN($N$2:$N$998))</f>
        <v>1.0474866182398318E-3</v>
      </c>
      <c r="AC604">
        <f t="shared" si="96"/>
        <v>2.3734403836789145E-4</v>
      </c>
      <c r="AD604">
        <f t="shared" si="97"/>
        <v>0.23073415412676698</v>
      </c>
      <c r="AE604">
        <f t="shared" si="98"/>
        <v>7.0063694267515936E-2</v>
      </c>
      <c r="AF604">
        <f t="shared" si="99"/>
        <v>8.9849733566556186E-5</v>
      </c>
    </row>
    <row r="605" spans="1:32" x14ac:dyDescent="0.25">
      <c r="A605" t="s">
        <v>2444</v>
      </c>
      <c r="B605">
        <v>5097</v>
      </c>
      <c r="C605" s="2" t="str">
        <f t="shared" si="90"/>
        <v>0-20.000</v>
      </c>
      <c r="D605">
        <v>9.84</v>
      </c>
      <c r="E605">
        <f t="shared" si="91"/>
        <v>8</v>
      </c>
      <c r="F605" t="str">
        <f t="shared" si="92"/>
        <v>08-10 anos</v>
      </c>
      <c r="G605">
        <v>0</v>
      </c>
      <c r="H605" t="str">
        <f t="shared" si="93"/>
        <v>0</v>
      </c>
      <c r="I605">
        <v>95</v>
      </c>
      <c r="J605">
        <v>97</v>
      </c>
      <c r="K605">
        <v>646</v>
      </c>
      <c r="L605">
        <v>5299</v>
      </c>
      <c r="M605">
        <v>9792</v>
      </c>
      <c r="N605">
        <v>6483</v>
      </c>
      <c r="O605" t="str">
        <f t="shared" si="94"/>
        <v>1.001-10.000</v>
      </c>
      <c r="P605">
        <v>1985</v>
      </c>
      <c r="Q605" t="str">
        <f t="shared" si="95"/>
        <v>1.001-10.000</v>
      </c>
      <c r="R605">
        <v>1324</v>
      </c>
      <c r="S605">
        <v>20.27</v>
      </c>
      <c r="T605">
        <v>3.57</v>
      </c>
      <c r="U605">
        <v>1.36</v>
      </c>
      <c r="V605">
        <v>76.48</v>
      </c>
      <c r="W605">
        <v>10.97</v>
      </c>
      <c r="X605" t="s">
        <v>2445</v>
      </c>
      <c r="Y605" t="s">
        <v>2446</v>
      </c>
      <c r="Z605" t="s">
        <v>2447</v>
      </c>
      <c r="AB605">
        <f>(N605 - MIN($N$2:$N$998)) / (MAX($N$2:$N$998) - MIN($N$2:$N$998))</f>
        <v>6.0314910258893592E-4</v>
      </c>
      <c r="AC605">
        <f t="shared" si="96"/>
        <v>1.5927245306296975E-4</v>
      </c>
      <c r="AD605">
        <f t="shared" si="97"/>
        <v>0.16279069767441859</v>
      </c>
      <c r="AE605">
        <f t="shared" si="98"/>
        <v>7.6433121019108305E-2</v>
      </c>
      <c r="AF605">
        <f t="shared" si="99"/>
        <v>1.3854249240262536E-3</v>
      </c>
    </row>
    <row r="606" spans="1:32" x14ac:dyDescent="0.25">
      <c r="A606" t="s">
        <v>2448</v>
      </c>
      <c r="B606">
        <v>5127</v>
      </c>
      <c r="C606" s="2" t="str">
        <f t="shared" si="90"/>
        <v>0-20.000</v>
      </c>
      <c r="D606">
        <v>12.74</v>
      </c>
      <c r="E606">
        <f t="shared" si="91"/>
        <v>12</v>
      </c>
      <c r="F606" t="str">
        <f t="shared" si="92"/>
        <v>12-14 anos</v>
      </c>
      <c r="G606">
        <v>21</v>
      </c>
      <c r="H606" t="str">
        <f t="shared" si="93"/>
        <v>1 - 250</v>
      </c>
      <c r="I606">
        <v>6227</v>
      </c>
      <c r="J606">
        <v>9925</v>
      </c>
      <c r="K606">
        <v>224610</v>
      </c>
      <c r="L606">
        <v>1086521</v>
      </c>
      <c r="M606">
        <v>1563775</v>
      </c>
      <c r="N606">
        <v>859665</v>
      </c>
      <c r="O606" t="str">
        <f t="shared" si="94"/>
        <v>100.001-1.000.000</v>
      </c>
      <c r="P606">
        <v>460333</v>
      </c>
      <c r="Q606" t="str">
        <f t="shared" si="95"/>
        <v>&gt;100.000</v>
      </c>
      <c r="R606">
        <v>243777</v>
      </c>
      <c r="S606">
        <v>29.44</v>
      </c>
      <c r="T606">
        <v>6.74</v>
      </c>
      <c r="U606">
        <v>2.29</v>
      </c>
      <c r="V606">
        <v>971.12</v>
      </c>
      <c r="W606">
        <v>25.98</v>
      </c>
      <c r="X606" t="s">
        <v>2449</v>
      </c>
      <c r="Y606" t="s">
        <v>2450</v>
      </c>
      <c r="Z606" t="s">
        <v>2451</v>
      </c>
      <c r="AB606">
        <f>(N606 - MIN($N$2:$N$998)) / (MAX($N$2:$N$998) - MIN($N$2:$N$998))</f>
        <v>7.9979357284762853E-2</v>
      </c>
      <c r="AC606">
        <f t="shared" si="96"/>
        <v>3.6936204602436296E-2</v>
      </c>
      <c r="AD606">
        <f t="shared" si="97"/>
        <v>0.30734154126766988</v>
      </c>
      <c r="AE606">
        <f t="shared" si="98"/>
        <v>0.27388535031847133</v>
      </c>
      <c r="AF606">
        <f t="shared" si="99"/>
        <v>1.7591708318781058E-2</v>
      </c>
    </row>
    <row r="607" spans="1:32" x14ac:dyDescent="0.25">
      <c r="A607" t="s">
        <v>2452</v>
      </c>
      <c r="B607">
        <v>5087</v>
      </c>
      <c r="C607" s="2" t="str">
        <f t="shared" si="90"/>
        <v>0-20.000</v>
      </c>
      <c r="D607">
        <v>11.36</v>
      </c>
      <c r="E607">
        <f t="shared" si="91"/>
        <v>10</v>
      </c>
      <c r="F607" t="str">
        <f t="shared" si="92"/>
        <v>10-12 anos</v>
      </c>
      <c r="G607">
        <v>172</v>
      </c>
      <c r="H607" t="str">
        <f t="shared" si="93"/>
        <v>1 - 250</v>
      </c>
      <c r="I607">
        <v>2599</v>
      </c>
      <c r="J607">
        <v>4053</v>
      </c>
      <c r="K607">
        <v>25435</v>
      </c>
      <c r="L607">
        <v>345689</v>
      </c>
      <c r="M607">
        <v>605673</v>
      </c>
      <c r="N607">
        <v>370233</v>
      </c>
      <c r="O607" t="str">
        <f t="shared" si="94"/>
        <v>100.001-1.000.000</v>
      </c>
      <c r="P607">
        <v>171531</v>
      </c>
      <c r="Q607" t="str">
        <f t="shared" si="95"/>
        <v>&gt;100.000</v>
      </c>
      <c r="R607">
        <v>63909</v>
      </c>
      <c r="S607">
        <v>28.32</v>
      </c>
      <c r="T607">
        <v>5.87</v>
      </c>
      <c r="U607">
        <v>1.92</v>
      </c>
      <c r="V607">
        <v>57.67</v>
      </c>
      <c r="W607">
        <v>18.600000000000001</v>
      </c>
      <c r="X607" t="s">
        <v>2453</v>
      </c>
      <c r="Y607" t="s">
        <v>2454</v>
      </c>
      <c r="Z607" t="s">
        <v>2455</v>
      </c>
      <c r="AB607">
        <f>(N607 - MIN($N$2:$N$998)) / (MAX($N$2:$N$998) - MIN($N$2:$N$998))</f>
        <v>3.4444809763814511E-2</v>
      </c>
      <c r="AC607">
        <f t="shared" si="96"/>
        <v>1.3763306370954289E-2</v>
      </c>
      <c r="AD607">
        <f t="shared" si="97"/>
        <v>0.26766985864113085</v>
      </c>
      <c r="AE607">
        <f t="shared" si="98"/>
        <v>0.19532908704883226</v>
      </c>
      <c r="AF607">
        <f t="shared" si="99"/>
        <v>1.0446843013675999E-3</v>
      </c>
    </row>
    <row r="608" spans="1:32" x14ac:dyDescent="0.25">
      <c r="A608" t="s">
        <v>2456</v>
      </c>
      <c r="B608">
        <v>5083</v>
      </c>
      <c r="C608" s="2" t="str">
        <f t="shared" si="90"/>
        <v>0-20.000</v>
      </c>
      <c r="D608">
        <v>8.17</v>
      </c>
      <c r="E608">
        <f t="shared" si="91"/>
        <v>8</v>
      </c>
      <c r="F608" t="str">
        <f t="shared" si="92"/>
        <v>08-10 anos</v>
      </c>
      <c r="G608">
        <v>42</v>
      </c>
      <c r="H608" t="str">
        <f t="shared" si="93"/>
        <v>1 - 250</v>
      </c>
      <c r="I608">
        <v>242</v>
      </c>
      <c r="J608">
        <v>534</v>
      </c>
      <c r="K608">
        <v>2368</v>
      </c>
      <c r="L608">
        <v>21155</v>
      </c>
      <c r="M608">
        <v>34406</v>
      </c>
      <c r="N608">
        <v>23615</v>
      </c>
      <c r="O608" t="str">
        <f t="shared" si="94"/>
        <v>10.001-100.000</v>
      </c>
      <c r="P608">
        <v>6433</v>
      </c>
      <c r="Q608" t="str">
        <f t="shared" si="95"/>
        <v>1.001-10.000</v>
      </c>
      <c r="R608">
        <v>4358</v>
      </c>
      <c r="S608">
        <v>18.7</v>
      </c>
      <c r="T608">
        <v>5.6</v>
      </c>
      <c r="U608">
        <v>1.37</v>
      </c>
      <c r="V608">
        <v>34.76</v>
      </c>
      <c r="W608">
        <v>7.57</v>
      </c>
      <c r="X608" t="s">
        <v>2457</v>
      </c>
      <c r="Y608" t="s">
        <v>2458</v>
      </c>
      <c r="Z608" t="s">
        <v>2459</v>
      </c>
      <c r="AB608">
        <f>(N608 - MIN($N$2:$N$998)) / (MAX($N$2:$N$998) - MIN($N$2:$N$998))</f>
        <v>2.1970331725493938E-3</v>
      </c>
      <c r="AC608">
        <f t="shared" si="96"/>
        <v>5.1617112874261179E-4</v>
      </c>
      <c r="AD608">
        <f t="shared" si="97"/>
        <v>0.25535795713634291</v>
      </c>
      <c r="AE608">
        <f t="shared" si="98"/>
        <v>7.855626326963909E-2</v>
      </c>
      <c r="AF608">
        <f t="shared" si="99"/>
        <v>6.2967272959143009E-4</v>
      </c>
    </row>
    <row r="609" spans="1:32" x14ac:dyDescent="0.25">
      <c r="A609" t="s">
        <v>2460</v>
      </c>
      <c r="B609">
        <v>5083</v>
      </c>
      <c r="C609" s="2" t="str">
        <f t="shared" si="90"/>
        <v>0-20.000</v>
      </c>
      <c r="D609">
        <v>12.19</v>
      </c>
      <c r="E609">
        <f t="shared" si="91"/>
        <v>12</v>
      </c>
      <c r="F609" t="str">
        <f t="shared" si="92"/>
        <v>12-14 anos</v>
      </c>
      <c r="G609">
        <v>17</v>
      </c>
      <c r="H609" t="str">
        <f t="shared" si="93"/>
        <v>1 - 250</v>
      </c>
      <c r="I609">
        <v>31</v>
      </c>
      <c r="J609">
        <v>129</v>
      </c>
      <c r="K609">
        <v>434</v>
      </c>
      <c r="L609">
        <v>6750</v>
      </c>
      <c r="M609">
        <v>6683</v>
      </c>
      <c r="N609">
        <v>5609</v>
      </c>
      <c r="O609" t="str">
        <f t="shared" si="94"/>
        <v>1.001-10.000</v>
      </c>
      <c r="P609">
        <v>277</v>
      </c>
      <c r="Q609" t="str">
        <f t="shared" si="95"/>
        <v>101-1.000</v>
      </c>
      <c r="R609">
        <v>797</v>
      </c>
      <c r="S609">
        <v>4.1399999999999997</v>
      </c>
      <c r="T609">
        <v>2.35</v>
      </c>
      <c r="U609">
        <v>1.54</v>
      </c>
      <c r="V609">
        <v>15.45</v>
      </c>
      <c r="W609">
        <v>9.24</v>
      </c>
      <c r="X609" t="s">
        <v>2461</v>
      </c>
      <c r="Y609" t="s">
        <v>2462</v>
      </c>
      <c r="Z609" t="s">
        <v>2463</v>
      </c>
      <c r="AB609">
        <f>(N609 - MIN($N$2:$N$998)) / (MAX($N$2:$N$998) - MIN($N$2:$N$998))</f>
        <v>5.2183608150876775E-4</v>
      </c>
      <c r="AC609">
        <f t="shared" si="96"/>
        <v>2.2225929218359001E-5</v>
      </c>
      <c r="AD609">
        <f t="shared" si="97"/>
        <v>0.10715914272685818</v>
      </c>
      <c r="AE609">
        <f t="shared" si="98"/>
        <v>0.11464968152866242</v>
      </c>
      <c r="AF609">
        <f t="shared" si="99"/>
        <v>2.7987467411356716E-4</v>
      </c>
    </row>
    <row r="610" spans="1:32" x14ac:dyDescent="0.25">
      <c r="A610" t="s">
        <v>2464</v>
      </c>
      <c r="B610">
        <v>5082</v>
      </c>
      <c r="C610" s="2" t="str">
        <f t="shared" si="90"/>
        <v>0-20.000</v>
      </c>
      <c r="D610">
        <v>10.4</v>
      </c>
      <c r="E610">
        <f t="shared" si="91"/>
        <v>10</v>
      </c>
      <c r="F610" t="str">
        <f t="shared" si="92"/>
        <v>10-12 anos</v>
      </c>
      <c r="G610">
        <v>35</v>
      </c>
      <c r="H610" t="str">
        <f t="shared" si="93"/>
        <v>1 - 250</v>
      </c>
      <c r="I610">
        <v>596</v>
      </c>
      <c r="J610">
        <v>899</v>
      </c>
      <c r="K610">
        <v>4063</v>
      </c>
      <c r="L610">
        <v>36551</v>
      </c>
      <c r="M610">
        <v>61923</v>
      </c>
      <c r="N610">
        <v>40576</v>
      </c>
      <c r="O610" t="str">
        <f t="shared" si="94"/>
        <v>10.001-100.000</v>
      </c>
      <c r="P610">
        <v>13244</v>
      </c>
      <c r="Q610" t="str">
        <f t="shared" si="95"/>
        <v>10.001-100.000</v>
      </c>
      <c r="R610">
        <v>8103</v>
      </c>
      <c r="S610">
        <v>21.39</v>
      </c>
      <c r="T610">
        <v>5.05</v>
      </c>
      <c r="U610">
        <v>1.74</v>
      </c>
      <c r="V610">
        <v>13.79</v>
      </c>
      <c r="W610">
        <v>7</v>
      </c>
      <c r="X610" t="s">
        <v>2465</v>
      </c>
      <c r="Y610" t="s">
        <v>2466</v>
      </c>
      <c r="Z610" t="s">
        <v>2467</v>
      </c>
      <c r="AB610">
        <f>(N610 - MIN($N$2:$N$998)) / (MAX($N$2:$N$998) - MIN($N$2:$N$998))</f>
        <v>3.77500817316808E-3</v>
      </c>
      <c r="AC610">
        <f t="shared" si="96"/>
        <v>1.0626722258770635E-3</v>
      </c>
      <c r="AD610">
        <f t="shared" si="97"/>
        <v>0.23027815777473779</v>
      </c>
      <c r="AE610">
        <f t="shared" si="98"/>
        <v>0.15711252653927812</v>
      </c>
      <c r="AF610">
        <f t="shared" si="99"/>
        <v>2.4980399715379231E-4</v>
      </c>
    </row>
    <row r="611" spans="1:32" x14ac:dyDescent="0.25">
      <c r="A611" t="s">
        <v>2468</v>
      </c>
      <c r="B611">
        <v>5080</v>
      </c>
      <c r="C611" s="2" t="str">
        <f t="shared" si="90"/>
        <v>0-20.000</v>
      </c>
      <c r="D611">
        <v>13.61</v>
      </c>
      <c r="E611">
        <f t="shared" si="91"/>
        <v>12</v>
      </c>
      <c r="F611" t="str">
        <f t="shared" si="92"/>
        <v>12-14 anos</v>
      </c>
      <c r="G611">
        <v>165</v>
      </c>
      <c r="H611" t="str">
        <f t="shared" si="93"/>
        <v>1 - 250</v>
      </c>
      <c r="I611">
        <v>538</v>
      </c>
      <c r="J611">
        <v>668</v>
      </c>
      <c r="K611">
        <v>3575</v>
      </c>
      <c r="L611">
        <v>36137</v>
      </c>
      <c r="M611">
        <v>65000</v>
      </c>
      <c r="N611">
        <v>42889</v>
      </c>
      <c r="O611" t="str">
        <f t="shared" si="94"/>
        <v>10.001-100.000</v>
      </c>
      <c r="P611">
        <v>14839</v>
      </c>
      <c r="Q611" t="str">
        <f t="shared" si="95"/>
        <v>10.001-100.000</v>
      </c>
      <c r="R611">
        <v>7272</v>
      </c>
      <c r="S611">
        <v>22.83</v>
      </c>
      <c r="T611">
        <v>5.51</v>
      </c>
      <c r="U611">
        <v>1.59</v>
      </c>
      <c r="V611">
        <v>31.75</v>
      </c>
      <c r="W611">
        <v>12.11</v>
      </c>
      <c r="X611" t="s">
        <v>2469</v>
      </c>
      <c r="Y611" t="s">
        <v>2470</v>
      </c>
      <c r="Z611" t="s">
        <v>2471</v>
      </c>
      <c r="AB611">
        <f>(N611 - MIN($N$2:$N$998)) / (MAX($N$2:$N$998) - MIN($N$2:$N$998))</f>
        <v>3.9901992690015223E-3</v>
      </c>
      <c r="AC611">
        <f t="shared" si="96"/>
        <v>1.1906518544087699E-3</v>
      </c>
      <c r="AD611">
        <f t="shared" si="97"/>
        <v>0.25125398996808024</v>
      </c>
      <c r="AE611">
        <f t="shared" si="98"/>
        <v>0.12526539278131638</v>
      </c>
      <c r="AF611">
        <f t="shared" si="99"/>
        <v>5.7514698401979014E-4</v>
      </c>
    </row>
    <row r="612" spans="1:32" x14ac:dyDescent="0.25">
      <c r="A612" t="s">
        <v>2472</v>
      </c>
      <c r="B612">
        <v>5063</v>
      </c>
      <c r="C612" s="2" t="str">
        <f t="shared" si="90"/>
        <v>0-20.000</v>
      </c>
      <c r="D612">
        <v>7.46</v>
      </c>
      <c r="E612">
        <f t="shared" si="91"/>
        <v>6</v>
      </c>
      <c r="F612" t="str">
        <f t="shared" si="92"/>
        <v>06-08 anos</v>
      </c>
      <c r="G612">
        <v>82</v>
      </c>
      <c r="H612" t="str">
        <f t="shared" si="93"/>
        <v>1 - 250</v>
      </c>
      <c r="I612">
        <v>866</v>
      </c>
      <c r="J612">
        <v>1181</v>
      </c>
      <c r="K612">
        <v>4367</v>
      </c>
      <c r="L612">
        <v>32830</v>
      </c>
      <c r="M612">
        <v>77780</v>
      </c>
      <c r="N612">
        <v>43387</v>
      </c>
      <c r="O612" t="str">
        <f t="shared" si="94"/>
        <v>10.001-100.000</v>
      </c>
      <c r="P612">
        <v>23967</v>
      </c>
      <c r="Q612" t="str">
        <f t="shared" si="95"/>
        <v>10.001-100.000</v>
      </c>
      <c r="R612">
        <v>10426</v>
      </c>
      <c r="S612">
        <v>30.81</v>
      </c>
      <c r="T612">
        <v>5.13</v>
      </c>
      <c r="U612">
        <v>1.2</v>
      </c>
      <c r="V612">
        <v>17.82</v>
      </c>
      <c r="W612">
        <v>5.49</v>
      </c>
      <c r="X612" t="s">
        <v>2473</v>
      </c>
      <c r="Y612" t="s">
        <v>2474</v>
      </c>
      <c r="Z612" t="s">
        <v>2475</v>
      </c>
      <c r="AB612">
        <f>(N612 - MIN($N$2:$N$998)) / (MAX($N$2:$N$998) - MIN($N$2:$N$998))</f>
        <v>4.036530944628438E-3</v>
      </c>
      <c r="AC612">
        <f t="shared" si="96"/>
        <v>1.9230644244635747E-3</v>
      </c>
      <c r="AD612">
        <f t="shared" si="97"/>
        <v>0.23392612859097128</v>
      </c>
      <c r="AE612">
        <f t="shared" si="98"/>
        <v>4.2462845010615702E-2</v>
      </c>
      <c r="AF612">
        <f t="shared" si="99"/>
        <v>3.2280690567661923E-4</v>
      </c>
    </row>
    <row r="613" spans="1:32" x14ac:dyDescent="0.25">
      <c r="A613" t="s">
        <v>2476</v>
      </c>
      <c r="B613">
        <v>5062</v>
      </c>
      <c r="C613" s="2" t="str">
        <f t="shared" si="90"/>
        <v>0-20.000</v>
      </c>
      <c r="D613">
        <v>15.07</v>
      </c>
      <c r="E613">
        <f t="shared" si="91"/>
        <v>14</v>
      </c>
      <c r="F613" t="str">
        <f t="shared" si="92"/>
        <v>14-16 anos</v>
      </c>
      <c r="G613">
        <v>27</v>
      </c>
      <c r="H613" t="str">
        <f t="shared" si="93"/>
        <v>1 - 250</v>
      </c>
      <c r="I613">
        <v>412</v>
      </c>
      <c r="J613">
        <v>958</v>
      </c>
      <c r="K613">
        <v>8430</v>
      </c>
      <c r="L613">
        <v>104636</v>
      </c>
      <c r="M613">
        <v>161143</v>
      </c>
      <c r="N613">
        <v>114399</v>
      </c>
      <c r="O613" t="str">
        <f t="shared" si="94"/>
        <v>100.001-1.000.000</v>
      </c>
      <c r="P613">
        <v>27947</v>
      </c>
      <c r="Q613" t="str">
        <f t="shared" si="95"/>
        <v>10.001-100.000</v>
      </c>
      <c r="R613">
        <v>18797</v>
      </c>
      <c r="S613">
        <v>17.34</v>
      </c>
      <c r="T613">
        <v>7.09</v>
      </c>
      <c r="U613">
        <v>1.28</v>
      </c>
      <c r="V613">
        <v>64.88</v>
      </c>
      <c r="W613">
        <v>18.05</v>
      </c>
      <c r="X613" t="s">
        <v>2477</v>
      </c>
      <c r="Y613" t="s">
        <v>2478</v>
      </c>
      <c r="Z613" t="s">
        <v>2479</v>
      </c>
      <c r="AB613">
        <f>(N613 - MIN($N$2:$N$998)) / (MAX($N$2:$N$998) - MIN($N$2:$N$998))</f>
        <v>1.0643167389645485E-2</v>
      </c>
      <c r="AC613">
        <f t="shared" si="96"/>
        <v>2.2424117107057006E-3</v>
      </c>
      <c r="AD613">
        <f t="shared" si="97"/>
        <v>0.3233014135886913</v>
      </c>
      <c r="AE613">
        <f t="shared" si="98"/>
        <v>5.9447983014862003E-2</v>
      </c>
      <c r="AF613">
        <f t="shared" si="99"/>
        <v>1.1752924826205979E-3</v>
      </c>
    </row>
    <row r="614" spans="1:32" x14ac:dyDescent="0.25">
      <c r="A614" t="s">
        <v>2480</v>
      </c>
      <c r="B614">
        <v>5049</v>
      </c>
      <c r="C614" s="2" t="str">
        <f t="shared" si="90"/>
        <v>0-20.000</v>
      </c>
      <c r="D614">
        <v>9.81</v>
      </c>
      <c r="E614">
        <f t="shared" si="91"/>
        <v>8</v>
      </c>
      <c r="F614" t="str">
        <f t="shared" si="92"/>
        <v>08-10 anos</v>
      </c>
      <c r="G614">
        <v>25</v>
      </c>
      <c r="H614" t="str">
        <f t="shared" si="93"/>
        <v>1 - 250</v>
      </c>
      <c r="I614">
        <v>85</v>
      </c>
      <c r="J614">
        <v>185</v>
      </c>
      <c r="K614">
        <v>532</v>
      </c>
      <c r="L614">
        <v>7726</v>
      </c>
      <c r="M614">
        <v>8996</v>
      </c>
      <c r="N614">
        <v>6363</v>
      </c>
      <c r="O614" t="str">
        <f t="shared" si="94"/>
        <v>1.001-10.000</v>
      </c>
      <c r="P614">
        <v>1417</v>
      </c>
      <c r="Q614" t="str">
        <f t="shared" si="95"/>
        <v>1.001-10.000</v>
      </c>
      <c r="R614">
        <v>1216</v>
      </c>
      <c r="S614">
        <v>15.75</v>
      </c>
      <c r="T614">
        <v>3.81</v>
      </c>
      <c r="U614">
        <v>1.48</v>
      </c>
      <c r="V614">
        <v>20.170000000000002</v>
      </c>
      <c r="W614">
        <v>7.22</v>
      </c>
      <c r="X614" t="s">
        <v>2481</v>
      </c>
      <c r="Y614" t="s">
        <v>2482</v>
      </c>
      <c r="Z614" t="s">
        <v>2483</v>
      </c>
      <c r="AB614">
        <f>(N614 - MIN($N$2:$N$998)) / (MAX($N$2:$N$998) - MIN($N$2:$N$998))</f>
        <v>5.9198484340172741E-4</v>
      </c>
      <c r="AC614">
        <f t="shared" si="96"/>
        <v>1.13697262463591E-4</v>
      </c>
      <c r="AD614">
        <f t="shared" si="97"/>
        <v>0.17373461012311903</v>
      </c>
      <c r="AE614">
        <f t="shared" si="98"/>
        <v>0.1019108280254777</v>
      </c>
      <c r="AF614">
        <f t="shared" si="99"/>
        <v>3.6537683992690292E-4</v>
      </c>
    </row>
    <row r="615" spans="1:32" x14ac:dyDescent="0.25">
      <c r="A615" t="s">
        <v>2484</v>
      </c>
      <c r="B615">
        <v>5048</v>
      </c>
      <c r="C615" s="2" t="str">
        <f t="shared" si="90"/>
        <v>0-20.000</v>
      </c>
      <c r="D615">
        <v>7.39</v>
      </c>
      <c r="E615">
        <f t="shared" si="91"/>
        <v>6</v>
      </c>
      <c r="F615" t="str">
        <f t="shared" si="92"/>
        <v>06-08 anos</v>
      </c>
      <c r="G615">
        <v>18</v>
      </c>
      <c r="H615" t="str">
        <f t="shared" si="93"/>
        <v>1 - 250</v>
      </c>
      <c r="I615">
        <v>146</v>
      </c>
      <c r="J615">
        <v>178</v>
      </c>
      <c r="K615">
        <v>474</v>
      </c>
      <c r="L615">
        <v>5307</v>
      </c>
      <c r="M615">
        <v>11879</v>
      </c>
      <c r="N615">
        <v>6654</v>
      </c>
      <c r="O615" t="str">
        <f t="shared" si="94"/>
        <v>1.001-10.000</v>
      </c>
      <c r="P615">
        <v>4089</v>
      </c>
      <c r="Q615" t="str">
        <f t="shared" si="95"/>
        <v>1.001-10.000</v>
      </c>
      <c r="R615">
        <v>1136</v>
      </c>
      <c r="S615">
        <v>34.42</v>
      </c>
      <c r="T615">
        <v>5.1100000000000003</v>
      </c>
      <c r="U615">
        <v>1.1399999999999999</v>
      </c>
      <c r="V615">
        <v>2.36</v>
      </c>
      <c r="W615">
        <v>5.61</v>
      </c>
      <c r="X615" t="s">
        <v>2485</v>
      </c>
      <c r="Y615" t="s">
        <v>2486</v>
      </c>
      <c r="Z615" t="s">
        <v>2487</v>
      </c>
      <c r="AB615">
        <f>(N615 - MIN($N$2:$N$998)) / (MAX($N$2:$N$998) - MIN($N$2:$N$998))</f>
        <v>6.1905817193070786E-4</v>
      </c>
      <c r="AC615">
        <f t="shared" si="96"/>
        <v>3.2809322950855583E-4</v>
      </c>
      <c r="AD615">
        <f t="shared" si="97"/>
        <v>0.23301413588691292</v>
      </c>
      <c r="AE615">
        <f t="shared" si="98"/>
        <v>2.9723991507430977E-2</v>
      </c>
      <c r="AF615">
        <f t="shared" si="99"/>
        <v>4.2751082906667864E-5</v>
      </c>
    </row>
    <row r="616" spans="1:32" x14ac:dyDescent="0.25">
      <c r="A616" t="s">
        <v>2488</v>
      </c>
      <c r="B616">
        <v>5050</v>
      </c>
      <c r="C616" s="2" t="str">
        <f t="shared" si="90"/>
        <v>0-20.000</v>
      </c>
      <c r="D616">
        <v>5.5</v>
      </c>
      <c r="E616">
        <f t="shared" si="91"/>
        <v>4</v>
      </c>
      <c r="F616" t="str">
        <f t="shared" si="92"/>
        <v>04-06 anos</v>
      </c>
      <c r="G616">
        <v>78</v>
      </c>
      <c r="H616" t="str">
        <f t="shared" si="93"/>
        <v>1 - 250</v>
      </c>
      <c r="I616">
        <v>468</v>
      </c>
      <c r="J616">
        <v>677</v>
      </c>
      <c r="K616">
        <v>3956</v>
      </c>
      <c r="L616">
        <v>37129</v>
      </c>
      <c r="M616">
        <v>83586</v>
      </c>
      <c r="N616">
        <v>54718</v>
      </c>
      <c r="O616" t="str">
        <f t="shared" si="94"/>
        <v>10.001-100.000</v>
      </c>
      <c r="P616">
        <v>17507</v>
      </c>
      <c r="Q616" t="str">
        <f t="shared" si="95"/>
        <v>10.001-100.000</v>
      </c>
      <c r="R616">
        <v>11361</v>
      </c>
      <c r="S616">
        <v>20.94</v>
      </c>
      <c r="T616">
        <v>10.3</v>
      </c>
      <c r="U616">
        <v>1.4</v>
      </c>
      <c r="V616">
        <v>16.73</v>
      </c>
      <c r="W616">
        <v>8.48</v>
      </c>
      <c r="X616" t="s">
        <v>2489</v>
      </c>
      <c r="Y616" t="s">
        <v>2490</v>
      </c>
      <c r="Z616" t="s">
        <v>2491</v>
      </c>
      <c r="AB616">
        <f>(N616 - MIN($N$2:$N$998)) / (MAX($N$2:$N$998) - MIN($N$2:$N$998))</f>
        <v>5.0907161183805947E-3</v>
      </c>
      <c r="AC616">
        <f t="shared" si="96"/>
        <v>1.4047268694072602E-3</v>
      </c>
      <c r="AD616">
        <f t="shared" si="97"/>
        <v>0.4696762425900593</v>
      </c>
      <c r="AE616">
        <f t="shared" si="98"/>
        <v>8.4925690021231404E-2</v>
      </c>
      <c r="AF616">
        <f t="shared" si="99"/>
        <v>3.0306170213074296E-4</v>
      </c>
    </row>
    <row r="617" spans="1:32" x14ac:dyDescent="0.25">
      <c r="A617" t="s">
        <v>2492</v>
      </c>
      <c r="B617">
        <v>5040</v>
      </c>
      <c r="C617" s="2" t="str">
        <f t="shared" si="90"/>
        <v>0-20.000</v>
      </c>
      <c r="D617">
        <v>6.7</v>
      </c>
      <c r="E617">
        <f t="shared" si="91"/>
        <v>6</v>
      </c>
      <c r="F617" t="str">
        <f t="shared" si="92"/>
        <v>06-08 anos</v>
      </c>
      <c r="G617">
        <v>23</v>
      </c>
      <c r="H617" t="str">
        <f t="shared" si="93"/>
        <v>1 - 250</v>
      </c>
      <c r="I617">
        <v>872</v>
      </c>
      <c r="J617">
        <v>1657</v>
      </c>
      <c r="K617">
        <v>10539</v>
      </c>
      <c r="L617">
        <v>91066</v>
      </c>
      <c r="M617">
        <v>153940</v>
      </c>
      <c r="N617">
        <v>95527</v>
      </c>
      <c r="O617" t="str">
        <f t="shared" si="94"/>
        <v>10.001-100.000</v>
      </c>
      <c r="P617">
        <v>38328</v>
      </c>
      <c r="Q617" t="str">
        <f t="shared" si="95"/>
        <v>10.001-100.000</v>
      </c>
      <c r="R617">
        <v>20085</v>
      </c>
      <c r="S617">
        <v>24.9</v>
      </c>
      <c r="T617">
        <v>5.63</v>
      </c>
      <c r="U617">
        <v>1.61</v>
      </c>
      <c r="V617">
        <v>52.71</v>
      </c>
      <c r="W617">
        <v>11.74</v>
      </c>
      <c r="X617" t="s">
        <v>2493</v>
      </c>
      <c r="Y617" t="s">
        <v>2494</v>
      </c>
      <c r="Z617" t="s">
        <v>2495</v>
      </c>
      <c r="AB617">
        <f>(N617 - MIN($N$2:$N$998)) / (MAX($N$2:$N$998) - MIN($N$2:$N$998))</f>
        <v>8.8874015614705034E-3</v>
      </c>
      <c r="AC617">
        <f t="shared" si="96"/>
        <v>3.0753625093186423E-3</v>
      </c>
      <c r="AD617">
        <f t="shared" si="97"/>
        <v>0.25672594619243044</v>
      </c>
      <c r="AE617">
        <f t="shared" si="98"/>
        <v>0.12951167728237795</v>
      </c>
      <c r="AF617">
        <f t="shared" si="99"/>
        <v>9.548345678010437E-4</v>
      </c>
    </row>
    <row r="618" spans="1:32" x14ac:dyDescent="0.25">
      <c r="A618" t="s">
        <v>2496</v>
      </c>
      <c r="B618">
        <v>5026</v>
      </c>
      <c r="C618" s="2" t="str">
        <f t="shared" si="90"/>
        <v>0-20.000</v>
      </c>
      <c r="D618">
        <v>12.91</v>
      </c>
      <c r="E618">
        <f t="shared" si="91"/>
        <v>12</v>
      </c>
      <c r="F618" t="str">
        <f t="shared" si="92"/>
        <v>12-14 anos</v>
      </c>
      <c r="G618">
        <v>150</v>
      </c>
      <c r="H618" t="str">
        <f t="shared" si="93"/>
        <v>1 - 250</v>
      </c>
      <c r="I618">
        <v>1686</v>
      </c>
      <c r="J618">
        <v>2443</v>
      </c>
      <c r="K618">
        <v>14995</v>
      </c>
      <c r="L618">
        <v>150948</v>
      </c>
      <c r="M618">
        <v>277238</v>
      </c>
      <c r="N618">
        <v>195012</v>
      </c>
      <c r="O618" t="str">
        <f t="shared" si="94"/>
        <v>100.001-1.000.000</v>
      </c>
      <c r="P618">
        <v>38216</v>
      </c>
      <c r="Q618" t="str">
        <f t="shared" si="95"/>
        <v>10.001-100.000</v>
      </c>
      <c r="R618">
        <v>44010</v>
      </c>
      <c r="S618">
        <v>13.78</v>
      </c>
      <c r="T618">
        <v>8.69</v>
      </c>
      <c r="U618">
        <v>1.81</v>
      </c>
      <c r="V618">
        <v>28.25</v>
      </c>
      <c r="W618">
        <v>11.28</v>
      </c>
      <c r="X618" t="s">
        <v>2497</v>
      </c>
      <c r="Y618" t="s">
        <v>2498</v>
      </c>
      <c r="Z618" t="s">
        <v>2499</v>
      </c>
      <c r="AB618">
        <f>(N618 - MIN($N$2:$N$998)) / (MAX($N$2:$N$998) - MIN($N$2:$N$998))</f>
        <v>1.8143037605132434E-2</v>
      </c>
      <c r="AC618">
        <f t="shared" si="96"/>
        <v>3.0663758520173561E-3</v>
      </c>
      <c r="AD618">
        <f t="shared" si="97"/>
        <v>0.3962608299133607</v>
      </c>
      <c r="AE618">
        <f t="shared" si="98"/>
        <v>0.17197452229299365</v>
      </c>
      <c r="AF618">
        <f t="shared" si="99"/>
        <v>5.1174495428532509E-4</v>
      </c>
    </row>
    <row r="619" spans="1:32" x14ac:dyDescent="0.25">
      <c r="A619" t="s">
        <v>2500</v>
      </c>
      <c r="B619">
        <v>5020</v>
      </c>
      <c r="C619" s="2" t="str">
        <f t="shared" si="90"/>
        <v>0-20.000</v>
      </c>
      <c r="D619">
        <v>8.91</v>
      </c>
      <c r="E619">
        <f t="shared" si="91"/>
        <v>8</v>
      </c>
      <c r="F619" t="str">
        <f t="shared" si="92"/>
        <v>08-10 anos</v>
      </c>
      <c r="G619">
        <v>0</v>
      </c>
      <c r="H619" t="str">
        <f t="shared" si="93"/>
        <v>0</v>
      </c>
      <c r="I619">
        <v>169</v>
      </c>
      <c r="J619">
        <v>197</v>
      </c>
      <c r="K619">
        <v>404</v>
      </c>
      <c r="L619">
        <v>2603</v>
      </c>
      <c r="M619">
        <v>5386</v>
      </c>
      <c r="N619">
        <v>3162</v>
      </c>
      <c r="O619" t="str">
        <f t="shared" si="94"/>
        <v>1.001-10.000</v>
      </c>
      <c r="P619">
        <v>1204</v>
      </c>
      <c r="Q619" t="str">
        <f t="shared" si="95"/>
        <v>1.001-10.000</v>
      </c>
      <c r="R619">
        <v>1020</v>
      </c>
      <c r="S619">
        <v>22.35</v>
      </c>
      <c r="T619">
        <v>2.54</v>
      </c>
      <c r="U619">
        <v>1.28</v>
      </c>
      <c r="V619">
        <v>1.43</v>
      </c>
      <c r="W619">
        <v>2.57</v>
      </c>
      <c r="X619" t="s">
        <v>2501</v>
      </c>
      <c r="Y619" t="s">
        <v>2502</v>
      </c>
      <c r="Z619" t="s">
        <v>2503</v>
      </c>
      <c r="AB619">
        <f>(N619 - MIN($N$2:$N$998)) / (MAX($N$2:$N$998) - MIN($N$2:$N$998))</f>
        <v>2.9417822958294237E-4</v>
      </c>
      <c r="AC619">
        <f t="shared" si="96"/>
        <v>9.6606565988823967E-5</v>
      </c>
      <c r="AD619">
        <f t="shared" si="97"/>
        <v>0.11582307341541268</v>
      </c>
      <c r="AE619">
        <f t="shared" si="98"/>
        <v>5.9447983014862003E-2</v>
      </c>
      <c r="AF619">
        <f t="shared" si="99"/>
        <v>2.5904257862938577E-5</v>
      </c>
    </row>
    <row r="620" spans="1:32" x14ac:dyDescent="0.25">
      <c r="A620" t="s">
        <v>2504</v>
      </c>
      <c r="B620">
        <v>5016</v>
      </c>
      <c r="C620" s="2" t="str">
        <f t="shared" si="90"/>
        <v>0-20.000</v>
      </c>
      <c r="D620">
        <v>13.09</v>
      </c>
      <c r="E620">
        <f t="shared" si="91"/>
        <v>12</v>
      </c>
      <c r="F620" t="str">
        <f t="shared" si="92"/>
        <v>12-14 anos</v>
      </c>
      <c r="G620">
        <v>0</v>
      </c>
      <c r="H620" t="str">
        <f t="shared" si="93"/>
        <v>0</v>
      </c>
      <c r="I620">
        <v>121</v>
      </c>
      <c r="J620">
        <v>263</v>
      </c>
      <c r="K620">
        <v>1952</v>
      </c>
      <c r="L620">
        <v>20198</v>
      </c>
      <c r="M620">
        <v>26549</v>
      </c>
      <c r="N620">
        <v>18434</v>
      </c>
      <c r="O620" t="str">
        <f t="shared" si="94"/>
        <v>10.001-100.000</v>
      </c>
      <c r="P620">
        <v>4494</v>
      </c>
      <c r="Q620" t="str">
        <f t="shared" si="95"/>
        <v>1.001-10.000</v>
      </c>
      <c r="R620">
        <v>3621</v>
      </c>
      <c r="S620">
        <v>16.93</v>
      </c>
      <c r="T620">
        <v>3.24</v>
      </c>
      <c r="U620">
        <v>2.02</v>
      </c>
      <c r="V620">
        <v>81.849999999999994</v>
      </c>
      <c r="W620">
        <v>15.67</v>
      </c>
      <c r="X620" t="s">
        <v>2505</v>
      </c>
      <c r="Y620" t="s">
        <v>2506</v>
      </c>
      <c r="Z620" t="s">
        <v>2507</v>
      </c>
      <c r="AB620">
        <f>(N620 - MIN($N$2:$N$998)) / (MAX($N$2:$N$998) - MIN($N$2:$N$998))</f>
        <v>1.7150162821416696E-3</v>
      </c>
      <c r="AC620">
        <f t="shared" si="96"/>
        <v>3.6058962421409879E-4</v>
      </c>
      <c r="AD620">
        <f t="shared" si="97"/>
        <v>0.14774281805745554</v>
      </c>
      <c r="AE620">
        <f t="shared" si="98"/>
        <v>0.21656050955414013</v>
      </c>
      <c r="AF620">
        <f t="shared" si="99"/>
        <v>1.4827017525045612E-3</v>
      </c>
    </row>
    <row r="621" spans="1:32" x14ac:dyDescent="0.25">
      <c r="A621" t="s">
        <v>2508</v>
      </c>
      <c r="B621">
        <v>5038</v>
      </c>
      <c r="C621" s="2" t="str">
        <f t="shared" si="90"/>
        <v>0-20.000</v>
      </c>
      <c r="D621">
        <v>7.77</v>
      </c>
      <c r="E621">
        <f t="shared" si="91"/>
        <v>6</v>
      </c>
      <c r="F621" t="str">
        <f t="shared" si="92"/>
        <v>06-08 anos</v>
      </c>
      <c r="G621">
        <v>0</v>
      </c>
      <c r="H621" t="str">
        <f t="shared" si="93"/>
        <v>0</v>
      </c>
      <c r="I621">
        <v>20</v>
      </c>
      <c r="J621">
        <v>21</v>
      </c>
      <c r="K621">
        <v>189</v>
      </c>
      <c r="L621">
        <v>1449</v>
      </c>
      <c r="M621">
        <v>2440</v>
      </c>
      <c r="N621">
        <v>1742</v>
      </c>
      <c r="O621" t="str">
        <f t="shared" si="94"/>
        <v>1.001-10.000</v>
      </c>
      <c r="P621">
        <v>300</v>
      </c>
      <c r="Q621" t="str">
        <f t="shared" si="95"/>
        <v>101-1.000</v>
      </c>
      <c r="R621">
        <v>398</v>
      </c>
      <c r="S621">
        <v>12.3</v>
      </c>
      <c r="T621">
        <v>6.43</v>
      </c>
      <c r="U621">
        <v>1</v>
      </c>
      <c r="V621">
        <v>93.43</v>
      </c>
      <c r="W621">
        <v>15.67</v>
      </c>
      <c r="X621" t="s">
        <v>2509</v>
      </c>
      <c r="Y621" t="s">
        <v>2510</v>
      </c>
      <c r="Z621" t="s">
        <v>2511</v>
      </c>
      <c r="AB621">
        <f>(N621 - MIN($N$2:$N$998)) / (MAX($N$2:$N$998) - MIN($N$2:$N$998))</f>
        <v>1.6206782920097582E-4</v>
      </c>
      <c r="AC621">
        <f t="shared" si="96"/>
        <v>2.4071403485587366E-5</v>
      </c>
      <c r="AD621">
        <f t="shared" si="97"/>
        <v>0.29320565435476514</v>
      </c>
      <c r="AE621">
        <f t="shared" si="98"/>
        <v>0</v>
      </c>
      <c r="AF621">
        <f t="shared" si="99"/>
        <v>1.6924718965974487E-3</v>
      </c>
    </row>
    <row r="622" spans="1:32" x14ac:dyDescent="0.25">
      <c r="A622" t="s">
        <v>2512</v>
      </c>
      <c r="B622">
        <v>5013</v>
      </c>
      <c r="C622" s="2" t="str">
        <f t="shared" si="90"/>
        <v>0-20.000</v>
      </c>
      <c r="D622">
        <v>13.25</v>
      </c>
      <c r="E622">
        <f t="shared" si="91"/>
        <v>12</v>
      </c>
      <c r="F622" t="str">
        <f t="shared" si="92"/>
        <v>12-14 anos</v>
      </c>
      <c r="G622">
        <v>1</v>
      </c>
      <c r="H622" t="str">
        <f t="shared" si="93"/>
        <v>1 - 250</v>
      </c>
      <c r="I622">
        <v>77</v>
      </c>
      <c r="J622">
        <v>110</v>
      </c>
      <c r="K622">
        <v>768</v>
      </c>
      <c r="L622">
        <v>6707</v>
      </c>
      <c r="M622">
        <v>13805</v>
      </c>
      <c r="N622">
        <v>6651</v>
      </c>
      <c r="O622" t="str">
        <f t="shared" si="94"/>
        <v>1.001-10.000</v>
      </c>
      <c r="P622">
        <v>5746</v>
      </c>
      <c r="Q622" t="str">
        <f t="shared" si="95"/>
        <v>1.001-10.000</v>
      </c>
      <c r="R622">
        <v>1408</v>
      </c>
      <c r="S622">
        <v>41.62</v>
      </c>
      <c r="T622">
        <v>4.4400000000000004</v>
      </c>
      <c r="U622">
        <v>1.25</v>
      </c>
      <c r="V622">
        <v>43.06</v>
      </c>
      <c r="W622">
        <v>16.55</v>
      </c>
      <c r="X622" t="s">
        <v>2513</v>
      </c>
      <c r="Y622" t="s">
        <v>2514</v>
      </c>
      <c r="Z622" t="s">
        <v>2515</v>
      </c>
      <c r="AB622">
        <f>(N622 - MIN($N$2:$N$998)) / (MAX($N$2:$N$998) - MIN($N$2:$N$998))</f>
        <v>6.187790654510277E-4</v>
      </c>
      <c r="AC622">
        <f t="shared" si="96"/>
        <v>4.6104761476061673E-4</v>
      </c>
      <c r="AD622">
        <f t="shared" si="97"/>
        <v>0.20246238030095762</v>
      </c>
      <c r="AE622">
        <f t="shared" si="98"/>
        <v>5.3078556263269641E-2</v>
      </c>
      <c r="AF622">
        <f t="shared" si="99"/>
        <v>7.8002611439030437E-4</v>
      </c>
    </row>
    <row r="623" spans="1:32" x14ac:dyDescent="0.25">
      <c r="A623" t="s">
        <v>2516</v>
      </c>
      <c r="B623">
        <v>5013</v>
      </c>
      <c r="C623" s="2" t="str">
        <f t="shared" si="90"/>
        <v>0-20.000</v>
      </c>
      <c r="D623">
        <v>9.15</v>
      </c>
      <c r="E623">
        <f t="shared" si="91"/>
        <v>8</v>
      </c>
      <c r="F623" t="str">
        <f t="shared" si="92"/>
        <v>08-10 anos</v>
      </c>
      <c r="G623">
        <v>0</v>
      </c>
      <c r="H623" t="str">
        <f t="shared" si="93"/>
        <v>0</v>
      </c>
      <c r="I623">
        <v>34</v>
      </c>
      <c r="J623">
        <v>52</v>
      </c>
      <c r="K623">
        <v>172</v>
      </c>
      <c r="L623">
        <v>2018</v>
      </c>
      <c r="M623">
        <v>3513</v>
      </c>
      <c r="N623">
        <v>2170</v>
      </c>
      <c r="O623" t="str">
        <f t="shared" si="94"/>
        <v>1.001-10.000</v>
      </c>
      <c r="P623">
        <v>826</v>
      </c>
      <c r="Q623" t="str">
        <f t="shared" si="95"/>
        <v>101-1.000</v>
      </c>
      <c r="R623">
        <v>517</v>
      </c>
      <c r="S623">
        <v>23.51</v>
      </c>
      <c r="T623">
        <v>4.71</v>
      </c>
      <c r="U623">
        <v>1.33</v>
      </c>
      <c r="V623">
        <v>5.63</v>
      </c>
      <c r="W623">
        <v>7.63</v>
      </c>
      <c r="X623" t="s">
        <v>2517</v>
      </c>
      <c r="Y623" t="s">
        <v>2518</v>
      </c>
      <c r="Z623" t="s">
        <v>2519</v>
      </c>
      <c r="AB623">
        <f>(N623 - MIN($N$2:$N$998)) / (MAX($N$2:$N$998) - MIN($N$2:$N$998))</f>
        <v>2.0188702030201925E-4</v>
      </c>
      <c r="AC623">
        <f t="shared" si="96"/>
        <v>6.6276597596983888E-5</v>
      </c>
      <c r="AD623">
        <f t="shared" si="97"/>
        <v>0.21477428180574556</v>
      </c>
      <c r="AE623">
        <f t="shared" si="98"/>
        <v>7.0063694267515936E-2</v>
      </c>
      <c r="AF623">
        <f t="shared" si="99"/>
        <v>1.0198669354429664E-4</v>
      </c>
    </row>
    <row r="624" spans="1:32" x14ac:dyDescent="0.25">
      <c r="A624" t="s">
        <v>2520</v>
      </c>
      <c r="B624">
        <v>5011</v>
      </c>
      <c r="C624" s="2" t="str">
        <f t="shared" si="90"/>
        <v>0-20.000</v>
      </c>
      <c r="D624">
        <v>6.67</v>
      </c>
      <c r="E624">
        <f t="shared" si="91"/>
        <v>6</v>
      </c>
      <c r="F624" t="str">
        <f t="shared" si="92"/>
        <v>06-08 anos</v>
      </c>
      <c r="G624">
        <v>29</v>
      </c>
      <c r="H624" t="str">
        <f t="shared" si="93"/>
        <v>1 - 250</v>
      </c>
      <c r="I624">
        <v>117</v>
      </c>
      <c r="J624">
        <v>118</v>
      </c>
      <c r="K624">
        <v>967</v>
      </c>
      <c r="L624">
        <v>6105</v>
      </c>
      <c r="M624">
        <v>11913</v>
      </c>
      <c r="N624">
        <v>7162</v>
      </c>
      <c r="O624" t="str">
        <f t="shared" si="94"/>
        <v>1.001-10.000</v>
      </c>
      <c r="P624">
        <v>2559</v>
      </c>
      <c r="Q624" t="str">
        <f t="shared" si="95"/>
        <v>1.001-10.000</v>
      </c>
      <c r="R624">
        <v>2192</v>
      </c>
      <c r="S624">
        <v>21.48</v>
      </c>
      <c r="T624">
        <v>6.05</v>
      </c>
      <c r="U624">
        <v>1.19</v>
      </c>
      <c r="V624">
        <v>34.54</v>
      </c>
      <c r="W624">
        <v>12.68</v>
      </c>
      <c r="X624" t="s">
        <v>2521</v>
      </c>
      <c r="Y624" t="s">
        <v>2522</v>
      </c>
      <c r="Z624" t="s">
        <v>2523</v>
      </c>
      <c r="AB624">
        <f>(N624 - MIN($N$2:$N$998)) / (MAX($N$2:$N$998) - MIN($N$2:$N$998))</f>
        <v>6.6632020248989028E-4</v>
      </c>
      <c r="AC624">
        <f t="shared" si="96"/>
        <v>2.0532907173206023E-4</v>
      </c>
      <c r="AD624">
        <f t="shared" si="97"/>
        <v>0.27587779297765619</v>
      </c>
      <c r="AE624">
        <f t="shared" si="98"/>
        <v>4.0339702760084917E-2</v>
      </c>
      <c r="AF624">
        <f t="shared" si="99"/>
        <v>6.2568745915097797E-4</v>
      </c>
    </row>
    <row r="625" spans="1:32" x14ac:dyDescent="0.25">
      <c r="A625" t="s">
        <v>2524</v>
      </c>
      <c r="B625">
        <v>5001</v>
      </c>
      <c r="C625" s="2" t="str">
        <f t="shared" si="90"/>
        <v>0-20.000</v>
      </c>
      <c r="D625">
        <v>9.0500000000000007</v>
      </c>
      <c r="E625">
        <f t="shared" si="91"/>
        <v>8</v>
      </c>
      <c r="F625" t="str">
        <f t="shared" si="92"/>
        <v>08-10 anos</v>
      </c>
      <c r="G625">
        <v>14</v>
      </c>
      <c r="H625" t="str">
        <f t="shared" si="93"/>
        <v>1 - 250</v>
      </c>
      <c r="I625">
        <v>4</v>
      </c>
      <c r="J625">
        <v>8</v>
      </c>
      <c r="K625">
        <v>62</v>
      </c>
      <c r="L625">
        <v>610</v>
      </c>
      <c r="M625">
        <v>998</v>
      </c>
      <c r="N625">
        <v>650</v>
      </c>
      <c r="O625" t="str">
        <f t="shared" si="94"/>
        <v>101-1.000</v>
      </c>
      <c r="P625">
        <v>242</v>
      </c>
      <c r="Q625" t="str">
        <f t="shared" si="95"/>
        <v>101-1.000</v>
      </c>
      <c r="R625">
        <v>106</v>
      </c>
      <c r="S625">
        <v>24.25</v>
      </c>
      <c r="T625">
        <v>6.38</v>
      </c>
      <c r="U625">
        <v>1.75</v>
      </c>
      <c r="V625">
        <v>57.88</v>
      </c>
      <c r="W625">
        <v>22.38</v>
      </c>
      <c r="X625" t="s">
        <v>2525</v>
      </c>
      <c r="Y625" t="s">
        <v>2526</v>
      </c>
      <c r="Z625" t="s">
        <v>2527</v>
      </c>
      <c r="AB625">
        <f>(N625 - MIN($N$2:$N$998)) / (MAX($N$2:$N$998) - MIN($N$2:$N$998))</f>
        <v>6.0473070597379039E-5</v>
      </c>
      <c r="AC625">
        <f t="shared" si="96"/>
        <v>1.9417598811707143E-5</v>
      </c>
      <c r="AD625">
        <f t="shared" si="97"/>
        <v>0.29092567259461927</v>
      </c>
      <c r="AE625">
        <f t="shared" si="98"/>
        <v>0.15923566878980891</v>
      </c>
      <c r="AF625">
        <f t="shared" si="99"/>
        <v>1.0484884231516678E-3</v>
      </c>
    </row>
    <row r="626" spans="1:32" x14ac:dyDescent="0.25">
      <c r="A626" t="s">
        <v>2528</v>
      </c>
      <c r="B626">
        <v>5000</v>
      </c>
      <c r="C626" s="2" t="str">
        <f t="shared" si="90"/>
        <v>0-20.000</v>
      </c>
      <c r="D626">
        <v>6.17</v>
      </c>
      <c r="E626">
        <f t="shared" si="91"/>
        <v>6</v>
      </c>
      <c r="F626" t="str">
        <f t="shared" si="92"/>
        <v>06-08 anos</v>
      </c>
      <c r="G626">
        <v>0</v>
      </c>
      <c r="H626" t="str">
        <f t="shared" si="93"/>
        <v>0</v>
      </c>
      <c r="I626">
        <v>420</v>
      </c>
      <c r="J626">
        <v>424</v>
      </c>
      <c r="K626">
        <v>1098</v>
      </c>
      <c r="L626">
        <v>8865</v>
      </c>
      <c r="M626">
        <v>21223</v>
      </c>
      <c r="N626">
        <v>12785</v>
      </c>
      <c r="O626" t="str">
        <f t="shared" si="94"/>
        <v>10.001-100.000</v>
      </c>
      <c r="P626">
        <v>4946</v>
      </c>
      <c r="Q626" t="str">
        <f t="shared" si="95"/>
        <v>1.001-10.000</v>
      </c>
      <c r="R626">
        <v>3492</v>
      </c>
      <c r="S626">
        <v>23.3</v>
      </c>
      <c r="T626">
        <v>5.01</v>
      </c>
      <c r="U626">
        <v>1.36</v>
      </c>
      <c r="V626">
        <v>8.17</v>
      </c>
      <c r="W626">
        <v>4.08</v>
      </c>
      <c r="X626" t="s">
        <v>2529</v>
      </c>
      <c r="Y626" t="s">
        <v>2530</v>
      </c>
      <c r="Z626" t="s">
        <v>2531</v>
      </c>
      <c r="AB626">
        <f>(N626 - MIN($N$2:$N$998)) / (MAX($N$2:$N$998) - MIN($N$2:$N$998))</f>
        <v>1.1894587809038323E-3</v>
      </c>
      <c r="AC626">
        <f t="shared" si="96"/>
        <v>3.9685720546571706E-4</v>
      </c>
      <c r="AD626">
        <f t="shared" si="97"/>
        <v>0.22845417236662105</v>
      </c>
      <c r="AE626">
        <f t="shared" si="98"/>
        <v>7.6433121019108305E-2</v>
      </c>
      <c r="AF626">
        <f t="shared" si="99"/>
        <v>1.4799845226587985E-4</v>
      </c>
    </row>
    <row r="627" spans="1:32" x14ac:dyDescent="0.25">
      <c r="A627" t="s">
        <v>2532</v>
      </c>
      <c r="B627">
        <v>4997</v>
      </c>
      <c r="C627" s="2" t="str">
        <f t="shared" si="90"/>
        <v>0-20.000</v>
      </c>
      <c r="D627">
        <v>9.84</v>
      </c>
      <c r="E627">
        <f t="shared" si="91"/>
        <v>8</v>
      </c>
      <c r="F627" t="str">
        <f t="shared" si="92"/>
        <v>08-10 anos</v>
      </c>
      <c r="G627">
        <v>260</v>
      </c>
      <c r="H627" t="str">
        <f t="shared" si="93"/>
        <v>251 - 500</v>
      </c>
      <c r="I627">
        <v>3784</v>
      </c>
      <c r="J627">
        <v>6425</v>
      </c>
      <c r="K627">
        <v>33483</v>
      </c>
      <c r="L627">
        <v>295860</v>
      </c>
      <c r="M627">
        <v>573527</v>
      </c>
      <c r="N627">
        <v>370390</v>
      </c>
      <c r="O627" t="str">
        <f t="shared" si="94"/>
        <v>100.001-1.000.000</v>
      </c>
      <c r="P627">
        <v>128873</v>
      </c>
      <c r="Q627" t="str">
        <f t="shared" si="95"/>
        <v>&gt;100.000</v>
      </c>
      <c r="R627">
        <v>74264</v>
      </c>
      <c r="S627">
        <v>22.47</v>
      </c>
      <c r="T627">
        <v>6.41</v>
      </c>
      <c r="U627">
        <v>1.32</v>
      </c>
      <c r="V627">
        <v>33.409999999999997</v>
      </c>
      <c r="W627">
        <v>8.11</v>
      </c>
      <c r="X627" t="s">
        <v>2533</v>
      </c>
      <c r="Y627" t="s">
        <v>2534</v>
      </c>
      <c r="Z627" t="s">
        <v>2535</v>
      </c>
      <c r="AB627">
        <f>(N627 - MIN($N$2:$N$998)) / (MAX($N$2:$N$998) - MIN($N$2:$N$998))</f>
        <v>3.445941633625111E-2</v>
      </c>
      <c r="AC627">
        <f t="shared" si="96"/>
        <v>1.0340513271327003E-2</v>
      </c>
      <c r="AD627">
        <f t="shared" si="97"/>
        <v>0.2922936616507068</v>
      </c>
      <c r="AE627">
        <f t="shared" si="98"/>
        <v>6.7940552016985151E-2</v>
      </c>
      <c r="AF627">
        <f t="shared" si="99"/>
        <v>6.0521766097956493E-4</v>
      </c>
    </row>
    <row r="628" spans="1:32" x14ac:dyDescent="0.25">
      <c r="A628" t="s">
        <v>2536</v>
      </c>
      <c r="B628">
        <v>4994</v>
      </c>
      <c r="C628" s="2" t="str">
        <f t="shared" si="90"/>
        <v>0-20.000</v>
      </c>
      <c r="D628">
        <v>8.83</v>
      </c>
      <c r="E628">
        <f t="shared" si="91"/>
        <v>8</v>
      </c>
      <c r="F628" t="str">
        <f t="shared" si="92"/>
        <v>08-10 anos</v>
      </c>
      <c r="G628">
        <v>26</v>
      </c>
      <c r="H628" t="str">
        <f t="shared" si="93"/>
        <v>1 - 250</v>
      </c>
      <c r="I628">
        <v>181</v>
      </c>
      <c r="J628">
        <v>492</v>
      </c>
      <c r="K628">
        <v>2003</v>
      </c>
      <c r="L628">
        <v>19393</v>
      </c>
      <c r="M628">
        <v>24145</v>
      </c>
      <c r="N628">
        <v>17385</v>
      </c>
      <c r="O628" t="str">
        <f t="shared" si="94"/>
        <v>10.001-100.000</v>
      </c>
      <c r="P628">
        <v>3462</v>
      </c>
      <c r="Q628" t="str">
        <f t="shared" si="95"/>
        <v>1.001-10.000</v>
      </c>
      <c r="R628">
        <v>3298</v>
      </c>
      <c r="S628">
        <v>14.34</v>
      </c>
      <c r="T628">
        <v>4.75</v>
      </c>
      <c r="U628">
        <v>1.46</v>
      </c>
      <c r="V628">
        <v>19.41</v>
      </c>
      <c r="W628">
        <v>7.18</v>
      </c>
      <c r="X628" t="s">
        <v>2537</v>
      </c>
      <c r="Y628" t="s">
        <v>2538</v>
      </c>
      <c r="Z628" t="s">
        <v>2539</v>
      </c>
      <c r="AB628">
        <f>(N628 - MIN($N$2:$N$998)) / (MAX($N$2:$N$998) - MIN($N$2:$N$998))</f>
        <v>1.6174220497468224E-3</v>
      </c>
      <c r="AC628">
        <f t="shared" si="96"/>
        <v>2.7778399622367824E-4</v>
      </c>
      <c r="AD628">
        <f t="shared" si="97"/>
        <v>0.2165982672138623</v>
      </c>
      <c r="AE628">
        <f t="shared" si="98"/>
        <v>9.7664543524416128E-2</v>
      </c>
      <c r="AF628">
        <f t="shared" si="99"/>
        <v>3.5160954204170478E-4</v>
      </c>
    </row>
    <row r="629" spans="1:32" x14ac:dyDescent="0.25">
      <c r="A629" t="s">
        <v>2540</v>
      </c>
      <c r="B629">
        <v>4991</v>
      </c>
      <c r="C629" s="2" t="str">
        <f t="shared" si="90"/>
        <v>0-20.000</v>
      </c>
      <c r="D629">
        <v>7.39</v>
      </c>
      <c r="E629">
        <f t="shared" si="91"/>
        <v>6</v>
      </c>
      <c r="F629" t="str">
        <f t="shared" si="92"/>
        <v>06-08 anos</v>
      </c>
      <c r="G629">
        <v>0</v>
      </c>
      <c r="H629" t="str">
        <f t="shared" si="93"/>
        <v>0</v>
      </c>
      <c r="I629">
        <v>28</v>
      </c>
      <c r="J629">
        <v>63</v>
      </c>
      <c r="K629">
        <v>228</v>
      </c>
      <c r="L629">
        <v>2285</v>
      </c>
      <c r="M629">
        <v>3873</v>
      </c>
      <c r="N629">
        <v>2251</v>
      </c>
      <c r="O629" t="str">
        <f t="shared" si="94"/>
        <v>1.001-10.000</v>
      </c>
      <c r="P629">
        <v>980</v>
      </c>
      <c r="Q629" t="str">
        <f t="shared" si="95"/>
        <v>101-1.000</v>
      </c>
      <c r="R629">
        <v>642</v>
      </c>
      <c r="S629">
        <v>25.3</v>
      </c>
      <c r="T629">
        <v>4.95</v>
      </c>
      <c r="U629">
        <v>1.57</v>
      </c>
      <c r="V629">
        <v>9.14</v>
      </c>
      <c r="W629">
        <v>5.62</v>
      </c>
      <c r="X629" t="s">
        <v>2541</v>
      </c>
      <c r="Y629" t="s">
        <v>2542</v>
      </c>
      <c r="Z629" t="s">
        <v>2543</v>
      </c>
      <c r="AB629">
        <f>(N629 - MIN($N$2:$N$998)) / (MAX($N$2:$N$998) - MIN($N$2:$N$998))</f>
        <v>2.0942289525338495E-4</v>
      </c>
      <c r="AC629">
        <f t="shared" si="96"/>
        <v>7.863325138625207E-5</v>
      </c>
      <c r="AD629">
        <f t="shared" si="97"/>
        <v>0.22571819425444598</v>
      </c>
      <c r="AE629">
        <f t="shared" si="98"/>
        <v>0.12101910828025479</v>
      </c>
      <c r="AF629">
        <f t="shared" si="99"/>
        <v>1.655698719351459E-4</v>
      </c>
    </row>
    <row r="630" spans="1:32" x14ac:dyDescent="0.25">
      <c r="A630" t="s">
        <v>2544</v>
      </c>
      <c r="B630">
        <v>4987</v>
      </c>
      <c r="C630" s="2" t="str">
        <f t="shared" si="90"/>
        <v>0-20.000</v>
      </c>
      <c r="D630">
        <v>10.77</v>
      </c>
      <c r="E630">
        <f t="shared" si="91"/>
        <v>10</v>
      </c>
      <c r="F630" t="str">
        <f t="shared" si="92"/>
        <v>10-12 anos</v>
      </c>
      <c r="G630">
        <v>9</v>
      </c>
      <c r="H630" t="str">
        <f t="shared" si="93"/>
        <v>1 - 250</v>
      </c>
      <c r="I630">
        <v>17</v>
      </c>
      <c r="J630">
        <v>29</v>
      </c>
      <c r="K630">
        <v>163</v>
      </c>
      <c r="L630">
        <v>1047</v>
      </c>
      <c r="M630">
        <v>1610</v>
      </c>
      <c r="N630">
        <v>1045</v>
      </c>
      <c r="O630" t="str">
        <f t="shared" si="94"/>
        <v>1.001-10.000</v>
      </c>
      <c r="P630">
        <v>294</v>
      </c>
      <c r="Q630" t="str">
        <f t="shared" si="95"/>
        <v>101-1.000</v>
      </c>
      <c r="R630">
        <v>271</v>
      </c>
      <c r="S630">
        <v>18.260000000000002</v>
      </c>
      <c r="T630">
        <v>5.24</v>
      </c>
      <c r="U630">
        <v>1.03</v>
      </c>
      <c r="V630">
        <v>57.86</v>
      </c>
      <c r="W630">
        <v>8.52</v>
      </c>
      <c r="X630" t="s">
        <v>2545</v>
      </c>
      <c r="Y630" t="s">
        <v>2546</v>
      </c>
      <c r="Z630" t="s">
        <v>2547</v>
      </c>
      <c r="AB630">
        <f>(N630 - MIN($N$2:$N$998)) / (MAX($N$2:$N$998) - MIN($N$2:$N$998))</f>
        <v>9.7222090421940157E-5</v>
      </c>
      <c r="AC630">
        <f t="shared" si="96"/>
        <v>2.3589975415875621E-5</v>
      </c>
      <c r="AD630">
        <f t="shared" si="97"/>
        <v>0.23894208846329232</v>
      </c>
      <c r="AE630">
        <f t="shared" si="98"/>
        <v>6.3694267515923622E-3</v>
      </c>
      <c r="AF630">
        <f t="shared" si="99"/>
        <v>1.0481261258388993E-3</v>
      </c>
    </row>
    <row r="631" spans="1:32" x14ac:dyDescent="0.25">
      <c r="A631" t="s">
        <v>2548</v>
      </c>
      <c r="B631">
        <v>4987</v>
      </c>
      <c r="C631" s="2" t="str">
        <f t="shared" si="90"/>
        <v>0-20.000</v>
      </c>
      <c r="D631">
        <v>14.3</v>
      </c>
      <c r="E631">
        <f t="shared" si="91"/>
        <v>14</v>
      </c>
      <c r="F631" t="str">
        <f t="shared" si="92"/>
        <v>14-16 anos</v>
      </c>
      <c r="G631">
        <v>0</v>
      </c>
      <c r="H631" t="str">
        <f t="shared" si="93"/>
        <v>0</v>
      </c>
      <c r="I631">
        <v>58</v>
      </c>
      <c r="J631">
        <v>58</v>
      </c>
      <c r="K631">
        <v>295</v>
      </c>
      <c r="L631">
        <v>1281</v>
      </c>
      <c r="M631">
        <v>2911</v>
      </c>
      <c r="N631">
        <v>2267</v>
      </c>
      <c r="O631" t="str">
        <f t="shared" si="94"/>
        <v>1.001-10.000</v>
      </c>
      <c r="P631">
        <v>44</v>
      </c>
      <c r="Q631" t="str">
        <f t="shared" si="95"/>
        <v>Até 100</v>
      </c>
      <c r="R631">
        <v>600</v>
      </c>
      <c r="S631">
        <v>1.51</v>
      </c>
      <c r="T631">
        <v>5.17</v>
      </c>
      <c r="U631">
        <v>1.21</v>
      </c>
      <c r="V631">
        <v>9.4499999999999993</v>
      </c>
      <c r="W631">
        <v>5.52</v>
      </c>
      <c r="X631" t="s">
        <v>2549</v>
      </c>
      <c r="Y631" t="s">
        <v>2550</v>
      </c>
      <c r="Z631" t="s">
        <v>2551</v>
      </c>
      <c r="AB631">
        <f>(N631 - MIN($N$2:$N$998)) / (MAX($N$2:$N$998) - MIN($N$2:$N$998))</f>
        <v>2.1091146314501275E-4</v>
      </c>
      <c r="AC631">
        <f t="shared" si="96"/>
        <v>3.5304725112194805E-6</v>
      </c>
      <c r="AD631">
        <f t="shared" si="97"/>
        <v>0.23575011399908802</v>
      </c>
      <c r="AE631">
        <f t="shared" si="98"/>
        <v>4.4585987261146487E-2</v>
      </c>
      <c r="AF631">
        <f t="shared" si="99"/>
        <v>1.7118548028305564E-4</v>
      </c>
    </row>
    <row r="632" spans="1:32" x14ac:dyDescent="0.25">
      <c r="A632" t="s">
        <v>2552</v>
      </c>
      <c r="B632">
        <v>4981</v>
      </c>
      <c r="C632" s="2" t="str">
        <f t="shared" si="90"/>
        <v>0-20.000</v>
      </c>
      <c r="D632">
        <v>14.48</v>
      </c>
      <c r="E632">
        <f t="shared" si="91"/>
        <v>14</v>
      </c>
      <c r="F632" t="str">
        <f t="shared" si="92"/>
        <v>14-16 anos</v>
      </c>
      <c r="G632">
        <v>52</v>
      </c>
      <c r="H632" t="str">
        <f t="shared" si="93"/>
        <v>1 - 250</v>
      </c>
      <c r="I632">
        <v>407</v>
      </c>
      <c r="J632">
        <v>524</v>
      </c>
      <c r="K632">
        <v>3724</v>
      </c>
      <c r="L632">
        <v>37362</v>
      </c>
      <c r="M632">
        <v>62711</v>
      </c>
      <c r="N632">
        <v>41969</v>
      </c>
      <c r="O632" t="str">
        <f t="shared" si="94"/>
        <v>10.001-100.000</v>
      </c>
      <c r="P632">
        <v>11563</v>
      </c>
      <c r="Q632" t="str">
        <f t="shared" si="95"/>
        <v>10.001-100.000</v>
      </c>
      <c r="R632">
        <v>9179</v>
      </c>
      <c r="S632">
        <v>18.440000000000001</v>
      </c>
      <c r="T632">
        <v>4.6900000000000004</v>
      </c>
      <c r="U632">
        <v>1.5</v>
      </c>
      <c r="V632">
        <v>60.98</v>
      </c>
      <c r="W632">
        <v>17.3</v>
      </c>
      <c r="X632" t="s">
        <v>2553</v>
      </c>
      <c r="Y632" t="s">
        <v>2554</v>
      </c>
      <c r="Z632" t="s">
        <v>2555</v>
      </c>
      <c r="AB632">
        <f>(N632 - MIN($N$2:$N$998)) / (MAX($N$2:$N$998) - MIN($N$2:$N$998))</f>
        <v>3.9046066152329246E-3</v>
      </c>
      <c r="AC632">
        <f t="shared" si="96"/>
        <v>9.2779212834615573E-4</v>
      </c>
      <c r="AD632">
        <f t="shared" si="97"/>
        <v>0.2138622891016872</v>
      </c>
      <c r="AE632">
        <f t="shared" si="98"/>
        <v>0.10615711252653928</v>
      </c>
      <c r="AF632">
        <f t="shared" si="99"/>
        <v>1.1046445066307654E-3</v>
      </c>
    </row>
    <row r="633" spans="1:32" x14ac:dyDescent="0.25">
      <c r="A633" t="s">
        <v>2556</v>
      </c>
      <c r="B633">
        <v>4977</v>
      </c>
      <c r="C633" s="2" t="str">
        <f t="shared" si="90"/>
        <v>0-20.000</v>
      </c>
      <c r="D633">
        <v>14.35</v>
      </c>
      <c r="E633">
        <f t="shared" si="91"/>
        <v>14</v>
      </c>
      <c r="F633" t="str">
        <f t="shared" si="92"/>
        <v>14-16 anos</v>
      </c>
      <c r="G633">
        <v>50</v>
      </c>
      <c r="H633" t="str">
        <f t="shared" si="93"/>
        <v>1 - 250</v>
      </c>
      <c r="I633">
        <v>330</v>
      </c>
      <c r="J633">
        <v>557</v>
      </c>
      <c r="K633">
        <v>10033</v>
      </c>
      <c r="L633">
        <v>91613</v>
      </c>
      <c r="M633">
        <v>149090</v>
      </c>
      <c r="N633">
        <v>88344</v>
      </c>
      <c r="O633" t="str">
        <f t="shared" si="94"/>
        <v>10.001-100.000</v>
      </c>
      <c r="P633">
        <v>44915</v>
      </c>
      <c r="Q633" t="str">
        <f t="shared" si="95"/>
        <v>10.001-100.000</v>
      </c>
      <c r="R633">
        <v>15831</v>
      </c>
      <c r="S633">
        <v>30.13</v>
      </c>
      <c r="T633">
        <v>8.58</v>
      </c>
      <c r="U633">
        <v>2.2799999999999998</v>
      </c>
      <c r="V633">
        <v>295.29000000000002</v>
      </c>
      <c r="W633">
        <v>28.63</v>
      </c>
      <c r="X633" t="s">
        <v>2557</v>
      </c>
      <c r="Y633" t="s">
        <v>2558</v>
      </c>
      <c r="Z633" t="s">
        <v>2559</v>
      </c>
      <c r="AB633">
        <f>(N633 - MIN($N$2:$N$998)) / (MAX($N$2:$N$998) - MIN($N$2:$N$998))</f>
        <v>8.2191276136228519E-3</v>
      </c>
      <c r="AC633">
        <f t="shared" si="96"/>
        <v>3.6038902918505218E-3</v>
      </c>
      <c r="AD633">
        <f t="shared" si="97"/>
        <v>0.39124487004103969</v>
      </c>
      <c r="AE633">
        <f t="shared" si="98"/>
        <v>0.27176220806794049</v>
      </c>
      <c r="AF633">
        <f t="shared" si="99"/>
        <v>5.349138674368625E-3</v>
      </c>
    </row>
    <row r="634" spans="1:32" x14ac:dyDescent="0.25">
      <c r="A634" t="s">
        <v>2560</v>
      </c>
      <c r="B634">
        <v>4976</v>
      </c>
      <c r="C634" s="2" t="str">
        <f t="shared" si="90"/>
        <v>0-20.000</v>
      </c>
      <c r="D634">
        <v>8.4700000000000006</v>
      </c>
      <c r="E634">
        <f t="shared" si="91"/>
        <v>8</v>
      </c>
      <c r="F634" t="str">
        <f t="shared" si="92"/>
        <v>08-10 anos</v>
      </c>
      <c r="G634">
        <v>10</v>
      </c>
      <c r="H634" t="str">
        <f t="shared" si="93"/>
        <v>1 - 250</v>
      </c>
      <c r="I634">
        <v>16</v>
      </c>
      <c r="J634">
        <v>24</v>
      </c>
      <c r="K634">
        <v>212</v>
      </c>
      <c r="L634">
        <v>1518</v>
      </c>
      <c r="M634">
        <v>2757</v>
      </c>
      <c r="N634">
        <v>1696</v>
      </c>
      <c r="O634" t="str">
        <f t="shared" si="94"/>
        <v>1.001-10.000</v>
      </c>
      <c r="P634">
        <v>693</v>
      </c>
      <c r="Q634" t="str">
        <f t="shared" si="95"/>
        <v>101-1.000</v>
      </c>
      <c r="R634">
        <v>368</v>
      </c>
      <c r="S634">
        <v>25.14</v>
      </c>
      <c r="T634">
        <v>5.21</v>
      </c>
      <c r="U634">
        <v>1.38</v>
      </c>
      <c r="V634">
        <v>58.38</v>
      </c>
      <c r="W634">
        <v>16.829999999999998</v>
      </c>
      <c r="X634" t="s">
        <v>2561</v>
      </c>
      <c r="Y634" t="s">
        <v>2562</v>
      </c>
      <c r="Z634" t="s">
        <v>2563</v>
      </c>
      <c r="AB634">
        <f>(N634 - MIN($N$2:$N$998)) / (MAX($N$2:$N$998) - MIN($N$2:$N$998))</f>
        <v>1.5778819651254594E-4</v>
      </c>
      <c r="AC634">
        <f t="shared" si="96"/>
        <v>5.5604942051706816E-5</v>
      </c>
      <c r="AD634">
        <f t="shared" si="97"/>
        <v>0.23757409940720475</v>
      </c>
      <c r="AE634">
        <f t="shared" si="98"/>
        <v>8.0679405520169833E-2</v>
      </c>
      <c r="AF634">
        <f t="shared" si="99"/>
        <v>1.0575458559708771E-3</v>
      </c>
    </row>
    <row r="635" spans="1:32" x14ac:dyDescent="0.25">
      <c r="A635" t="s">
        <v>2564</v>
      </c>
      <c r="B635">
        <v>4968</v>
      </c>
      <c r="C635" s="2" t="str">
        <f t="shared" si="90"/>
        <v>0-20.000</v>
      </c>
      <c r="D635">
        <v>10.86</v>
      </c>
      <c r="E635">
        <f t="shared" si="91"/>
        <v>10</v>
      </c>
      <c r="F635" t="str">
        <f t="shared" si="92"/>
        <v>10-12 anos</v>
      </c>
      <c r="G635">
        <v>1</v>
      </c>
      <c r="H635" t="str">
        <f t="shared" si="93"/>
        <v>1 - 250</v>
      </c>
      <c r="I635">
        <v>25</v>
      </c>
      <c r="J635">
        <v>80</v>
      </c>
      <c r="K635">
        <v>277</v>
      </c>
      <c r="L635">
        <v>2223</v>
      </c>
      <c r="M635">
        <v>2932</v>
      </c>
      <c r="N635">
        <v>2394</v>
      </c>
      <c r="O635" t="str">
        <f t="shared" si="94"/>
        <v>1.001-10.000</v>
      </c>
      <c r="P635">
        <v>74</v>
      </c>
      <c r="Q635" t="str">
        <f t="shared" si="95"/>
        <v>Até 100</v>
      </c>
      <c r="R635">
        <v>464</v>
      </c>
      <c r="S635">
        <v>2.52</v>
      </c>
      <c r="T635">
        <v>4.79</v>
      </c>
      <c r="U635">
        <v>1.54</v>
      </c>
      <c r="V635">
        <v>9.94</v>
      </c>
      <c r="W635">
        <v>4.54</v>
      </c>
      <c r="X635" t="s">
        <v>2565</v>
      </c>
      <c r="Y635" t="s">
        <v>2566</v>
      </c>
      <c r="Z635" t="s">
        <v>2567</v>
      </c>
      <c r="AB635">
        <f>(N635 - MIN($N$2:$N$998)) / (MAX($N$2:$N$998) - MIN($N$2:$N$998))</f>
        <v>2.2272697078480836E-4</v>
      </c>
      <c r="AC635">
        <f t="shared" si="96"/>
        <v>5.9376128597782173E-6</v>
      </c>
      <c r="AD635">
        <f t="shared" si="97"/>
        <v>0.21842225262197904</v>
      </c>
      <c r="AE635">
        <f t="shared" si="98"/>
        <v>0.11464968152866242</v>
      </c>
      <c r="AF635">
        <f t="shared" si="99"/>
        <v>1.8006176444588075E-4</v>
      </c>
    </row>
    <row r="636" spans="1:32" x14ac:dyDescent="0.25">
      <c r="A636" t="s">
        <v>2568</v>
      </c>
      <c r="B636">
        <v>4952</v>
      </c>
      <c r="C636" s="2" t="str">
        <f t="shared" si="90"/>
        <v>0-20.000</v>
      </c>
      <c r="D636">
        <v>11.52</v>
      </c>
      <c r="E636">
        <f t="shared" si="91"/>
        <v>10</v>
      </c>
      <c r="F636" t="str">
        <f t="shared" si="92"/>
        <v>10-12 anos</v>
      </c>
      <c r="G636">
        <v>142</v>
      </c>
      <c r="H636" t="str">
        <f t="shared" si="93"/>
        <v>1 - 250</v>
      </c>
      <c r="I636">
        <v>2515</v>
      </c>
      <c r="J636">
        <v>3716</v>
      </c>
      <c r="K636">
        <v>18484</v>
      </c>
      <c r="L636">
        <v>178718</v>
      </c>
      <c r="M636">
        <v>344384</v>
      </c>
      <c r="N636">
        <v>234516</v>
      </c>
      <c r="O636" t="str">
        <f t="shared" si="94"/>
        <v>100.001-1.000.000</v>
      </c>
      <c r="P636">
        <v>57693</v>
      </c>
      <c r="Q636" t="str">
        <f t="shared" si="95"/>
        <v>10.001-100.000</v>
      </c>
      <c r="R636">
        <v>52175</v>
      </c>
      <c r="S636">
        <v>16.75</v>
      </c>
      <c r="T636">
        <v>7.44</v>
      </c>
      <c r="U636">
        <v>1.69</v>
      </c>
      <c r="V636">
        <v>30.01</v>
      </c>
      <c r="W636">
        <v>9.18</v>
      </c>
      <c r="X636" t="s">
        <v>2569</v>
      </c>
      <c r="Y636" t="s">
        <v>2570</v>
      </c>
      <c r="Z636" t="s">
        <v>2571</v>
      </c>
      <c r="AB636">
        <f>(N636 - MIN($N$2:$N$998)) / (MAX($N$2:$N$998) - MIN($N$2:$N$998))</f>
        <v>2.1818311729561453E-2</v>
      </c>
      <c r="AC636">
        <f t="shared" si="96"/>
        <v>4.6291716043133065E-3</v>
      </c>
      <c r="AD636">
        <f t="shared" si="97"/>
        <v>0.33926128590971272</v>
      </c>
      <c r="AE636">
        <f t="shared" si="98"/>
        <v>0.1464968152866242</v>
      </c>
      <c r="AF636">
        <f t="shared" si="99"/>
        <v>5.4362711780894183E-4</v>
      </c>
    </row>
    <row r="637" spans="1:32" x14ac:dyDescent="0.25">
      <c r="A637" t="s">
        <v>2572</v>
      </c>
      <c r="B637">
        <v>4946</v>
      </c>
      <c r="C637" s="2" t="str">
        <f t="shared" si="90"/>
        <v>0-20.000</v>
      </c>
      <c r="D637">
        <v>9.4700000000000006</v>
      </c>
      <c r="E637">
        <f t="shared" si="91"/>
        <v>8</v>
      </c>
      <c r="F637" t="str">
        <f t="shared" si="92"/>
        <v>08-10 anos</v>
      </c>
      <c r="G637">
        <v>13</v>
      </c>
      <c r="H637" t="str">
        <f t="shared" si="93"/>
        <v>1 - 250</v>
      </c>
      <c r="I637">
        <v>11</v>
      </c>
      <c r="J637">
        <v>58</v>
      </c>
      <c r="K637">
        <v>231</v>
      </c>
      <c r="L637">
        <v>2538</v>
      </c>
      <c r="M637">
        <v>3386</v>
      </c>
      <c r="N637">
        <v>2649</v>
      </c>
      <c r="O637" t="str">
        <f t="shared" si="94"/>
        <v>1.001-10.000</v>
      </c>
      <c r="P637">
        <v>241</v>
      </c>
      <c r="Q637" t="str">
        <f t="shared" si="95"/>
        <v>101-1.000</v>
      </c>
      <c r="R637">
        <v>496</v>
      </c>
      <c r="S637">
        <v>7.12</v>
      </c>
      <c r="T637">
        <v>4.0199999999999996</v>
      </c>
      <c r="U637">
        <v>1.31</v>
      </c>
      <c r="V637">
        <v>57.5</v>
      </c>
      <c r="W637">
        <v>8.36</v>
      </c>
      <c r="X637" t="s">
        <v>2573</v>
      </c>
      <c r="Y637" t="s">
        <v>2574</v>
      </c>
      <c r="Z637" t="s">
        <v>2575</v>
      </c>
      <c r="AB637">
        <f>(N637 - MIN($N$2:$N$998)) / (MAX($N$2:$N$998) - MIN($N$2:$N$998))</f>
        <v>2.4645102155762625E-4</v>
      </c>
      <c r="AC637">
        <f t="shared" si="96"/>
        <v>1.9337360800088517E-5</v>
      </c>
      <c r="AD637">
        <f t="shared" si="97"/>
        <v>0.18331053351573184</v>
      </c>
      <c r="AE637">
        <f t="shared" si="98"/>
        <v>6.5817409766454366E-2</v>
      </c>
      <c r="AF637">
        <f t="shared" si="99"/>
        <v>1.0416047742090688E-3</v>
      </c>
    </row>
    <row r="638" spans="1:32" x14ac:dyDescent="0.25">
      <c r="A638" t="s">
        <v>2576</v>
      </c>
      <c r="B638">
        <v>4943</v>
      </c>
      <c r="C638" s="2" t="str">
        <f t="shared" si="90"/>
        <v>0-20.000</v>
      </c>
      <c r="D638">
        <v>10.47</v>
      </c>
      <c r="E638">
        <f t="shared" si="91"/>
        <v>10</v>
      </c>
      <c r="F638" t="str">
        <f t="shared" si="92"/>
        <v>10-12 anos</v>
      </c>
      <c r="G638">
        <v>18</v>
      </c>
      <c r="H638" t="str">
        <f t="shared" si="93"/>
        <v>1 - 250</v>
      </c>
      <c r="I638">
        <v>11</v>
      </c>
      <c r="J638">
        <v>19</v>
      </c>
      <c r="K638">
        <v>71</v>
      </c>
      <c r="L638">
        <v>488</v>
      </c>
      <c r="M638">
        <v>833</v>
      </c>
      <c r="N638">
        <v>599</v>
      </c>
      <c r="O638" t="str">
        <f t="shared" si="94"/>
        <v>101-1.000</v>
      </c>
      <c r="P638">
        <v>120</v>
      </c>
      <c r="Q638" t="str">
        <f t="shared" si="95"/>
        <v>101-1.000</v>
      </c>
      <c r="R638">
        <v>114</v>
      </c>
      <c r="S638">
        <v>14.41</v>
      </c>
      <c r="T638">
        <v>5.16</v>
      </c>
      <c r="U638">
        <v>1.63</v>
      </c>
      <c r="V638">
        <v>10.68</v>
      </c>
      <c r="W638">
        <v>5.26</v>
      </c>
      <c r="X638" t="s">
        <v>2577</v>
      </c>
      <c r="Y638" t="s">
        <v>2578</v>
      </c>
      <c r="Z638" t="s">
        <v>2579</v>
      </c>
      <c r="AB638">
        <f>(N638 - MIN($N$2:$N$998)) / (MAX($N$2:$N$998) - MIN($N$2:$N$998))</f>
        <v>5.5728260442815452E-5</v>
      </c>
      <c r="AC638">
        <f t="shared" si="96"/>
        <v>9.6285613942349474E-6</v>
      </c>
      <c r="AD638">
        <f t="shared" si="97"/>
        <v>0.23529411764705882</v>
      </c>
      <c r="AE638">
        <f t="shared" si="98"/>
        <v>0.13375796178343946</v>
      </c>
      <c r="AF638">
        <f t="shared" si="99"/>
        <v>1.9346676501831049E-4</v>
      </c>
    </row>
    <row r="639" spans="1:32" x14ac:dyDescent="0.25">
      <c r="A639" t="s">
        <v>2580</v>
      </c>
      <c r="B639">
        <v>4939</v>
      </c>
      <c r="C639" s="2" t="str">
        <f t="shared" si="90"/>
        <v>0-20.000</v>
      </c>
      <c r="D639">
        <v>9.06</v>
      </c>
      <c r="E639">
        <f t="shared" si="91"/>
        <v>8</v>
      </c>
      <c r="F639" t="str">
        <f t="shared" si="92"/>
        <v>08-10 anos</v>
      </c>
      <c r="G639">
        <v>0</v>
      </c>
      <c r="H639" t="str">
        <f t="shared" si="93"/>
        <v>0</v>
      </c>
      <c r="I639">
        <v>61</v>
      </c>
      <c r="J639">
        <v>185</v>
      </c>
      <c r="K639">
        <v>496</v>
      </c>
      <c r="L639">
        <v>3992</v>
      </c>
      <c r="M639">
        <v>5082</v>
      </c>
      <c r="N639">
        <v>3723</v>
      </c>
      <c r="O639" t="str">
        <f t="shared" si="94"/>
        <v>1.001-10.000</v>
      </c>
      <c r="P639">
        <v>418</v>
      </c>
      <c r="Q639" t="str">
        <f t="shared" si="95"/>
        <v>101-1.000</v>
      </c>
      <c r="R639">
        <v>941</v>
      </c>
      <c r="S639">
        <v>8.23</v>
      </c>
      <c r="T639">
        <v>3.66</v>
      </c>
      <c r="U639">
        <v>1.25</v>
      </c>
      <c r="V639">
        <v>6.29</v>
      </c>
      <c r="W639">
        <v>2.82</v>
      </c>
      <c r="X639" t="s">
        <v>2581</v>
      </c>
      <c r="Y639" t="s">
        <v>2582</v>
      </c>
      <c r="Z639" t="s">
        <v>2583</v>
      </c>
      <c r="AB639">
        <f>(N639 - MIN($N$2:$N$998)) / (MAX($N$2:$N$998) - MIN($N$2:$N$998))</f>
        <v>3.4637114128314181E-4</v>
      </c>
      <c r="AC639">
        <f t="shared" si="96"/>
        <v>3.3539488856585067E-5</v>
      </c>
      <c r="AD639">
        <f t="shared" si="97"/>
        <v>0.16689466484268126</v>
      </c>
      <c r="AE639">
        <f t="shared" si="98"/>
        <v>5.3078556263269641E-2</v>
      </c>
      <c r="AF639">
        <f t="shared" si="99"/>
        <v>1.1394250486565292E-4</v>
      </c>
    </row>
    <row r="640" spans="1:32" x14ac:dyDescent="0.25">
      <c r="A640" t="s">
        <v>2584</v>
      </c>
      <c r="B640">
        <v>4938</v>
      </c>
      <c r="C640" s="2" t="str">
        <f t="shared" si="90"/>
        <v>0-20.000</v>
      </c>
      <c r="D640">
        <v>11.24</v>
      </c>
      <c r="E640">
        <f t="shared" si="91"/>
        <v>10</v>
      </c>
      <c r="F640" t="str">
        <f t="shared" si="92"/>
        <v>10-12 anos</v>
      </c>
      <c r="G640">
        <v>0</v>
      </c>
      <c r="H640" t="str">
        <f t="shared" si="93"/>
        <v>0</v>
      </c>
      <c r="I640">
        <v>2543</v>
      </c>
      <c r="J640">
        <v>5648</v>
      </c>
      <c r="K640">
        <v>38658</v>
      </c>
      <c r="L640">
        <v>367195</v>
      </c>
      <c r="M640">
        <v>682532</v>
      </c>
      <c r="N640">
        <v>458404</v>
      </c>
      <c r="O640" t="str">
        <f t="shared" si="94"/>
        <v>100.001-1.000.000</v>
      </c>
      <c r="P640">
        <v>154612</v>
      </c>
      <c r="Q640" t="str">
        <f t="shared" si="95"/>
        <v>&gt;100.000</v>
      </c>
      <c r="R640">
        <v>69516</v>
      </c>
      <c r="S640">
        <v>22.65</v>
      </c>
      <c r="T640">
        <v>7.62</v>
      </c>
      <c r="U640">
        <v>1.7</v>
      </c>
      <c r="V640">
        <v>383.92</v>
      </c>
      <c r="W640">
        <v>12.99</v>
      </c>
      <c r="X640" t="s">
        <v>2585</v>
      </c>
      <c r="Y640" t="s">
        <v>2586</v>
      </c>
      <c r="Z640" t="s">
        <v>2587</v>
      </c>
      <c r="AB640">
        <f>(N640 - MIN($N$2:$N$998)) / (MAX($N$2:$N$998) - MIN($N$2:$N$998))</f>
        <v>4.2647842237109143E-2</v>
      </c>
      <c r="AC640">
        <f t="shared" si="96"/>
        <v>1.2405759452378781E-2</v>
      </c>
      <c r="AD640">
        <f t="shared" si="97"/>
        <v>0.34746922024623805</v>
      </c>
      <c r="AE640">
        <f t="shared" si="98"/>
        <v>0.14861995753715498</v>
      </c>
      <c r="AF640">
        <f t="shared" si="99"/>
        <v>6.9546592159016639E-3</v>
      </c>
    </row>
    <row r="641" spans="1:32" x14ac:dyDescent="0.25">
      <c r="A641" t="s">
        <v>2588</v>
      </c>
      <c r="B641">
        <v>4985</v>
      </c>
      <c r="C641" s="2" t="str">
        <f t="shared" si="90"/>
        <v>0-20.000</v>
      </c>
      <c r="D641">
        <v>10.58</v>
      </c>
      <c r="E641">
        <f t="shared" si="91"/>
        <v>10</v>
      </c>
      <c r="F641" t="str">
        <f t="shared" si="92"/>
        <v>10-12 anos</v>
      </c>
      <c r="G641">
        <v>0</v>
      </c>
      <c r="H641" t="str">
        <f t="shared" si="93"/>
        <v>0</v>
      </c>
      <c r="I641">
        <v>10444</v>
      </c>
      <c r="J641">
        <v>20946</v>
      </c>
      <c r="K641">
        <v>113373</v>
      </c>
      <c r="L641">
        <v>1125868</v>
      </c>
      <c r="M641">
        <v>2300375</v>
      </c>
      <c r="N641">
        <v>1261313</v>
      </c>
      <c r="O641" t="str">
        <f t="shared" si="94"/>
        <v>&gt;1.000.000</v>
      </c>
      <c r="P641">
        <v>612063</v>
      </c>
      <c r="Q641" t="str">
        <f t="shared" si="95"/>
        <v>&gt;100.000</v>
      </c>
      <c r="R641">
        <v>426999</v>
      </c>
      <c r="S641">
        <v>26.61</v>
      </c>
      <c r="T641">
        <v>5.57</v>
      </c>
      <c r="U641">
        <v>1.64</v>
      </c>
      <c r="V641">
        <v>497.57</v>
      </c>
      <c r="W641">
        <v>12.49</v>
      </c>
      <c r="X641" t="s">
        <v>2589</v>
      </c>
      <c r="Y641" t="s">
        <v>2590</v>
      </c>
      <c r="Z641" t="s">
        <v>2591</v>
      </c>
      <c r="AB641">
        <f>(N641 - MIN($N$2:$N$998)) / (MAX($N$2:$N$998) - MIN($N$2:$N$998))</f>
        <v>0.1173468770682953</v>
      </c>
      <c r="AC641">
        <f t="shared" si="96"/>
        <v>4.9110718105330201E-2</v>
      </c>
      <c r="AD641">
        <f t="shared" si="97"/>
        <v>0.25398996808025537</v>
      </c>
      <c r="AE641">
        <f t="shared" si="98"/>
        <v>0.13588110403397025</v>
      </c>
      <c r="AF641">
        <f t="shared" si="99"/>
        <v>9.0134136957079371E-3</v>
      </c>
    </row>
    <row r="642" spans="1:32" x14ac:dyDescent="0.25">
      <c r="A642" t="s">
        <v>2592</v>
      </c>
      <c r="B642">
        <v>4934</v>
      </c>
      <c r="C642" s="2" t="str">
        <f t="shared" si="90"/>
        <v>0-20.000</v>
      </c>
      <c r="D642">
        <v>11.19</v>
      </c>
      <c r="E642">
        <f t="shared" si="91"/>
        <v>10</v>
      </c>
      <c r="F642" t="str">
        <f t="shared" si="92"/>
        <v>10-12 anos</v>
      </c>
      <c r="G642">
        <v>24</v>
      </c>
      <c r="H642" t="str">
        <f t="shared" si="93"/>
        <v>1 - 250</v>
      </c>
      <c r="I642">
        <v>142</v>
      </c>
      <c r="J642">
        <v>264</v>
      </c>
      <c r="K642">
        <v>1334</v>
      </c>
      <c r="L642">
        <v>8510</v>
      </c>
      <c r="M642">
        <v>19182</v>
      </c>
      <c r="N642">
        <v>12390</v>
      </c>
      <c r="O642" t="str">
        <f t="shared" si="94"/>
        <v>10.001-100.000</v>
      </c>
      <c r="P642">
        <v>3581</v>
      </c>
      <c r="Q642" t="str">
        <f t="shared" si="95"/>
        <v>1.001-10.000</v>
      </c>
      <c r="R642">
        <v>3211</v>
      </c>
      <c r="S642">
        <v>18.670000000000002</v>
      </c>
      <c r="T642">
        <v>7.2</v>
      </c>
      <c r="U642">
        <v>1.22</v>
      </c>
      <c r="V642">
        <v>85.81</v>
      </c>
      <c r="W642">
        <v>6.87</v>
      </c>
      <c r="X642" t="s">
        <v>2593</v>
      </c>
      <c r="Y642" t="s">
        <v>2594</v>
      </c>
      <c r="Z642" t="s">
        <v>2595</v>
      </c>
      <c r="AB642">
        <f>(N642 - MIN($N$2:$N$998)) / (MAX($N$2:$N$998) - MIN($N$2:$N$998))</f>
        <v>1.1527097610792712E-3</v>
      </c>
      <c r="AC642">
        <f t="shared" si="96"/>
        <v>2.8733231960629456E-4</v>
      </c>
      <c r="AD642">
        <f t="shared" si="97"/>
        <v>0.32831737346101231</v>
      </c>
      <c r="AE642">
        <f t="shared" si="98"/>
        <v>4.6709129511677279E-2</v>
      </c>
      <c r="AF642">
        <f t="shared" si="99"/>
        <v>1.5544366204326989E-3</v>
      </c>
    </row>
    <row r="643" spans="1:32" x14ac:dyDescent="0.25">
      <c r="A643" t="s">
        <v>2596</v>
      </c>
      <c r="B643">
        <v>4922</v>
      </c>
      <c r="C643" s="2" t="str">
        <f t="shared" ref="C643:C706" si="100">IF(B643&lt;=20000,"0-20.000",
IF(B643&lt;=40000,"20.001-40.000",
IF(B643&lt;=60000,"40.001-60.000",
IF(B643&lt;=80000,"60.001-80.000",
IF(B643&lt;=100000,"80.001-100.000",
IF(B643&lt;=120000,"100.001-120.000",
IF(B643&lt;=140000,"120.001-140.000",
"140.001-160.000")))))))</f>
        <v>0-20.000</v>
      </c>
      <c r="D643">
        <v>9.16</v>
      </c>
      <c r="E643">
        <f t="shared" ref="E643:E706" si="101">FLOOR(D643,2)</f>
        <v>8</v>
      </c>
      <c r="F643" t="str">
        <f t="shared" ref="F643:F706" si="102">IF(E643=0,"&lt;1 ano",TEXT(E643,"00")&amp;"-"&amp;TEXT(E643+2,"00")&amp;" anos")</f>
        <v>08-10 anos</v>
      </c>
      <c r="G643">
        <v>0</v>
      </c>
      <c r="H643" t="str">
        <f t="shared" ref="H643:H706" si="103">IF(G643=0,"0",INT((G643-1)/250)*250+1 &amp; " - " &amp; INT((G643-1)/250+1)*250)</f>
        <v>0</v>
      </c>
      <c r="I643">
        <v>384</v>
      </c>
      <c r="J643">
        <v>394</v>
      </c>
      <c r="K643">
        <v>2852</v>
      </c>
      <c r="L643">
        <v>20047</v>
      </c>
      <c r="M643">
        <v>45228</v>
      </c>
      <c r="N643">
        <v>23898</v>
      </c>
      <c r="O643" t="str">
        <f t="shared" ref="O643:O706" si="104">IF(N643&lt;=100,"Até 100",
IF(N643&lt;=1000,"101-1.000",
IF(N643&lt;=10000,"1.001-10.000",
IF(N643&lt;=100000,"10.001-100.000",
IF(N643&lt;=1000000,"100.001-1.000.000",
"&gt;1.000.000")))))</f>
        <v>10.001-100.000</v>
      </c>
      <c r="P643">
        <v>15031</v>
      </c>
      <c r="Q643" t="str">
        <f t="shared" ref="Q643:Q706" si="105">IF(P643&lt;=100,"Até 100",
IF(P643&lt;=1000,"101-1.000",
IF(P643&lt;=10000,"1.001-10.000",
IF(P643&lt;=100000,"10.001-100.000",
"&gt;100.000"))))</f>
        <v>10.001-100.000</v>
      </c>
      <c r="R643">
        <v>6299</v>
      </c>
      <c r="S643">
        <v>33.229999999999997</v>
      </c>
      <c r="T643">
        <v>5.19</v>
      </c>
      <c r="U643">
        <v>1.29</v>
      </c>
      <c r="V643">
        <v>63.19</v>
      </c>
      <c r="W643">
        <v>12.04</v>
      </c>
      <c r="X643" t="s">
        <v>2597</v>
      </c>
      <c r="Y643" t="s">
        <v>2598</v>
      </c>
      <c r="Z643" t="s">
        <v>2599</v>
      </c>
      <c r="AB643">
        <f>(N643 - MIN($N$2:$N$998)) / (MAX($N$2:$N$998) - MIN($N$2:$N$998))</f>
        <v>2.2233622171325606E-3</v>
      </c>
      <c r="AC643">
        <f t="shared" ref="AC643:AC706" si="106">(P643 - MIN($P$2:$P$998)) / (MAX($P$2:$P$998) - MIN($P$2:$P$998))</f>
        <v>1.2060575526395456E-3</v>
      </c>
      <c r="AD643">
        <f t="shared" ref="AD643:AD706" si="107">(T643 - MIN($T$2:$T$998)) / (MAX($T$2:$T$998) - MIN($T$2:$T$998))</f>
        <v>0.23666210670314639</v>
      </c>
      <c r="AE643">
        <f t="shared" ref="AE643:AE706" si="108">(U643 - MIN($U$2:$U$998)) / (MAX($U$2:$U$998) - MIN($U$2:$U$998))</f>
        <v>6.1571125265392788E-2</v>
      </c>
      <c r="AF643">
        <f t="shared" ref="AF643:AF706" si="109">(V643 - MIN($V$2:$V$998)) / (MAX($V$2:$V$998) - MIN($V$2:$V$998))</f>
        <v>1.1446783596916704E-3</v>
      </c>
    </row>
    <row r="644" spans="1:32" x14ac:dyDescent="0.25">
      <c r="A644" t="s">
        <v>2600</v>
      </c>
      <c r="B644">
        <v>4920</v>
      </c>
      <c r="C644" s="2" t="str">
        <f t="shared" si="100"/>
        <v>0-20.000</v>
      </c>
      <c r="D644">
        <v>9.57</v>
      </c>
      <c r="E644">
        <f t="shared" si="101"/>
        <v>8</v>
      </c>
      <c r="F644" t="str">
        <f t="shared" si="102"/>
        <v>08-10 anos</v>
      </c>
      <c r="G644">
        <v>30</v>
      </c>
      <c r="H644" t="str">
        <f t="shared" si="103"/>
        <v>1 - 250</v>
      </c>
      <c r="I644">
        <v>11</v>
      </c>
      <c r="J644">
        <v>23</v>
      </c>
      <c r="K644">
        <v>49</v>
      </c>
      <c r="L644">
        <v>428</v>
      </c>
      <c r="M644">
        <v>649</v>
      </c>
      <c r="N644">
        <v>482</v>
      </c>
      <c r="O644" t="str">
        <f t="shared" si="104"/>
        <v>101-1.000</v>
      </c>
      <c r="P644">
        <v>94</v>
      </c>
      <c r="Q644" t="str">
        <f t="shared" si="105"/>
        <v>Até 100</v>
      </c>
      <c r="R644">
        <v>73</v>
      </c>
      <c r="S644">
        <v>14.48</v>
      </c>
      <c r="T644">
        <v>4.57</v>
      </c>
      <c r="U644">
        <v>1.39</v>
      </c>
      <c r="V644">
        <v>1.96</v>
      </c>
      <c r="W644">
        <v>3</v>
      </c>
      <c r="X644" t="s">
        <v>2601</v>
      </c>
      <c r="Y644" t="s">
        <v>2602</v>
      </c>
      <c r="Z644" t="s">
        <v>2603</v>
      </c>
      <c r="AB644">
        <f>(N644 - MIN($N$2:$N$998)) / (MAX($N$2:$N$998) - MIN($N$2:$N$998))</f>
        <v>4.4843107735287228E-5</v>
      </c>
      <c r="AC644">
        <f t="shared" si="106"/>
        <v>7.5423730921507085E-6</v>
      </c>
      <c r="AD644">
        <f t="shared" si="107"/>
        <v>0.20839033287733699</v>
      </c>
      <c r="AE644">
        <f t="shared" si="108"/>
        <v>8.2802547770700619E-2</v>
      </c>
      <c r="AF644">
        <f t="shared" si="109"/>
        <v>3.550513665130043E-5</v>
      </c>
    </row>
    <row r="645" spans="1:32" x14ac:dyDescent="0.25">
      <c r="A645" t="s">
        <v>2604</v>
      </c>
      <c r="B645">
        <v>4914</v>
      </c>
      <c r="C645" s="2" t="str">
        <f t="shared" si="100"/>
        <v>0-20.000</v>
      </c>
      <c r="D645">
        <v>10.93</v>
      </c>
      <c r="E645">
        <f t="shared" si="101"/>
        <v>10</v>
      </c>
      <c r="F645" t="str">
        <f t="shared" si="102"/>
        <v>10-12 anos</v>
      </c>
      <c r="G645">
        <v>0</v>
      </c>
      <c r="H645" t="str">
        <f t="shared" si="103"/>
        <v>0</v>
      </c>
      <c r="I645">
        <v>7</v>
      </c>
      <c r="J645">
        <v>19</v>
      </c>
      <c r="K645">
        <v>66</v>
      </c>
      <c r="L645">
        <v>504</v>
      </c>
      <c r="M645">
        <v>857</v>
      </c>
      <c r="N645">
        <v>579</v>
      </c>
      <c r="O645" t="str">
        <f t="shared" si="104"/>
        <v>101-1.000</v>
      </c>
      <c r="P645">
        <v>158</v>
      </c>
      <c r="Q645" t="str">
        <f t="shared" si="105"/>
        <v>101-1.000</v>
      </c>
      <c r="R645">
        <v>120</v>
      </c>
      <c r="S645">
        <v>18.440000000000001</v>
      </c>
      <c r="T645">
        <v>3.42</v>
      </c>
      <c r="U645">
        <v>1.37</v>
      </c>
      <c r="V645">
        <v>23.16</v>
      </c>
      <c r="W645">
        <v>5.05</v>
      </c>
      <c r="X645" t="s">
        <v>2605</v>
      </c>
      <c r="Y645" t="s">
        <v>2606</v>
      </c>
      <c r="Z645" t="s">
        <v>2607</v>
      </c>
      <c r="AB645">
        <f>(N645 - MIN($N$2:$N$998)) / (MAX($N$2:$N$998) - MIN($N$2:$N$998))</f>
        <v>5.3867550578280719E-5</v>
      </c>
      <c r="AC645">
        <f t="shared" si="106"/>
        <v>1.267760583574268E-5</v>
      </c>
      <c r="AD645">
        <f t="shared" si="107"/>
        <v>0.15595075239398085</v>
      </c>
      <c r="AE645">
        <f t="shared" si="108"/>
        <v>7.855626326963909E-2</v>
      </c>
      <c r="AF645">
        <f t="shared" si="109"/>
        <v>4.1954028818577449E-4</v>
      </c>
    </row>
    <row r="646" spans="1:32" x14ac:dyDescent="0.25">
      <c r="A646" t="s">
        <v>2608</v>
      </c>
      <c r="B646">
        <v>4919</v>
      </c>
      <c r="C646" s="2" t="str">
        <f t="shared" si="100"/>
        <v>0-20.000</v>
      </c>
      <c r="D646">
        <v>1.61</v>
      </c>
      <c r="E646">
        <f t="shared" si="101"/>
        <v>0</v>
      </c>
      <c r="F646" t="str">
        <f t="shared" si="102"/>
        <v>&lt;1 ano</v>
      </c>
      <c r="G646">
        <v>145</v>
      </c>
      <c r="H646" t="str">
        <f t="shared" si="103"/>
        <v>1 - 250</v>
      </c>
      <c r="I646">
        <v>444</v>
      </c>
      <c r="J646">
        <v>503</v>
      </c>
      <c r="K646">
        <v>2184</v>
      </c>
      <c r="L646">
        <v>21614</v>
      </c>
      <c r="M646">
        <v>35510</v>
      </c>
      <c r="N646">
        <v>29063</v>
      </c>
      <c r="O646" t="str">
        <f t="shared" si="104"/>
        <v>10.001-100.000</v>
      </c>
      <c r="P646">
        <v>2198</v>
      </c>
      <c r="Q646" t="str">
        <f t="shared" si="105"/>
        <v>1.001-10.000</v>
      </c>
      <c r="R646">
        <v>4249</v>
      </c>
      <c r="S646">
        <v>6.19</v>
      </c>
      <c r="T646">
        <v>6.56</v>
      </c>
      <c r="U646">
        <v>1.34</v>
      </c>
      <c r="V646">
        <v>15.53</v>
      </c>
      <c r="W646">
        <v>8.86</v>
      </c>
      <c r="X646" t="s">
        <v>2609</v>
      </c>
      <c r="Y646" t="s">
        <v>2610</v>
      </c>
      <c r="Z646" t="s">
        <v>2611</v>
      </c>
      <c r="AB646">
        <f>(N646 - MIN($N$2:$N$998)) / (MAX($N$2:$N$998) - MIN($N$2:$N$998))</f>
        <v>2.703890539648657E-3</v>
      </c>
      <c r="AC646">
        <f t="shared" si="106"/>
        <v>1.7636314953773679E-4</v>
      </c>
      <c r="AD646">
        <f t="shared" si="107"/>
        <v>0.29913360693114455</v>
      </c>
      <c r="AE646">
        <f t="shared" si="108"/>
        <v>7.2186836518046721E-2</v>
      </c>
      <c r="AF646">
        <f t="shared" si="109"/>
        <v>2.8132386336464062E-4</v>
      </c>
    </row>
    <row r="647" spans="1:32" x14ac:dyDescent="0.25">
      <c r="A647" t="s">
        <v>2612</v>
      </c>
      <c r="B647">
        <v>4914</v>
      </c>
      <c r="C647" s="2" t="str">
        <f t="shared" si="100"/>
        <v>0-20.000</v>
      </c>
      <c r="D647">
        <v>7.15</v>
      </c>
      <c r="E647">
        <f t="shared" si="101"/>
        <v>6</v>
      </c>
      <c r="F647" t="str">
        <f t="shared" si="102"/>
        <v>06-08 anos</v>
      </c>
      <c r="G647">
        <v>182</v>
      </c>
      <c r="H647" t="str">
        <f t="shared" si="103"/>
        <v>1 - 250</v>
      </c>
      <c r="I647">
        <v>617</v>
      </c>
      <c r="J647">
        <v>1587</v>
      </c>
      <c r="K647">
        <v>6570</v>
      </c>
      <c r="L647">
        <v>95160</v>
      </c>
      <c r="M647">
        <v>112807</v>
      </c>
      <c r="N647">
        <v>94002</v>
      </c>
      <c r="O647" t="str">
        <f t="shared" si="104"/>
        <v>10.001-100.000</v>
      </c>
      <c r="P647">
        <v>4415</v>
      </c>
      <c r="Q647" t="str">
        <f t="shared" si="105"/>
        <v>1.001-10.000</v>
      </c>
      <c r="R647">
        <v>14390</v>
      </c>
      <c r="S647">
        <v>3.91</v>
      </c>
      <c r="T647">
        <v>6.88</v>
      </c>
      <c r="U647">
        <v>1.57</v>
      </c>
      <c r="V647">
        <v>30.85</v>
      </c>
      <c r="W647">
        <v>10.52</v>
      </c>
      <c r="X647" t="s">
        <v>2613</v>
      </c>
      <c r="Y647" t="s">
        <v>2614</v>
      </c>
      <c r="Z647" t="s">
        <v>2615</v>
      </c>
      <c r="AB647">
        <f>(N647 - MIN($N$2:$N$998)) / (MAX($N$2:$N$998) - MIN($N$2:$N$998))</f>
        <v>8.7455224342997302E-3</v>
      </c>
      <c r="AC647">
        <f t="shared" si="106"/>
        <v>3.5425082129622744E-4</v>
      </c>
      <c r="AD647">
        <f t="shared" si="107"/>
        <v>0.31372549019607843</v>
      </c>
      <c r="AE647">
        <f t="shared" si="108"/>
        <v>0.12101910828025479</v>
      </c>
      <c r="AF647">
        <f t="shared" si="109"/>
        <v>5.5884360494521345E-4</v>
      </c>
    </row>
    <row r="648" spans="1:32" x14ac:dyDescent="0.25">
      <c r="A648" t="s">
        <v>2616</v>
      </c>
      <c r="B648">
        <v>4907</v>
      </c>
      <c r="C648" s="2" t="str">
        <f t="shared" si="100"/>
        <v>0-20.000</v>
      </c>
      <c r="D648">
        <v>6.86</v>
      </c>
      <c r="E648">
        <f t="shared" si="101"/>
        <v>6</v>
      </c>
      <c r="F648" t="str">
        <f t="shared" si="102"/>
        <v>06-08 anos</v>
      </c>
      <c r="G648">
        <v>0</v>
      </c>
      <c r="H648" t="str">
        <f t="shared" si="103"/>
        <v>0</v>
      </c>
      <c r="I648">
        <v>174</v>
      </c>
      <c r="J648">
        <v>176</v>
      </c>
      <c r="K648">
        <v>282</v>
      </c>
      <c r="L648">
        <v>1968</v>
      </c>
      <c r="M648">
        <v>5528</v>
      </c>
      <c r="N648">
        <v>3651</v>
      </c>
      <c r="O648" t="str">
        <f t="shared" si="104"/>
        <v>1.001-10.000</v>
      </c>
      <c r="P648">
        <v>707</v>
      </c>
      <c r="Q648" t="str">
        <f t="shared" si="105"/>
        <v>101-1.000</v>
      </c>
      <c r="R648">
        <v>1170</v>
      </c>
      <c r="S648">
        <v>12.79</v>
      </c>
      <c r="T648">
        <v>4.74</v>
      </c>
      <c r="U648">
        <v>1.0900000000000001</v>
      </c>
      <c r="V648">
        <v>3.12</v>
      </c>
      <c r="W648">
        <v>1.77</v>
      </c>
      <c r="X648" t="s">
        <v>2617</v>
      </c>
      <c r="Y648" t="s">
        <v>2618</v>
      </c>
      <c r="Z648" t="s">
        <v>2619</v>
      </c>
      <c r="AB648">
        <f>(N648 - MIN($N$2:$N$998)) / (MAX($N$2:$N$998) - MIN($N$2:$N$998))</f>
        <v>3.3967258577081674E-4</v>
      </c>
      <c r="AC648">
        <f t="shared" si="106"/>
        <v>5.6728274214367565E-5</v>
      </c>
      <c r="AD648">
        <f t="shared" si="107"/>
        <v>0.21614227086183313</v>
      </c>
      <c r="AE648">
        <f t="shared" si="108"/>
        <v>1.9108280254777087E-2</v>
      </c>
      <c r="AF648">
        <f t="shared" si="109"/>
        <v>5.6518380791865992E-5</v>
      </c>
    </row>
    <row r="649" spans="1:32" x14ac:dyDescent="0.25">
      <c r="A649" t="s">
        <v>2620</v>
      </c>
      <c r="B649">
        <v>4899</v>
      </c>
      <c r="C649" s="2" t="str">
        <f t="shared" si="100"/>
        <v>0-20.000</v>
      </c>
      <c r="D649">
        <v>9.4700000000000006</v>
      </c>
      <c r="E649">
        <f t="shared" si="101"/>
        <v>8</v>
      </c>
      <c r="F649" t="str">
        <f t="shared" si="102"/>
        <v>08-10 anos</v>
      </c>
      <c r="G649">
        <v>0</v>
      </c>
      <c r="H649" t="str">
        <f t="shared" si="103"/>
        <v>0</v>
      </c>
      <c r="I649">
        <v>11</v>
      </c>
      <c r="J649">
        <v>21</v>
      </c>
      <c r="K649">
        <v>86</v>
      </c>
      <c r="L649">
        <v>812</v>
      </c>
      <c r="M649">
        <v>1279</v>
      </c>
      <c r="N649">
        <v>888</v>
      </c>
      <c r="O649" t="str">
        <f t="shared" si="104"/>
        <v>101-1.000</v>
      </c>
      <c r="P649">
        <v>193</v>
      </c>
      <c r="Q649" t="str">
        <f t="shared" si="105"/>
        <v>101-1.000</v>
      </c>
      <c r="R649">
        <v>198</v>
      </c>
      <c r="S649">
        <v>15.09</v>
      </c>
      <c r="T649">
        <v>4.1399999999999997</v>
      </c>
      <c r="U649">
        <v>1.33</v>
      </c>
      <c r="V649">
        <v>13.38</v>
      </c>
      <c r="W649">
        <v>7.9</v>
      </c>
      <c r="X649" t="s">
        <v>2621</v>
      </c>
      <c r="Y649" t="s">
        <v>2622</v>
      </c>
      <c r="Z649" t="s">
        <v>2623</v>
      </c>
      <c r="AB649">
        <f>(N649 - MIN($N$2:$N$998)) / (MAX($N$2:$N$998) - MIN($N$2:$N$998))</f>
        <v>8.2615517985342438E-5</v>
      </c>
      <c r="AC649">
        <f t="shared" si="106"/>
        <v>1.548593624239454E-5</v>
      </c>
      <c r="AD649">
        <f t="shared" si="107"/>
        <v>0.18878248974008208</v>
      </c>
      <c r="AE649">
        <f t="shared" si="108"/>
        <v>7.0063694267515936E-2</v>
      </c>
      <c r="AF649">
        <f t="shared" si="109"/>
        <v>2.4237690224204072E-4</v>
      </c>
    </row>
    <row r="650" spans="1:32" x14ac:dyDescent="0.25">
      <c r="A650" t="s">
        <v>2624</v>
      </c>
      <c r="B650">
        <v>4910</v>
      </c>
      <c r="C650" s="2" t="str">
        <f t="shared" si="100"/>
        <v>0-20.000</v>
      </c>
      <c r="D650">
        <v>14.13</v>
      </c>
      <c r="E650">
        <f t="shared" si="101"/>
        <v>14</v>
      </c>
      <c r="F650" t="str">
        <f t="shared" si="102"/>
        <v>14-16 anos</v>
      </c>
      <c r="G650">
        <v>35</v>
      </c>
      <c r="H650" t="str">
        <f t="shared" si="103"/>
        <v>1 - 250</v>
      </c>
      <c r="I650">
        <v>2121</v>
      </c>
      <c r="J650">
        <v>3232</v>
      </c>
      <c r="K650">
        <v>14664</v>
      </c>
      <c r="L650">
        <v>98636</v>
      </c>
      <c r="M650">
        <v>195582</v>
      </c>
      <c r="N650">
        <v>118918</v>
      </c>
      <c r="O650" t="str">
        <f t="shared" si="104"/>
        <v>100.001-1.000.000</v>
      </c>
      <c r="P650">
        <v>43598</v>
      </c>
      <c r="Q650" t="str">
        <f t="shared" si="105"/>
        <v>10.001-100.000</v>
      </c>
      <c r="R650">
        <v>33066</v>
      </c>
      <c r="S650">
        <v>22.29</v>
      </c>
      <c r="T650">
        <v>5.18</v>
      </c>
      <c r="U650">
        <v>2.04</v>
      </c>
      <c r="V650">
        <v>42.9</v>
      </c>
      <c r="W650">
        <v>6.43</v>
      </c>
      <c r="X650" t="s">
        <v>2625</v>
      </c>
      <c r="Y650" t="s">
        <v>2626</v>
      </c>
      <c r="Z650" t="s">
        <v>2627</v>
      </c>
      <c r="AB650">
        <f>(N650 - MIN($N$2:$N$998)) / (MAX($N$2:$N$998) - MIN($N$2:$N$998))</f>
        <v>1.106359478353711E-2</v>
      </c>
      <c r="AC650">
        <f t="shared" si="106"/>
        <v>3.4982168305487935E-3</v>
      </c>
      <c r="AD650">
        <f t="shared" si="107"/>
        <v>0.23620611035111719</v>
      </c>
      <c r="AE650">
        <f t="shared" si="108"/>
        <v>0.2208067940552017</v>
      </c>
      <c r="AF650">
        <f t="shared" si="109"/>
        <v>7.7712773588815734E-4</v>
      </c>
    </row>
    <row r="651" spans="1:32" x14ac:dyDescent="0.25">
      <c r="A651" t="s">
        <v>2628</v>
      </c>
      <c r="B651">
        <v>4899</v>
      </c>
      <c r="C651" s="2" t="str">
        <f t="shared" si="100"/>
        <v>0-20.000</v>
      </c>
      <c r="D651">
        <v>14.29</v>
      </c>
      <c r="E651">
        <f t="shared" si="101"/>
        <v>14</v>
      </c>
      <c r="F651" t="str">
        <f t="shared" si="102"/>
        <v>14-16 anos</v>
      </c>
      <c r="G651">
        <v>0</v>
      </c>
      <c r="H651" t="str">
        <f t="shared" si="103"/>
        <v>0</v>
      </c>
      <c r="I651">
        <v>213</v>
      </c>
      <c r="J651">
        <v>225</v>
      </c>
      <c r="K651">
        <v>1389</v>
      </c>
      <c r="L651">
        <v>6710</v>
      </c>
      <c r="M651">
        <v>11810</v>
      </c>
      <c r="N651">
        <v>8429</v>
      </c>
      <c r="O651" t="str">
        <f t="shared" si="104"/>
        <v>1.001-10.000</v>
      </c>
      <c r="P651">
        <v>1162</v>
      </c>
      <c r="Q651" t="str">
        <f t="shared" si="105"/>
        <v>1.001-10.000</v>
      </c>
      <c r="R651">
        <v>2219</v>
      </c>
      <c r="S651">
        <v>9.84</v>
      </c>
      <c r="T651">
        <v>4.12</v>
      </c>
      <c r="U651">
        <v>1.45</v>
      </c>
      <c r="V651">
        <v>40.75</v>
      </c>
      <c r="W651">
        <v>7.35</v>
      </c>
      <c r="X651" t="s">
        <v>2629</v>
      </c>
      <c r="Y651" t="s">
        <v>2630</v>
      </c>
      <c r="Z651" t="s">
        <v>2631</v>
      </c>
      <c r="AB651">
        <f>(N651 - MIN($N$2:$N$998)) / (MAX($N$2:$N$998) - MIN($N$2:$N$998))</f>
        <v>7.8419617240816611E-4</v>
      </c>
      <c r="AC651">
        <f t="shared" si="106"/>
        <v>9.3236569500841735E-5</v>
      </c>
      <c r="AD651">
        <f t="shared" si="107"/>
        <v>0.18787049703602371</v>
      </c>
      <c r="AE651">
        <f t="shared" si="108"/>
        <v>9.5541401273885343E-2</v>
      </c>
      <c r="AF651">
        <f t="shared" si="109"/>
        <v>7.3818077476555744E-4</v>
      </c>
    </row>
    <row r="652" spans="1:32" x14ac:dyDescent="0.25">
      <c r="A652" t="s">
        <v>2632</v>
      </c>
      <c r="B652">
        <v>4875</v>
      </c>
      <c r="C652" s="2" t="str">
        <f t="shared" si="100"/>
        <v>0-20.000</v>
      </c>
      <c r="D652">
        <v>11.48</v>
      </c>
      <c r="E652">
        <f t="shared" si="101"/>
        <v>10</v>
      </c>
      <c r="F652" t="str">
        <f t="shared" si="102"/>
        <v>10-12 anos</v>
      </c>
      <c r="G652">
        <v>15</v>
      </c>
      <c r="H652" t="str">
        <f t="shared" si="103"/>
        <v>1 - 250</v>
      </c>
      <c r="I652">
        <v>212</v>
      </c>
      <c r="J652">
        <v>498</v>
      </c>
      <c r="K652">
        <v>2454</v>
      </c>
      <c r="L652">
        <v>17670</v>
      </c>
      <c r="M652">
        <v>22469</v>
      </c>
      <c r="N652">
        <v>15184</v>
      </c>
      <c r="O652" t="str">
        <f t="shared" si="104"/>
        <v>10.001-100.000</v>
      </c>
      <c r="P652">
        <v>4346</v>
      </c>
      <c r="Q652" t="str">
        <f t="shared" si="105"/>
        <v>1.001-10.000</v>
      </c>
      <c r="R652">
        <v>2939</v>
      </c>
      <c r="S652">
        <v>19.34</v>
      </c>
      <c r="T652">
        <v>3.22</v>
      </c>
      <c r="U652">
        <v>1.53</v>
      </c>
      <c r="V652">
        <v>261.8</v>
      </c>
      <c r="W652">
        <v>7.38</v>
      </c>
      <c r="X652" t="s">
        <v>2633</v>
      </c>
      <c r="Y652" t="s">
        <v>2634</v>
      </c>
      <c r="Z652" t="s">
        <v>2635</v>
      </c>
      <c r="AB652">
        <f>(N652 - MIN($N$2:$N$998)) / (MAX($N$2:$N$998) - MIN($N$2:$N$998))</f>
        <v>1.4126509291547745E-3</v>
      </c>
      <c r="AC652">
        <f t="shared" si="106"/>
        <v>3.4871439849454235E-4</v>
      </c>
      <c r="AD652">
        <f t="shared" si="107"/>
        <v>0.14683082535339717</v>
      </c>
      <c r="AE652">
        <f t="shared" si="108"/>
        <v>0.11252653927813164</v>
      </c>
      <c r="AF652">
        <f t="shared" si="109"/>
        <v>4.742471824137986E-3</v>
      </c>
    </row>
    <row r="653" spans="1:32" x14ac:dyDescent="0.25">
      <c r="A653" t="s">
        <v>2636</v>
      </c>
      <c r="B653">
        <v>4866</v>
      </c>
      <c r="C653" s="2" t="str">
        <f t="shared" si="100"/>
        <v>0-20.000</v>
      </c>
      <c r="D653">
        <v>14.79</v>
      </c>
      <c r="E653">
        <f t="shared" si="101"/>
        <v>14</v>
      </c>
      <c r="F653" t="str">
        <f t="shared" si="102"/>
        <v>14-16 anos</v>
      </c>
      <c r="G653">
        <v>0</v>
      </c>
      <c r="H653" t="str">
        <f t="shared" si="103"/>
        <v>0</v>
      </c>
      <c r="I653">
        <v>2673</v>
      </c>
      <c r="J653">
        <v>7007</v>
      </c>
      <c r="K653">
        <v>38021</v>
      </c>
      <c r="L653">
        <v>230296</v>
      </c>
      <c r="M653">
        <v>421554</v>
      </c>
      <c r="N653">
        <v>298777</v>
      </c>
      <c r="O653" t="str">
        <f t="shared" si="104"/>
        <v>100.001-1.000.000</v>
      </c>
      <c r="P653">
        <v>66101</v>
      </c>
      <c r="Q653" t="str">
        <f t="shared" si="105"/>
        <v>10.001-100.000</v>
      </c>
      <c r="R653">
        <v>56676</v>
      </c>
      <c r="S653">
        <v>15.68</v>
      </c>
      <c r="T653">
        <v>4.87</v>
      </c>
      <c r="U653">
        <v>1.28</v>
      </c>
      <c r="V653">
        <v>381.59</v>
      </c>
      <c r="W653">
        <v>8.2100000000000009</v>
      </c>
      <c r="X653" t="s">
        <v>2637</v>
      </c>
      <c r="Y653" t="s">
        <v>2638</v>
      </c>
      <c r="Z653" t="s">
        <v>2639</v>
      </c>
      <c r="AB653">
        <f>(N653 - MIN($N$2:$N$998)) / (MAX($N$2:$N$998) - MIN($N$2:$N$998))</f>
        <v>2.7796865559804797E-2</v>
      </c>
      <c r="AC653">
        <f t="shared" si="106"/>
        <v>5.3038128060027018E-3</v>
      </c>
      <c r="AD653">
        <f t="shared" si="107"/>
        <v>0.22207022343821251</v>
      </c>
      <c r="AE653">
        <f t="shared" si="108"/>
        <v>5.9447983014862003E-2</v>
      </c>
      <c r="AF653">
        <f t="shared" si="109"/>
        <v>6.9124515789641483E-3</v>
      </c>
    </row>
    <row r="654" spans="1:32" x14ac:dyDescent="0.25">
      <c r="A654" t="s">
        <v>2640</v>
      </c>
      <c r="B654">
        <v>4874</v>
      </c>
      <c r="C654" s="2" t="str">
        <f t="shared" si="100"/>
        <v>0-20.000</v>
      </c>
      <c r="D654">
        <v>12.78</v>
      </c>
      <c r="E654">
        <f t="shared" si="101"/>
        <v>12</v>
      </c>
      <c r="F654" t="str">
        <f t="shared" si="102"/>
        <v>12-14 anos</v>
      </c>
      <c r="G654">
        <v>225</v>
      </c>
      <c r="H654" t="str">
        <f t="shared" si="103"/>
        <v>1 - 250</v>
      </c>
      <c r="I654">
        <v>4008</v>
      </c>
      <c r="J654">
        <v>5049</v>
      </c>
      <c r="K654">
        <v>41789</v>
      </c>
      <c r="L654">
        <v>449856</v>
      </c>
      <c r="M654">
        <v>716854</v>
      </c>
      <c r="N654">
        <v>545783</v>
      </c>
      <c r="O654" t="str">
        <f t="shared" si="104"/>
        <v>100.001-1.000.000</v>
      </c>
      <c r="P654">
        <v>62424</v>
      </c>
      <c r="Q654" t="str">
        <f t="shared" si="105"/>
        <v>10.001-100.000</v>
      </c>
      <c r="R654">
        <v>108647</v>
      </c>
      <c r="S654">
        <v>8.7100000000000009</v>
      </c>
      <c r="T654">
        <v>6.52</v>
      </c>
      <c r="U654">
        <v>1.64</v>
      </c>
      <c r="V654">
        <v>309.35000000000002</v>
      </c>
      <c r="W654">
        <v>21.76</v>
      </c>
      <c r="X654" t="s">
        <v>2641</v>
      </c>
      <c r="Y654" t="s">
        <v>2642</v>
      </c>
      <c r="Z654" t="s">
        <v>2643</v>
      </c>
      <c r="AB654">
        <f>(N654 - MIN($N$2:$N$998)) / (MAX($N$2:$N$998) - MIN($N$2:$N$998))</f>
        <v>5.0777190599768193E-2</v>
      </c>
      <c r="AC654">
        <f t="shared" si="106"/>
        <v>5.0087776372810195E-3</v>
      </c>
      <c r="AD654">
        <f t="shared" si="107"/>
        <v>0.29730962152302781</v>
      </c>
      <c r="AE654">
        <f t="shared" si="108"/>
        <v>0.13588110403397025</v>
      </c>
      <c r="AF654">
        <f t="shared" si="109"/>
        <v>5.6038336852447905E-3</v>
      </c>
    </row>
    <row r="655" spans="1:32" x14ac:dyDescent="0.25">
      <c r="A655" t="s">
        <v>2644</v>
      </c>
      <c r="B655">
        <v>4862</v>
      </c>
      <c r="C655" s="2" t="str">
        <f t="shared" si="100"/>
        <v>0-20.000</v>
      </c>
      <c r="D655">
        <v>9.98</v>
      </c>
      <c r="E655">
        <f t="shared" si="101"/>
        <v>8</v>
      </c>
      <c r="F655" t="str">
        <f t="shared" si="102"/>
        <v>08-10 anos</v>
      </c>
      <c r="G655">
        <v>81</v>
      </c>
      <c r="H655" t="str">
        <f t="shared" si="103"/>
        <v>1 - 250</v>
      </c>
      <c r="I655">
        <v>39</v>
      </c>
      <c r="J655">
        <v>67</v>
      </c>
      <c r="K655">
        <v>301</v>
      </c>
      <c r="L655">
        <v>4086</v>
      </c>
      <c r="M655">
        <v>5672</v>
      </c>
      <c r="N655">
        <v>4129</v>
      </c>
      <c r="O655" t="str">
        <f t="shared" si="104"/>
        <v>1.001-10.000</v>
      </c>
      <c r="P655">
        <v>715</v>
      </c>
      <c r="Q655" t="str">
        <f t="shared" si="105"/>
        <v>101-1.000</v>
      </c>
      <c r="R655">
        <v>828</v>
      </c>
      <c r="S655">
        <v>12.61</v>
      </c>
      <c r="T655">
        <v>6.12</v>
      </c>
      <c r="U655">
        <v>1.1499999999999999</v>
      </c>
      <c r="V655">
        <v>8.7200000000000006</v>
      </c>
      <c r="W655">
        <v>12.03</v>
      </c>
      <c r="X655" t="s">
        <v>2645</v>
      </c>
      <c r="Y655" t="s">
        <v>2646</v>
      </c>
      <c r="Z655" t="s">
        <v>2647</v>
      </c>
      <c r="AB655">
        <f>(N655 - MIN($N$2:$N$998)) / (MAX($N$2:$N$998) - MIN($N$2:$N$998))</f>
        <v>3.8414355153319703E-4</v>
      </c>
      <c r="AC655">
        <f t="shared" si="106"/>
        <v>5.7370178307316558E-5</v>
      </c>
      <c r="AD655">
        <f t="shared" si="107"/>
        <v>0.27906976744186046</v>
      </c>
      <c r="AE655">
        <f t="shared" si="108"/>
        <v>3.1847133757961762E-2</v>
      </c>
      <c r="AF655">
        <f t="shared" si="109"/>
        <v>1.5796162836701009E-4</v>
      </c>
    </row>
    <row r="656" spans="1:32" x14ac:dyDescent="0.25">
      <c r="A656" t="s">
        <v>2648</v>
      </c>
      <c r="B656">
        <v>4859</v>
      </c>
      <c r="C656" s="2" t="str">
        <f t="shared" si="100"/>
        <v>0-20.000</v>
      </c>
      <c r="D656">
        <v>11.56</v>
      </c>
      <c r="E656">
        <f t="shared" si="101"/>
        <v>10</v>
      </c>
      <c r="F656" t="str">
        <f t="shared" si="102"/>
        <v>10-12 anos</v>
      </c>
      <c r="G656">
        <v>0</v>
      </c>
      <c r="H656" t="str">
        <f t="shared" si="103"/>
        <v>0</v>
      </c>
      <c r="I656">
        <v>64</v>
      </c>
      <c r="J656">
        <v>459</v>
      </c>
      <c r="K656">
        <v>1538</v>
      </c>
      <c r="L656">
        <v>15738</v>
      </c>
      <c r="M656">
        <v>13398</v>
      </c>
      <c r="N656">
        <v>8836</v>
      </c>
      <c r="O656" t="str">
        <f t="shared" si="104"/>
        <v>1.001-10.000</v>
      </c>
      <c r="P656">
        <v>2601</v>
      </c>
      <c r="Q656" t="str">
        <f t="shared" si="105"/>
        <v>1.001-10.000</v>
      </c>
      <c r="R656">
        <v>1961</v>
      </c>
      <c r="S656">
        <v>19.41</v>
      </c>
      <c r="T656">
        <v>3.12</v>
      </c>
      <c r="U656">
        <v>1.28</v>
      </c>
      <c r="V656">
        <v>20.34</v>
      </c>
      <c r="W656">
        <v>4.6500000000000004</v>
      </c>
      <c r="X656" t="s">
        <v>2649</v>
      </c>
      <c r="Y656" t="s">
        <v>2650</v>
      </c>
      <c r="Z656" t="s">
        <v>2651</v>
      </c>
      <c r="AB656">
        <f>(N656 - MIN($N$2:$N$998)) / (MAX($N$2:$N$998) - MIN($N$2:$N$998))</f>
        <v>8.2206161815144801E-4</v>
      </c>
      <c r="AC656">
        <f t="shared" si="106"/>
        <v>2.0869906822004248E-4</v>
      </c>
      <c r="AD656">
        <f t="shared" si="107"/>
        <v>0.14227086183310533</v>
      </c>
      <c r="AE656">
        <f t="shared" si="108"/>
        <v>5.9447983014862003E-2</v>
      </c>
      <c r="AF656">
        <f t="shared" si="109"/>
        <v>3.6845636708543407E-4</v>
      </c>
    </row>
    <row r="657" spans="1:32" x14ac:dyDescent="0.25">
      <c r="A657" t="s">
        <v>2652</v>
      </c>
      <c r="B657">
        <v>4860</v>
      </c>
      <c r="C657" s="2" t="str">
        <f t="shared" si="100"/>
        <v>0-20.000</v>
      </c>
      <c r="D657">
        <v>10.5</v>
      </c>
      <c r="E657">
        <f t="shared" si="101"/>
        <v>10</v>
      </c>
      <c r="F657" t="str">
        <f t="shared" si="102"/>
        <v>10-12 anos</v>
      </c>
      <c r="G657">
        <v>14</v>
      </c>
      <c r="H657" t="str">
        <f t="shared" si="103"/>
        <v>1 - 250</v>
      </c>
      <c r="I657">
        <v>379</v>
      </c>
      <c r="J657">
        <v>525</v>
      </c>
      <c r="K657">
        <v>2994</v>
      </c>
      <c r="L657">
        <v>22801</v>
      </c>
      <c r="M657">
        <v>37302</v>
      </c>
      <c r="N657">
        <v>24974</v>
      </c>
      <c r="O657" t="str">
        <f t="shared" si="104"/>
        <v>10.001-100.000</v>
      </c>
      <c r="P657">
        <v>6476</v>
      </c>
      <c r="Q657" t="str">
        <f t="shared" si="105"/>
        <v>1.001-10.000</v>
      </c>
      <c r="R657">
        <v>5852</v>
      </c>
      <c r="S657">
        <v>17.36</v>
      </c>
      <c r="T657">
        <v>6.5</v>
      </c>
      <c r="U657">
        <v>1.21</v>
      </c>
      <c r="V657">
        <v>89.66</v>
      </c>
      <c r="W657">
        <v>8.98</v>
      </c>
      <c r="X657" t="s">
        <v>2653</v>
      </c>
      <c r="Y657" t="s">
        <v>2654</v>
      </c>
      <c r="Z657" t="s">
        <v>2655</v>
      </c>
      <c r="AB657">
        <f>(N657 - MIN($N$2:$N$998)) / (MAX($N$2:$N$998) - MIN($N$2:$N$998))</f>
        <v>2.3234684078445294E-3</v>
      </c>
      <c r="AC657">
        <f t="shared" si="106"/>
        <v>5.1962136324221263E-4</v>
      </c>
      <c r="AD657">
        <f t="shared" si="107"/>
        <v>0.29639762881896947</v>
      </c>
      <c r="AE657">
        <f t="shared" si="108"/>
        <v>4.4585987261146487E-2</v>
      </c>
      <c r="AF657">
        <f t="shared" si="109"/>
        <v>1.6241788531406105E-3</v>
      </c>
    </row>
    <row r="658" spans="1:32" x14ac:dyDescent="0.25">
      <c r="A658" t="s">
        <v>2656</v>
      </c>
      <c r="B658">
        <v>4859</v>
      </c>
      <c r="C658" s="2" t="str">
        <f t="shared" si="100"/>
        <v>0-20.000</v>
      </c>
      <c r="D658">
        <v>9.31</v>
      </c>
      <c r="E658">
        <f t="shared" si="101"/>
        <v>8</v>
      </c>
      <c r="F658" t="str">
        <f t="shared" si="102"/>
        <v>08-10 anos</v>
      </c>
      <c r="G658">
        <v>80</v>
      </c>
      <c r="H658" t="str">
        <f t="shared" si="103"/>
        <v>1 - 250</v>
      </c>
      <c r="I658">
        <v>241</v>
      </c>
      <c r="J658">
        <v>269</v>
      </c>
      <c r="K658">
        <v>1100</v>
      </c>
      <c r="L658">
        <v>8061</v>
      </c>
      <c r="M658">
        <v>22303</v>
      </c>
      <c r="N658">
        <v>14179</v>
      </c>
      <c r="O658" t="str">
        <f t="shared" si="104"/>
        <v>10.001-100.000</v>
      </c>
      <c r="P658">
        <v>5056</v>
      </c>
      <c r="Q658" t="str">
        <f t="shared" si="105"/>
        <v>1.001-10.000</v>
      </c>
      <c r="R658">
        <v>3068</v>
      </c>
      <c r="S658">
        <v>22.67</v>
      </c>
      <c r="T658">
        <v>6.07</v>
      </c>
      <c r="U658">
        <v>1.3</v>
      </c>
      <c r="V658">
        <v>11.6</v>
      </c>
      <c r="W658">
        <v>5.61</v>
      </c>
      <c r="X658" t="s">
        <v>2657</v>
      </c>
      <c r="Y658" t="s">
        <v>2658</v>
      </c>
      <c r="Z658" t="s">
        <v>2659</v>
      </c>
      <c r="AB658">
        <f>(N658 - MIN($N$2:$N$998)) / (MAX($N$2:$N$998) - MIN($N$2:$N$998))</f>
        <v>1.3191502584619036E-3</v>
      </c>
      <c r="AC658">
        <f t="shared" si="106"/>
        <v>4.0568338674376575E-4</v>
      </c>
      <c r="AD658">
        <f t="shared" si="107"/>
        <v>0.27678978568171458</v>
      </c>
      <c r="AE658">
        <f t="shared" si="108"/>
        <v>6.369426751592358E-2</v>
      </c>
      <c r="AF658">
        <f t="shared" si="109"/>
        <v>2.101324414056556E-4</v>
      </c>
    </row>
    <row r="659" spans="1:32" x14ac:dyDescent="0.25">
      <c r="A659" t="s">
        <v>2660</v>
      </c>
      <c r="B659">
        <v>4851</v>
      </c>
      <c r="C659" s="2" t="str">
        <f t="shared" si="100"/>
        <v>0-20.000</v>
      </c>
      <c r="D659">
        <v>4.34</v>
      </c>
      <c r="E659">
        <f t="shared" si="101"/>
        <v>4</v>
      </c>
      <c r="F659" t="str">
        <f t="shared" si="102"/>
        <v>04-06 anos</v>
      </c>
      <c r="G659">
        <v>0</v>
      </c>
      <c r="H659" t="str">
        <f t="shared" si="103"/>
        <v>0</v>
      </c>
      <c r="I659">
        <v>1259</v>
      </c>
      <c r="J659">
        <v>368</v>
      </c>
      <c r="K659">
        <v>1255</v>
      </c>
      <c r="L659">
        <v>9415</v>
      </c>
      <c r="M659">
        <v>57529</v>
      </c>
      <c r="N659">
        <v>30876</v>
      </c>
      <c r="O659" t="str">
        <f t="shared" si="104"/>
        <v>10.001-100.000</v>
      </c>
      <c r="P659">
        <v>16189</v>
      </c>
      <c r="Q659" t="str">
        <f t="shared" si="105"/>
        <v>10.001-100.000</v>
      </c>
      <c r="R659">
        <v>10464</v>
      </c>
      <c r="S659">
        <v>28.14</v>
      </c>
      <c r="T659">
        <v>3.26</v>
      </c>
      <c r="U659">
        <v>1.25</v>
      </c>
      <c r="V659">
        <v>10.7</v>
      </c>
      <c r="W659">
        <v>6.52</v>
      </c>
      <c r="X659" t="s">
        <v>2661</v>
      </c>
      <c r="Y659" t="s">
        <v>2662</v>
      </c>
      <c r="Z659" t="s">
        <v>2663</v>
      </c>
      <c r="AB659">
        <f>(N659 - MIN($N$2:$N$998)) / (MAX($N$2:$N$998) - MIN($N$2:$N$998))</f>
        <v>2.8725638888687311E-3</v>
      </c>
      <c r="AC659">
        <f t="shared" si="106"/>
        <v>1.2989731700939131E-3</v>
      </c>
      <c r="AD659">
        <f t="shared" si="107"/>
        <v>0.14865481076151391</v>
      </c>
      <c r="AE659">
        <f t="shared" si="108"/>
        <v>5.3078556263269641E-2</v>
      </c>
      <c r="AF659">
        <f t="shared" si="109"/>
        <v>1.9382906233107887E-4</v>
      </c>
    </row>
    <row r="660" spans="1:32" x14ac:dyDescent="0.25">
      <c r="A660" t="s">
        <v>2664</v>
      </c>
      <c r="B660">
        <v>4847</v>
      </c>
      <c r="C660" s="2" t="str">
        <f t="shared" si="100"/>
        <v>0-20.000</v>
      </c>
      <c r="D660">
        <v>9.2799999999999994</v>
      </c>
      <c r="E660">
        <f t="shared" si="101"/>
        <v>8</v>
      </c>
      <c r="F660" t="str">
        <f t="shared" si="102"/>
        <v>08-10 anos</v>
      </c>
      <c r="G660">
        <v>262</v>
      </c>
      <c r="H660" t="str">
        <f t="shared" si="103"/>
        <v>251 - 500</v>
      </c>
      <c r="I660">
        <v>317</v>
      </c>
      <c r="J660">
        <v>505</v>
      </c>
      <c r="K660">
        <v>4243</v>
      </c>
      <c r="L660">
        <v>46617</v>
      </c>
      <c r="M660">
        <v>74729</v>
      </c>
      <c r="N660">
        <v>53866</v>
      </c>
      <c r="O660" t="str">
        <f t="shared" si="104"/>
        <v>10.001-100.000</v>
      </c>
      <c r="P660">
        <v>9186</v>
      </c>
      <c r="Q660" t="str">
        <f t="shared" si="105"/>
        <v>1.001-10.000</v>
      </c>
      <c r="R660">
        <v>11677</v>
      </c>
      <c r="S660">
        <v>12.29</v>
      </c>
      <c r="T660">
        <v>9.3000000000000007</v>
      </c>
      <c r="U660">
        <v>1.69</v>
      </c>
      <c r="V660">
        <v>114.5</v>
      </c>
      <c r="W660">
        <v>19.64</v>
      </c>
      <c r="X660" t="s">
        <v>2665</v>
      </c>
      <c r="Y660" t="s">
        <v>2666</v>
      </c>
      <c r="Z660" t="s">
        <v>2667</v>
      </c>
      <c r="AB660">
        <f>(N660 - MIN($N$2:$N$998)) / (MAX($N$2:$N$998) - MIN($N$2:$N$998))</f>
        <v>5.0114498781514147E-3</v>
      </c>
      <c r="AC660">
        <f t="shared" si="106"/>
        <v>7.3706637472868524E-4</v>
      </c>
      <c r="AD660">
        <f t="shared" si="107"/>
        <v>0.42407660738714092</v>
      </c>
      <c r="AE660">
        <f t="shared" si="108"/>
        <v>0.1464968152866242</v>
      </c>
      <c r="AF660">
        <f t="shared" si="109"/>
        <v>2.0741521155989281E-3</v>
      </c>
    </row>
    <row r="661" spans="1:32" x14ac:dyDescent="0.25">
      <c r="A661" t="s">
        <v>2668</v>
      </c>
      <c r="B661">
        <v>4826</v>
      </c>
      <c r="C661" s="2" t="str">
        <f t="shared" si="100"/>
        <v>0-20.000</v>
      </c>
      <c r="D661">
        <v>9.82</v>
      </c>
      <c r="E661">
        <f t="shared" si="101"/>
        <v>8</v>
      </c>
      <c r="F661" t="str">
        <f t="shared" si="102"/>
        <v>08-10 anos</v>
      </c>
      <c r="G661">
        <v>1</v>
      </c>
      <c r="H661" t="str">
        <f t="shared" si="103"/>
        <v>1 - 250</v>
      </c>
      <c r="I661">
        <v>23</v>
      </c>
      <c r="J661">
        <v>31</v>
      </c>
      <c r="K661">
        <v>160</v>
      </c>
      <c r="L661">
        <v>1776</v>
      </c>
      <c r="M661">
        <v>2557</v>
      </c>
      <c r="N661">
        <v>1823</v>
      </c>
      <c r="O661" t="str">
        <f t="shared" si="104"/>
        <v>1.001-10.000</v>
      </c>
      <c r="P661">
        <v>408</v>
      </c>
      <c r="Q661" t="str">
        <f t="shared" si="105"/>
        <v>101-1.000</v>
      </c>
      <c r="R661">
        <v>326</v>
      </c>
      <c r="S661">
        <v>15.96</v>
      </c>
      <c r="T661">
        <v>2.81</v>
      </c>
      <c r="U661">
        <v>1.39</v>
      </c>
      <c r="V661">
        <v>18.649999999999999</v>
      </c>
      <c r="W661">
        <v>11.94</v>
      </c>
      <c r="X661" t="s">
        <v>2669</v>
      </c>
      <c r="Y661" t="s">
        <v>2670</v>
      </c>
      <c r="Z661" t="s">
        <v>2671</v>
      </c>
      <c r="AB661">
        <f>(N661 - MIN($N$2:$N$998)) / (MAX($N$2:$N$998) - MIN($N$2:$N$998))</f>
        <v>1.6960370415234152E-4</v>
      </c>
      <c r="AC661">
        <f t="shared" si="106"/>
        <v>3.2737108740398822E-5</v>
      </c>
      <c r="AD661">
        <f t="shared" si="107"/>
        <v>0.12813497492020065</v>
      </c>
      <c r="AE661">
        <f t="shared" si="108"/>
        <v>8.2802547770700619E-2</v>
      </c>
      <c r="AF661">
        <f t="shared" si="109"/>
        <v>3.3784224415650663E-4</v>
      </c>
    </row>
    <row r="662" spans="1:32" x14ac:dyDescent="0.25">
      <c r="A662" t="s">
        <v>2672</v>
      </c>
      <c r="B662">
        <v>4805</v>
      </c>
      <c r="C662" s="2" t="str">
        <f t="shared" si="100"/>
        <v>0-20.000</v>
      </c>
      <c r="D662">
        <v>10.93</v>
      </c>
      <c r="E662">
        <f t="shared" si="101"/>
        <v>10</v>
      </c>
      <c r="F662" t="str">
        <f t="shared" si="102"/>
        <v>10-12 anos</v>
      </c>
      <c r="G662">
        <v>23</v>
      </c>
      <c r="H662" t="str">
        <f t="shared" si="103"/>
        <v>1 - 250</v>
      </c>
      <c r="I662">
        <v>79</v>
      </c>
      <c r="J662">
        <v>193</v>
      </c>
      <c r="K662">
        <v>842</v>
      </c>
      <c r="L662">
        <v>9485</v>
      </c>
      <c r="M662">
        <v>15280</v>
      </c>
      <c r="N662">
        <v>9440</v>
      </c>
      <c r="O662" t="str">
        <f t="shared" si="104"/>
        <v>1.001-10.000</v>
      </c>
      <c r="P662">
        <v>4338</v>
      </c>
      <c r="Q662" t="str">
        <f t="shared" si="105"/>
        <v>1.001-10.000</v>
      </c>
      <c r="R662">
        <v>1502</v>
      </c>
      <c r="S662">
        <v>28.39</v>
      </c>
      <c r="T662">
        <v>6.87</v>
      </c>
      <c r="U662">
        <v>1.68</v>
      </c>
      <c r="V662">
        <v>25.72</v>
      </c>
      <c r="W662">
        <v>10.65</v>
      </c>
      <c r="X662" t="s">
        <v>2673</v>
      </c>
      <c r="Y662" t="s">
        <v>2674</v>
      </c>
      <c r="Z662" t="s">
        <v>2675</v>
      </c>
      <c r="AB662">
        <f>(N662 - MIN($N$2:$N$998)) / (MAX($N$2:$N$998) - MIN($N$2:$N$998))</f>
        <v>8.782550560603972E-4</v>
      </c>
      <c r="AC662">
        <f t="shared" si="106"/>
        <v>3.4807249440159334E-4</v>
      </c>
      <c r="AD662">
        <f t="shared" si="107"/>
        <v>0.31326949384404923</v>
      </c>
      <c r="AE662">
        <f t="shared" si="108"/>
        <v>0.14437367303609341</v>
      </c>
      <c r="AF662">
        <f t="shared" si="109"/>
        <v>4.6591434422012603E-4</v>
      </c>
    </row>
    <row r="663" spans="1:32" x14ac:dyDescent="0.25">
      <c r="A663" t="s">
        <v>2676</v>
      </c>
      <c r="B663">
        <v>4794</v>
      </c>
      <c r="C663" s="2" t="str">
        <f t="shared" si="100"/>
        <v>0-20.000</v>
      </c>
      <c r="D663">
        <v>12.56</v>
      </c>
      <c r="E663">
        <f t="shared" si="101"/>
        <v>12</v>
      </c>
      <c r="F663" t="str">
        <f t="shared" si="102"/>
        <v>12-14 anos</v>
      </c>
      <c r="G663">
        <v>0</v>
      </c>
      <c r="H663" t="str">
        <f t="shared" si="103"/>
        <v>0</v>
      </c>
      <c r="I663">
        <v>1026</v>
      </c>
      <c r="J663">
        <v>1109</v>
      </c>
      <c r="K663">
        <v>8393</v>
      </c>
      <c r="L663">
        <v>65134</v>
      </c>
      <c r="M663">
        <v>187074</v>
      </c>
      <c r="N663">
        <v>153179</v>
      </c>
      <c r="O663" t="str">
        <f t="shared" si="104"/>
        <v>100.001-1.000.000</v>
      </c>
      <c r="P663">
        <v>14534</v>
      </c>
      <c r="Q663" t="str">
        <f t="shared" si="105"/>
        <v>10.001-100.000</v>
      </c>
      <c r="R663">
        <v>19361</v>
      </c>
      <c r="S663">
        <v>7.77</v>
      </c>
      <c r="T663">
        <v>7.27</v>
      </c>
      <c r="U663">
        <v>1.62</v>
      </c>
      <c r="V663">
        <v>95.82</v>
      </c>
      <c r="W663">
        <v>12.57</v>
      </c>
      <c r="X663" t="s">
        <v>2677</v>
      </c>
      <c r="Y663" t="s">
        <v>2678</v>
      </c>
      <c r="Z663" t="s">
        <v>2679</v>
      </c>
      <c r="AB663">
        <f>(N663 - MIN($N$2:$N$998)) / (MAX($N$2:$N$998) - MIN($N$2:$N$998))</f>
        <v>1.4251083816978346E-2</v>
      </c>
      <c r="AC663">
        <f t="shared" si="106"/>
        <v>1.1661792608650893E-3</v>
      </c>
      <c r="AD663">
        <f t="shared" si="107"/>
        <v>0.33150934792521658</v>
      </c>
      <c r="AE663">
        <f t="shared" si="108"/>
        <v>0.13163481953290873</v>
      </c>
      <c r="AF663">
        <f t="shared" si="109"/>
        <v>1.7357664254732689E-3</v>
      </c>
    </row>
    <row r="664" spans="1:32" x14ac:dyDescent="0.25">
      <c r="A664" t="s">
        <v>2680</v>
      </c>
      <c r="B664">
        <v>4788</v>
      </c>
      <c r="C664" s="2" t="str">
        <f t="shared" si="100"/>
        <v>0-20.000</v>
      </c>
      <c r="D664">
        <v>5.01</v>
      </c>
      <c r="E664">
        <f t="shared" si="101"/>
        <v>4</v>
      </c>
      <c r="F664" t="str">
        <f t="shared" si="102"/>
        <v>04-06 anos</v>
      </c>
      <c r="G664">
        <v>22</v>
      </c>
      <c r="H664" t="str">
        <f t="shared" si="103"/>
        <v>1 - 250</v>
      </c>
      <c r="I664">
        <v>144</v>
      </c>
      <c r="J664">
        <v>165</v>
      </c>
      <c r="K664">
        <v>315</v>
      </c>
      <c r="L664">
        <v>2783</v>
      </c>
      <c r="M664">
        <v>7916</v>
      </c>
      <c r="N664">
        <v>4637</v>
      </c>
      <c r="O664" t="str">
        <f t="shared" si="104"/>
        <v>1.001-10.000</v>
      </c>
      <c r="P664">
        <v>1839</v>
      </c>
      <c r="Q664" t="str">
        <f t="shared" si="105"/>
        <v>1.001-10.000</v>
      </c>
      <c r="R664">
        <v>1440</v>
      </c>
      <c r="S664">
        <v>23.23</v>
      </c>
      <c r="T664">
        <v>5.39</v>
      </c>
      <c r="U664">
        <v>1.08</v>
      </c>
      <c r="V664">
        <v>15.55</v>
      </c>
      <c r="W664">
        <v>2.71</v>
      </c>
      <c r="X664" t="s">
        <v>2681</v>
      </c>
      <c r="Y664" t="s">
        <v>2682</v>
      </c>
      <c r="Z664" t="s">
        <v>2683</v>
      </c>
      <c r="AB664">
        <f>(N664 - MIN($N$2:$N$998)) / (MAX($N$2:$N$998) - MIN($N$2:$N$998))</f>
        <v>4.3140558209237939E-4</v>
      </c>
      <c r="AC664">
        <f t="shared" si="106"/>
        <v>1.4755770336665055E-4</v>
      </c>
      <c r="AD664">
        <f t="shared" si="107"/>
        <v>0.24578203374373003</v>
      </c>
      <c r="AE664">
        <f t="shared" si="108"/>
        <v>1.6985138004246298E-2</v>
      </c>
      <c r="AF664">
        <f t="shared" si="109"/>
        <v>2.8168616067740905E-4</v>
      </c>
    </row>
    <row r="665" spans="1:32" x14ac:dyDescent="0.25">
      <c r="A665" t="s">
        <v>2684</v>
      </c>
      <c r="B665">
        <v>4770</v>
      </c>
      <c r="C665" s="2" t="str">
        <f t="shared" si="100"/>
        <v>0-20.000</v>
      </c>
      <c r="D665">
        <v>10.74</v>
      </c>
      <c r="E665">
        <f t="shared" si="101"/>
        <v>10</v>
      </c>
      <c r="F665" t="str">
        <f t="shared" si="102"/>
        <v>10-12 anos</v>
      </c>
      <c r="G665">
        <v>0</v>
      </c>
      <c r="H665" t="str">
        <f t="shared" si="103"/>
        <v>0</v>
      </c>
      <c r="I665">
        <v>17</v>
      </c>
      <c r="J665">
        <v>29</v>
      </c>
      <c r="K665">
        <v>124</v>
      </c>
      <c r="L665">
        <v>848</v>
      </c>
      <c r="M665">
        <v>1378</v>
      </c>
      <c r="N665">
        <v>916</v>
      </c>
      <c r="O665" t="str">
        <f t="shared" si="104"/>
        <v>101-1.000</v>
      </c>
      <c r="P665">
        <v>234</v>
      </c>
      <c r="Q665" t="str">
        <f t="shared" si="105"/>
        <v>101-1.000</v>
      </c>
      <c r="R665">
        <v>228</v>
      </c>
      <c r="S665">
        <v>16.98</v>
      </c>
      <c r="T665">
        <v>4.83</v>
      </c>
      <c r="U665">
        <v>1.45</v>
      </c>
      <c r="V665">
        <v>7.79</v>
      </c>
      <c r="W665">
        <v>6.66</v>
      </c>
      <c r="X665" t="s">
        <v>2685</v>
      </c>
      <c r="Y665" t="s">
        <v>2686</v>
      </c>
      <c r="Z665" t="s">
        <v>2687</v>
      </c>
      <c r="AB665">
        <f>(N665 - MIN($N$2:$N$998)) / (MAX($N$2:$N$998) - MIN($N$2:$N$998))</f>
        <v>8.5220511795691074E-5</v>
      </c>
      <c r="AC665">
        <f t="shared" si="106"/>
        <v>1.8775694718758146E-5</v>
      </c>
      <c r="AD665">
        <f t="shared" si="107"/>
        <v>0.22024623803009577</v>
      </c>
      <c r="AE665">
        <f t="shared" si="108"/>
        <v>9.5541401273885343E-2</v>
      </c>
      <c r="AF665">
        <f t="shared" si="109"/>
        <v>1.411148033232808E-4</v>
      </c>
    </row>
    <row r="666" spans="1:32" x14ac:dyDescent="0.25">
      <c r="A666" t="s">
        <v>2688</v>
      </c>
      <c r="B666">
        <v>4800</v>
      </c>
      <c r="C666" s="2" t="str">
        <f t="shared" si="100"/>
        <v>0-20.000</v>
      </c>
      <c r="D666">
        <v>11.35</v>
      </c>
      <c r="E666">
        <f t="shared" si="101"/>
        <v>10</v>
      </c>
      <c r="F666" t="str">
        <f t="shared" si="102"/>
        <v>10-12 anos</v>
      </c>
      <c r="G666">
        <v>0</v>
      </c>
      <c r="H666" t="str">
        <f t="shared" si="103"/>
        <v>0</v>
      </c>
      <c r="I666">
        <v>173</v>
      </c>
      <c r="J666">
        <v>268</v>
      </c>
      <c r="K666">
        <v>1644</v>
      </c>
      <c r="L666">
        <v>23221</v>
      </c>
      <c r="M666">
        <v>39798</v>
      </c>
      <c r="N666">
        <v>22533</v>
      </c>
      <c r="O666" t="str">
        <f t="shared" si="104"/>
        <v>10.001-100.000</v>
      </c>
      <c r="P666">
        <v>12014</v>
      </c>
      <c r="Q666" t="str">
        <f t="shared" si="105"/>
        <v>10.001-100.000</v>
      </c>
      <c r="R666">
        <v>5251</v>
      </c>
      <c r="S666">
        <v>30.19</v>
      </c>
      <c r="T666">
        <v>6.52</v>
      </c>
      <c r="U666">
        <v>1.61</v>
      </c>
      <c r="V666">
        <v>23.52</v>
      </c>
      <c r="W666">
        <v>21.27</v>
      </c>
      <c r="X666" t="s">
        <v>2689</v>
      </c>
      <c r="Y666" t="s">
        <v>2690</v>
      </c>
      <c r="Z666" t="s">
        <v>2691</v>
      </c>
      <c r="AB666">
        <f>(N666 - MIN($N$2:$N$998)) / (MAX($N$2:$N$998) - MIN($N$2:$N$998))</f>
        <v>2.0963687688780644E-3</v>
      </c>
      <c r="AC666">
        <f t="shared" si="106"/>
        <v>9.6397947158615544E-4</v>
      </c>
      <c r="AD666">
        <f t="shared" si="107"/>
        <v>0.29730962152302781</v>
      </c>
      <c r="AE666">
        <f t="shared" si="108"/>
        <v>0.12951167728237795</v>
      </c>
      <c r="AF666">
        <f t="shared" si="109"/>
        <v>4.2606163981560516E-4</v>
      </c>
    </row>
    <row r="667" spans="1:32" x14ac:dyDescent="0.25">
      <c r="A667" t="s">
        <v>2692</v>
      </c>
      <c r="B667">
        <v>4768</v>
      </c>
      <c r="C667" s="2" t="str">
        <f t="shared" si="100"/>
        <v>0-20.000</v>
      </c>
      <c r="D667">
        <v>12.43</v>
      </c>
      <c r="E667">
        <f t="shared" si="101"/>
        <v>12</v>
      </c>
      <c r="F667" t="str">
        <f t="shared" si="102"/>
        <v>12-14 anos</v>
      </c>
      <c r="G667">
        <v>3</v>
      </c>
      <c r="H667" t="str">
        <f t="shared" si="103"/>
        <v>1 - 250</v>
      </c>
      <c r="I667">
        <v>59</v>
      </c>
      <c r="J667">
        <v>197</v>
      </c>
      <c r="K667">
        <v>565</v>
      </c>
      <c r="L667">
        <v>4782</v>
      </c>
      <c r="M667">
        <v>6531</v>
      </c>
      <c r="N667">
        <v>4595</v>
      </c>
      <c r="O667" t="str">
        <f t="shared" si="104"/>
        <v>1.001-10.000</v>
      </c>
      <c r="P667">
        <v>1020</v>
      </c>
      <c r="Q667" t="str">
        <f t="shared" si="105"/>
        <v>1.001-10.000</v>
      </c>
      <c r="R667">
        <v>916</v>
      </c>
      <c r="S667">
        <v>15.62</v>
      </c>
      <c r="T667">
        <v>2.77</v>
      </c>
      <c r="U667">
        <v>1.1499999999999999</v>
      </c>
      <c r="V667">
        <v>13.66</v>
      </c>
      <c r="W667">
        <v>4.74</v>
      </c>
      <c r="X667" t="s">
        <v>2693</v>
      </c>
      <c r="Y667" t="s">
        <v>2694</v>
      </c>
      <c r="Z667" t="s">
        <v>2695</v>
      </c>
      <c r="AB667">
        <f>(N667 - MIN($N$2:$N$998)) / (MAX($N$2:$N$998) - MIN($N$2:$N$998))</f>
        <v>4.2749809137685645E-4</v>
      </c>
      <c r="AC667">
        <f t="shared" si="106"/>
        <v>8.184277185099705E-5</v>
      </c>
      <c r="AD667">
        <f t="shared" si="107"/>
        <v>0.12631098951208392</v>
      </c>
      <c r="AE667">
        <f t="shared" si="108"/>
        <v>3.1847133757961762E-2</v>
      </c>
      <c r="AF667">
        <f t="shared" si="109"/>
        <v>2.4744906462079793E-4</v>
      </c>
    </row>
    <row r="668" spans="1:32" x14ac:dyDescent="0.25">
      <c r="A668" t="s">
        <v>2696</v>
      </c>
      <c r="B668">
        <v>4765</v>
      </c>
      <c r="C668" s="2" t="str">
        <f t="shared" si="100"/>
        <v>0-20.000</v>
      </c>
      <c r="D668">
        <v>10.88</v>
      </c>
      <c r="E668">
        <f t="shared" si="101"/>
        <v>10</v>
      </c>
      <c r="F668" t="str">
        <f t="shared" si="102"/>
        <v>10-12 anos</v>
      </c>
      <c r="G668">
        <v>0</v>
      </c>
      <c r="H668" t="str">
        <f t="shared" si="103"/>
        <v>0</v>
      </c>
      <c r="I668">
        <v>918</v>
      </c>
      <c r="J668">
        <v>1039</v>
      </c>
      <c r="K668">
        <v>5247</v>
      </c>
      <c r="L668">
        <v>39118</v>
      </c>
      <c r="M668">
        <v>71736</v>
      </c>
      <c r="N668">
        <v>43457</v>
      </c>
      <c r="O668" t="str">
        <f t="shared" si="104"/>
        <v>10.001-100.000</v>
      </c>
      <c r="P668">
        <v>19155</v>
      </c>
      <c r="Q668" t="str">
        <f t="shared" si="105"/>
        <v>10.001-100.000</v>
      </c>
      <c r="R668">
        <v>9124</v>
      </c>
      <c r="S668">
        <v>26.7</v>
      </c>
      <c r="T668">
        <v>3.75</v>
      </c>
      <c r="U668">
        <v>1.28</v>
      </c>
      <c r="V668">
        <v>21.47</v>
      </c>
      <c r="W668">
        <v>7.19</v>
      </c>
      <c r="X668" t="s">
        <v>2697</v>
      </c>
      <c r="Y668" t="s">
        <v>2698</v>
      </c>
      <c r="Z668" t="s">
        <v>2699</v>
      </c>
      <c r="AB668">
        <f>(N668 - MIN($N$2:$N$998)) / (MAX($N$2:$N$998) - MIN($N$2:$N$998))</f>
        <v>4.0430434291543089E-3</v>
      </c>
      <c r="AC668">
        <f t="shared" si="106"/>
        <v>1.5369591125547533E-3</v>
      </c>
      <c r="AD668">
        <f t="shared" si="107"/>
        <v>0.17099863201094392</v>
      </c>
      <c r="AE668">
        <f t="shared" si="108"/>
        <v>5.9447983014862003E-2</v>
      </c>
      <c r="AF668">
        <f t="shared" si="109"/>
        <v>3.8892616525684705E-4</v>
      </c>
    </row>
    <row r="669" spans="1:32" x14ac:dyDescent="0.25">
      <c r="A669" t="s">
        <v>2700</v>
      </c>
      <c r="B669">
        <v>4751</v>
      </c>
      <c r="C669" s="2" t="str">
        <f t="shared" si="100"/>
        <v>0-20.000</v>
      </c>
      <c r="D669">
        <v>11.78</v>
      </c>
      <c r="E669">
        <f t="shared" si="101"/>
        <v>10</v>
      </c>
      <c r="F669" t="str">
        <f t="shared" si="102"/>
        <v>10-12 anos</v>
      </c>
      <c r="G669">
        <v>7</v>
      </c>
      <c r="H669" t="str">
        <f t="shared" si="103"/>
        <v>1 - 250</v>
      </c>
      <c r="I669">
        <v>13</v>
      </c>
      <c r="J669">
        <v>36</v>
      </c>
      <c r="K669">
        <v>305</v>
      </c>
      <c r="L669">
        <v>4010</v>
      </c>
      <c r="M669">
        <v>5279</v>
      </c>
      <c r="N669">
        <v>3596</v>
      </c>
      <c r="O669" t="str">
        <f t="shared" si="104"/>
        <v>1.001-10.000</v>
      </c>
      <c r="P669">
        <v>848</v>
      </c>
      <c r="Q669" t="str">
        <f t="shared" si="105"/>
        <v>101-1.000</v>
      </c>
      <c r="R669">
        <v>835</v>
      </c>
      <c r="S669">
        <v>16.059999999999999</v>
      </c>
      <c r="T669">
        <v>5.86</v>
      </c>
      <c r="U669">
        <v>1.86</v>
      </c>
      <c r="V669">
        <v>155.88999999999999</v>
      </c>
      <c r="W669">
        <v>24.28</v>
      </c>
      <c r="X669" t="s">
        <v>2701</v>
      </c>
      <c r="Y669" t="s">
        <v>2702</v>
      </c>
      <c r="Z669" t="s">
        <v>2703</v>
      </c>
      <c r="AB669">
        <f>(N669 - MIN($N$2:$N$998)) / (MAX($N$2:$N$998) - MIN($N$2:$N$998))</f>
        <v>3.3455563364334618E-4</v>
      </c>
      <c r="AC669">
        <f t="shared" si="106"/>
        <v>6.804183385259363E-5</v>
      </c>
      <c r="AD669">
        <f t="shared" si="107"/>
        <v>0.26721386228910171</v>
      </c>
      <c r="AE669">
        <f t="shared" si="108"/>
        <v>0.18259023354564757</v>
      </c>
      <c r="AF669">
        <f t="shared" si="109"/>
        <v>2.8239264043730733E-3</v>
      </c>
    </row>
    <row r="670" spans="1:32" x14ac:dyDescent="0.25">
      <c r="A670" t="s">
        <v>2704</v>
      </c>
      <c r="B670">
        <v>4746</v>
      </c>
      <c r="C670" s="2" t="str">
        <f t="shared" si="100"/>
        <v>0-20.000</v>
      </c>
      <c r="D670">
        <v>9.07</v>
      </c>
      <c r="E670">
        <f t="shared" si="101"/>
        <v>8</v>
      </c>
      <c r="F670" t="str">
        <f t="shared" si="102"/>
        <v>08-10 anos</v>
      </c>
      <c r="G670">
        <v>0</v>
      </c>
      <c r="H670" t="str">
        <f t="shared" si="103"/>
        <v>0</v>
      </c>
      <c r="I670">
        <v>1</v>
      </c>
      <c r="J670">
        <v>1</v>
      </c>
      <c r="K670">
        <v>4</v>
      </c>
      <c r="L670">
        <v>22</v>
      </c>
      <c r="M670">
        <v>31</v>
      </c>
      <c r="N670">
        <v>24</v>
      </c>
      <c r="O670" t="str">
        <f t="shared" si="104"/>
        <v>Até 100</v>
      </c>
      <c r="P670">
        <v>0</v>
      </c>
      <c r="Q670" t="str">
        <f t="shared" si="105"/>
        <v>Até 100</v>
      </c>
      <c r="R670">
        <v>7</v>
      </c>
      <c r="S670">
        <v>0</v>
      </c>
      <c r="T670">
        <v>1</v>
      </c>
      <c r="U670">
        <v>1</v>
      </c>
      <c r="V670">
        <v>0</v>
      </c>
      <c r="W670">
        <v>6</v>
      </c>
      <c r="X670" t="s">
        <v>2705</v>
      </c>
      <c r="Y670" t="s">
        <v>2706</v>
      </c>
      <c r="Z670" t="s">
        <v>2707</v>
      </c>
      <c r="AB670">
        <f>(N670 - MIN($N$2:$N$998)) / (MAX($N$2:$N$998) - MIN($N$2:$N$998))</f>
        <v>2.2328518374416878E-6</v>
      </c>
      <c r="AC670">
        <f t="shared" si="106"/>
        <v>0</v>
      </c>
      <c r="AD670">
        <f t="shared" si="107"/>
        <v>4.5599635202918376E-2</v>
      </c>
      <c r="AE670">
        <f t="shared" si="108"/>
        <v>0</v>
      </c>
      <c r="AF670">
        <f t="shared" si="109"/>
        <v>0</v>
      </c>
    </row>
    <row r="671" spans="1:32" x14ac:dyDescent="0.25">
      <c r="A671" t="s">
        <v>2708</v>
      </c>
      <c r="B671">
        <v>4745</v>
      </c>
      <c r="C671" s="2" t="str">
        <f t="shared" si="100"/>
        <v>0-20.000</v>
      </c>
      <c r="D671">
        <v>11.03</v>
      </c>
      <c r="E671">
        <f t="shared" si="101"/>
        <v>10</v>
      </c>
      <c r="F671" t="str">
        <f t="shared" si="102"/>
        <v>10-12 anos</v>
      </c>
      <c r="G671">
        <v>0</v>
      </c>
      <c r="H671" t="str">
        <f t="shared" si="103"/>
        <v>0</v>
      </c>
      <c r="I671">
        <v>9</v>
      </c>
      <c r="J671">
        <v>27</v>
      </c>
      <c r="K671">
        <v>122</v>
      </c>
      <c r="L671">
        <v>1543</v>
      </c>
      <c r="M671">
        <v>1837</v>
      </c>
      <c r="N671">
        <v>1477</v>
      </c>
      <c r="O671" t="str">
        <f t="shared" si="104"/>
        <v>1.001-10.000</v>
      </c>
      <c r="P671">
        <v>111</v>
      </c>
      <c r="Q671" t="str">
        <f t="shared" si="105"/>
        <v>101-1.000</v>
      </c>
      <c r="R671">
        <v>249</v>
      </c>
      <c r="S671">
        <v>6.04</v>
      </c>
      <c r="T671">
        <v>4.37</v>
      </c>
      <c r="U671">
        <v>1.41</v>
      </c>
      <c r="V671">
        <v>82.48</v>
      </c>
      <c r="W671">
        <v>11.7</v>
      </c>
      <c r="X671" t="s">
        <v>2709</v>
      </c>
      <c r="Y671" t="s">
        <v>2710</v>
      </c>
      <c r="Z671" t="s">
        <v>2711</v>
      </c>
      <c r="AB671">
        <f>(N671 - MIN($N$2:$N$998)) / (MAX($N$2:$N$998) - MIN($N$2:$N$998))</f>
        <v>1.3741342349589053E-4</v>
      </c>
      <c r="AC671">
        <f t="shared" si="106"/>
        <v>8.9064192896673264E-6</v>
      </c>
      <c r="AD671">
        <f t="shared" si="107"/>
        <v>0.19927040583675332</v>
      </c>
      <c r="AE671">
        <f t="shared" si="108"/>
        <v>8.7048832271762189E-2</v>
      </c>
      <c r="AF671">
        <f t="shared" si="109"/>
        <v>1.4941141178567651E-3</v>
      </c>
    </row>
    <row r="672" spans="1:32" x14ac:dyDescent="0.25">
      <c r="A672" t="s">
        <v>2712</v>
      </c>
      <c r="B672">
        <v>4741</v>
      </c>
      <c r="C672" s="2" t="str">
        <f t="shared" si="100"/>
        <v>0-20.000</v>
      </c>
      <c r="D672">
        <v>8.84</v>
      </c>
      <c r="E672">
        <f t="shared" si="101"/>
        <v>8</v>
      </c>
      <c r="F672" t="str">
        <f t="shared" si="102"/>
        <v>08-10 anos</v>
      </c>
      <c r="G672">
        <v>36</v>
      </c>
      <c r="H672" t="str">
        <f t="shared" si="103"/>
        <v>1 - 250</v>
      </c>
      <c r="I672">
        <v>619</v>
      </c>
      <c r="J672">
        <v>1219</v>
      </c>
      <c r="K672">
        <v>5078</v>
      </c>
      <c r="L672">
        <v>40876</v>
      </c>
      <c r="M672">
        <v>79989</v>
      </c>
      <c r="N672">
        <v>51961</v>
      </c>
      <c r="O672" t="str">
        <f t="shared" si="104"/>
        <v>10.001-100.000</v>
      </c>
      <c r="P672">
        <v>14544</v>
      </c>
      <c r="Q672" t="str">
        <f t="shared" si="105"/>
        <v>10.001-100.000</v>
      </c>
      <c r="R672">
        <v>13484</v>
      </c>
      <c r="S672">
        <v>18.18</v>
      </c>
      <c r="T672">
        <v>6.96</v>
      </c>
      <c r="U672">
        <v>1.37</v>
      </c>
      <c r="V672">
        <v>16.39</v>
      </c>
      <c r="W672">
        <v>5.51</v>
      </c>
      <c r="X672" t="s">
        <v>2713</v>
      </c>
      <c r="Y672" t="s">
        <v>2714</v>
      </c>
      <c r="Z672" t="s">
        <v>2715</v>
      </c>
      <c r="AB672">
        <f>(N672 - MIN($N$2:$N$998)) / (MAX($N$2:$N$998) - MIN($N$2:$N$998))</f>
        <v>4.8342172635544804E-3</v>
      </c>
      <c r="AC672">
        <f t="shared" si="106"/>
        <v>1.1669816409812755E-3</v>
      </c>
      <c r="AD672">
        <f t="shared" si="107"/>
        <v>0.3173734610123119</v>
      </c>
      <c r="AE672">
        <f t="shared" si="108"/>
        <v>7.855626326963909E-2</v>
      </c>
      <c r="AF672">
        <f t="shared" si="109"/>
        <v>2.9690264781368067E-4</v>
      </c>
    </row>
    <row r="673" spans="1:32" x14ac:dyDescent="0.25">
      <c r="A673" t="s">
        <v>2716</v>
      </c>
      <c r="B673">
        <v>4768</v>
      </c>
      <c r="C673" s="2" t="str">
        <f t="shared" si="100"/>
        <v>0-20.000</v>
      </c>
      <c r="D673">
        <v>16.329999999999998</v>
      </c>
      <c r="E673">
        <f t="shared" si="101"/>
        <v>16</v>
      </c>
      <c r="F673" t="str">
        <f t="shared" si="102"/>
        <v>16-18 anos</v>
      </c>
      <c r="G673">
        <v>26</v>
      </c>
      <c r="H673" t="str">
        <f t="shared" si="103"/>
        <v>1 - 250</v>
      </c>
      <c r="I673">
        <v>3002</v>
      </c>
      <c r="J673">
        <v>3644</v>
      </c>
      <c r="K673">
        <v>18196</v>
      </c>
      <c r="L673">
        <v>163339</v>
      </c>
      <c r="M673">
        <v>351173</v>
      </c>
      <c r="N673">
        <v>201778</v>
      </c>
      <c r="O673" t="str">
        <f t="shared" si="104"/>
        <v>100.001-1.000.000</v>
      </c>
      <c r="P673">
        <v>103166</v>
      </c>
      <c r="Q673" t="str">
        <f t="shared" si="105"/>
        <v>&gt;100.000</v>
      </c>
      <c r="R673">
        <v>46229</v>
      </c>
      <c r="S673">
        <v>29.38</v>
      </c>
      <c r="T673">
        <v>5.56</v>
      </c>
      <c r="U673">
        <v>1.55</v>
      </c>
      <c r="V673">
        <v>46.4</v>
      </c>
      <c r="W673">
        <v>8.76</v>
      </c>
      <c r="X673" t="s">
        <v>2717</v>
      </c>
      <c r="Y673" t="s">
        <v>2718</v>
      </c>
      <c r="Z673" t="s">
        <v>2719</v>
      </c>
      <c r="AB673">
        <f>(N673 - MIN($N$2:$N$998)) / (MAX($N$2:$N$998) - MIN($N$2:$N$998))</f>
        <v>1.8772515752304535E-2</v>
      </c>
      <c r="AC673">
        <f t="shared" si="106"/>
        <v>8.2778347066470217E-3</v>
      </c>
      <c r="AD673">
        <f t="shared" si="107"/>
        <v>0.25353397172822617</v>
      </c>
      <c r="AE673">
        <f t="shared" si="108"/>
        <v>0.11677282377919322</v>
      </c>
      <c r="AF673">
        <f t="shared" si="109"/>
        <v>8.4052976562262239E-4</v>
      </c>
    </row>
    <row r="674" spans="1:32" x14ac:dyDescent="0.25">
      <c r="A674" t="s">
        <v>2720</v>
      </c>
      <c r="B674">
        <v>4734</v>
      </c>
      <c r="C674" s="2" t="str">
        <f t="shared" si="100"/>
        <v>0-20.000</v>
      </c>
      <c r="D674">
        <v>10.199999999999999</v>
      </c>
      <c r="E674">
        <f t="shared" si="101"/>
        <v>10</v>
      </c>
      <c r="F674" t="str">
        <f t="shared" si="102"/>
        <v>10-12 anos</v>
      </c>
      <c r="G674">
        <v>66</v>
      </c>
      <c r="H674" t="str">
        <f t="shared" si="103"/>
        <v>1 - 250</v>
      </c>
      <c r="I674">
        <v>203</v>
      </c>
      <c r="J674">
        <v>284</v>
      </c>
      <c r="K674">
        <v>1516</v>
      </c>
      <c r="L674">
        <v>13274</v>
      </c>
      <c r="M674">
        <v>24184</v>
      </c>
      <c r="N674">
        <v>17264</v>
      </c>
      <c r="O674" t="str">
        <f t="shared" si="104"/>
        <v>10.001-100.000</v>
      </c>
      <c r="P674">
        <v>3050</v>
      </c>
      <c r="Q674" t="str">
        <f t="shared" si="105"/>
        <v>1.001-10.000</v>
      </c>
      <c r="R674">
        <v>3870</v>
      </c>
      <c r="S674">
        <v>12.61</v>
      </c>
      <c r="T674">
        <v>9.7899999999999991</v>
      </c>
      <c r="U674">
        <v>1.96</v>
      </c>
      <c r="V674">
        <v>12.34</v>
      </c>
      <c r="W674">
        <v>8.9600000000000009</v>
      </c>
      <c r="X674" t="s">
        <v>2721</v>
      </c>
      <c r="Y674" t="s">
        <v>2722</v>
      </c>
      <c r="Z674" t="s">
        <v>2723</v>
      </c>
      <c r="AB674">
        <f>(N674 - MIN($N$2:$N$998)) / (MAX($N$2:$N$998) - MIN($N$2:$N$998))</f>
        <v>1.6061647550663874E-3</v>
      </c>
      <c r="AC674">
        <f t="shared" si="106"/>
        <v>2.4472593543680489E-4</v>
      </c>
      <c r="AD674">
        <f t="shared" si="107"/>
        <v>0.44642042863657089</v>
      </c>
      <c r="AE674">
        <f t="shared" si="108"/>
        <v>0.2038216560509554</v>
      </c>
      <c r="AF674">
        <f t="shared" si="109"/>
        <v>2.2353744197808537E-4</v>
      </c>
    </row>
    <row r="675" spans="1:32" x14ac:dyDescent="0.25">
      <c r="A675" t="s">
        <v>2724</v>
      </c>
      <c r="B675">
        <v>4720</v>
      </c>
      <c r="C675" s="2" t="str">
        <f t="shared" si="100"/>
        <v>0-20.000</v>
      </c>
      <c r="D675">
        <v>10.130000000000001</v>
      </c>
      <c r="E675">
        <f t="shared" si="101"/>
        <v>10</v>
      </c>
      <c r="F675" t="str">
        <f t="shared" si="102"/>
        <v>10-12 anos</v>
      </c>
      <c r="G675">
        <v>0</v>
      </c>
      <c r="H675" t="str">
        <f t="shared" si="103"/>
        <v>0</v>
      </c>
      <c r="I675">
        <v>30</v>
      </c>
      <c r="J675">
        <v>50</v>
      </c>
      <c r="K675">
        <v>229</v>
      </c>
      <c r="L675">
        <v>1563</v>
      </c>
      <c r="M675">
        <v>2552</v>
      </c>
      <c r="N675">
        <v>2002</v>
      </c>
      <c r="O675" t="str">
        <f t="shared" si="104"/>
        <v>1.001-10.000</v>
      </c>
      <c r="P675">
        <v>120</v>
      </c>
      <c r="Q675" t="str">
        <f t="shared" si="105"/>
        <v>101-1.000</v>
      </c>
      <c r="R675">
        <v>430</v>
      </c>
      <c r="S675">
        <v>4.7</v>
      </c>
      <c r="T675">
        <v>4.88</v>
      </c>
      <c r="U675">
        <v>1.32</v>
      </c>
      <c r="V675">
        <v>18.28</v>
      </c>
      <c r="W675">
        <v>6.54</v>
      </c>
      <c r="X675" t="s">
        <v>2725</v>
      </c>
      <c r="Y675" t="s">
        <v>2726</v>
      </c>
      <c r="Z675" t="s">
        <v>2727</v>
      </c>
      <c r="AB675">
        <f>(N675 - MIN($N$2:$N$998)) / (MAX($N$2:$N$998) - MIN($N$2:$N$998))</f>
        <v>1.8625705743992744E-4</v>
      </c>
      <c r="AC675">
        <f t="shared" si="106"/>
        <v>9.6285613942349474E-6</v>
      </c>
      <c r="AD675">
        <f t="shared" si="107"/>
        <v>0.22252621979024167</v>
      </c>
      <c r="AE675">
        <f t="shared" si="108"/>
        <v>6.7940552016985151E-2</v>
      </c>
      <c r="AF675">
        <f t="shared" si="109"/>
        <v>3.311397438702918E-4</v>
      </c>
    </row>
    <row r="676" spans="1:32" x14ac:dyDescent="0.25">
      <c r="A676" t="s">
        <v>2728</v>
      </c>
      <c r="B676">
        <v>4719</v>
      </c>
      <c r="C676" s="2" t="str">
        <f t="shared" si="100"/>
        <v>0-20.000</v>
      </c>
      <c r="D676">
        <v>9.1199999999999992</v>
      </c>
      <c r="E676">
        <f t="shared" si="101"/>
        <v>8</v>
      </c>
      <c r="F676" t="str">
        <f t="shared" si="102"/>
        <v>08-10 anos</v>
      </c>
      <c r="G676">
        <v>0</v>
      </c>
      <c r="H676" t="str">
        <f t="shared" si="103"/>
        <v>0</v>
      </c>
      <c r="I676">
        <v>24</v>
      </c>
      <c r="J676">
        <v>72</v>
      </c>
      <c r="K676">
        <v>320</v>
      </c>
      <c r="L676">
        <v>2983</v>
      </c>
      <c r="M676">
        <v>4042</v>
      </c>
      <c r="N676">
        <v>2794</v>
      </c>
      <c r="O676" t="str">
        <f t="shared" si="104"/>
        <v>1.001-10.000</v>
      </c>
      <c r="P676">
        <v>681</v>
      </c>
      <c r="Q676" t="str">
        <f t="shared" si="105"/>
        <v>101-1.000</v>
      </c>
      <c r="R676">
        <v>567</v>
      </c>
      <c r="S676">
        <v>16.850000000000001</v>
      </c>
      <c r="T676">
        <v>4.83</v>
      </c>
      <c r="U676">
        <v>1.26</v>
      </c>
      <c r="V676">
        <v>12.12</v>
      </c>
      <c r="W676">
        <v>7.96</v>
      </c>
      <c r="X676" t="s">
        <v>2729</v>
      </c>
      <c r="Y676" t="s">
        <v>2730</v>
      </c>
      <c r="Z676" t="s">
        <v>2731</v>
      </c>
      <c r="AB676">
        <f>(N676 - MIN($N$2:$N$998)) / (MAX($N$2:$N$998) - MIN($N$2:$N$998))</f>
        <v>2.5994116807550314E-4</v>
      </c>
      <c r="AC676">
        <f t="shared" si="106"/>
        <v>5.4642085912283326E-5</v>
      </c>
      <c r="AD676">
        <f t="shared" si="107"/>
        <v>0.22024623803009577</v>
      </c>
      <c r="AE676">
        <f t="shared" si="108"/>
        <v>5.5201698513800426E-2</v>
      </c>
      <c r="AF676">
        <f t="shared" si="109"/>
        <v>2.1955217153763327E-4</v>
      </c>
    </row>
    <row r="677" spans="1:32" x14ac:dyDescent="0.25">
      <c r="A677" t="s">
        <v>2732</v>
      </c>
      <c r="B677">
        <v>4715</v>
      </c>
      <c r="C677" s="2" t="str">
        <f t="shared" si="100"/>
        <v>0-20.000</v>
      </c>
      <c r="D677">
        <v>6.64</v>
      </c>
      <c r="E677">
        <f t="shared" si="101"/>
        <v>6</v>
      </c>
      <c r="F677" t="str">
        <f t="shared" si="102"/>
        <v>06-08 anos</v>
      </c>
      <c r="G677">
        <v>0</v>
      </c>
      <c r="H677" t="str">
        <f t="shared" si="103"/>
        <v>0</v>
      </c>
      <c r="I677">
        <v>130</v>
      </c>
      <c r="J677">
        <v>134</v>
      </c>
      <c r="K677">
        <v>444</v>
      </c>
      <c r="L677">
        <v>2714</v>
      </c>
      <c r="M677">
        <v>7003</v>
      </c>
      <c r="N677">
        <v>3714</v>
      </c>
      <c r="O677" t="str">
        <f t="shared" si="104"/>
        <v>1.001-10.000</v>
      </c>
      <c r="P677">
        <v>2128</v>
      </c>
      <c r="Q677" t="str">
        <f t="shared" si="105"/>
        <v>1.001-10.000</v>
      </c>
      <c r="R677">
        <v>1161</v>
      </c>
      <c r="S677">
        <v>30.39</v>
      </c>
      <c r="T677">
        <v>3.87</v>
      </c>
      <c r="U677">
        <v>1.1200000000000001</v>
      </c>
      <c r="V677">
        <v>6.01</v>
      </c>
      <c r="W677">
        <v>4.7699999999999996</v>
      </c>
      <c r="X677" t="s">
        <v>2733</v>
      </c>
      <c r="Y677" t="s">
        <v>2734</v>
      </c>
      <c r="Z677" t="s">
        <v>2735</v>
      </c>
      <c r="AB677">
        <f>(N677 - MIN($N$2:$N$998)) / (MAX($N$2:$N$998) - MIN($N$2:$N$998))</f>
        <v>3.4553382184410116E-4</v>
      </c>
      <c r="AC677">
        <f t="shared" si="106"/>
        <v>1.7074648872443307E-4</v>
      </c>
      <c r="AD677">
        <f t="shared" si="107"/>
        <v>0.17647058823529413</v>
      </c>
      <c r="AE677">
        <f t="shared" si="108"/>
        <v>2.5477707006369449E-2</v>
      </c>
      <c r="AF677">
        <f t="shared" si="109"/>
        <v>1.088703424868957E-4</v>
      </c>
    </row>
    <row r="678" spans="1:32" x14ac:dyDescent="0.25">
      <c r="A678" t="s">
        <v>2736</v>
      </c>
      <c r="B678">
        <v>4715</v>
      </c>
      <c r="C678" s="2" t="str">
        <f t="shared" si="100"/>
        <v>0-20.000</v>
      </c>
      <c r="D678">
        <v>8.44</v>
      </c>
      <c r="E678">
        <f t="shared" si="101"/>
        <v>8</v>
      </c>
      <c r="F678" t="str">
        <f t="shared" si="102"/>
        <v>08-10 anos</v>
      </c>
      <c r="G678">
        <v>0</v>
      </c>
      <c r="H678" t="str">
        <f t="shared" si="103"/>
        <v>0</v>
      </c>
      <c r="I678">
        <v>1655</v>
      </c>
      <c r="J678">
        <v>1815</v>
      </c>
      <c r="K678">
        <v>6402</v>
      </c>
      <c r="L678">
        <v>51915</v>
      </c>
      <c r="M678">
        <v>125909</v>
      </c>
      <c r="N678">
        <v>70677</v>
      </c>
      <c r="O678" t="str">
        <f t="shared" si="104"/>
        <v>10.001-100.000</v>
      </c>
      <c r="P678">
        <v>36165</v>
      </c>
      <c r="Q678" t="str">
        <f t="shared" si="105"/>
        <v>10.001-100.000</v>
      </c>
      <c r="R678">
        <v>19067</v>
      </c>
      <c r="S678">
        <v>28.72</v>
      </c>
      <c r="T678">
        <v>4.03</v>
      </c>
      <c r="U678">
        <v>1.22</v>
      </c>
      <c r="V678">
        <v>15.17</v>
      </c>
      <c r="W678">
        <v>6.49</v>
      </c>
      <c r="X678" t="s">
        <v>2737</v>
      </c>
      <c r="Y678" t="s">
        <v>2738</v>
      </c>
      <c r="Z678" t="s">
        <v>2739</v>
      </c>
      <c r="AB678">
        <f>(N678 - MIN($N$2:$N$998)) / (MAX($N$2:$N$998) - MIN($N$2:$N$998))</f>
        <v>6.5754695547860899E-3</v>
      </c>
      <c r="AC678">
        <f t="shared" si="106"/>
        <v>2.901807690187557E-3</v>
      </c>
      <c r="AD678">
        <f t="shared" si="107"/>
        <v>0.18376652986776107</v>
      </c>
      <c r="AE678">
        <f t="shared" si="108"/>
        <v>4.6709129511677279E-2</v>
      </c>
      <c r="AF678">
        <f t="shared" si="109"/>
        <v>2.7480251173480995E-4</v>
      </c>
    </row>
    <row r="679" spans="1:32" x14ac:dyDescent="0.25">
      <c r="A679" t="s">
        <v>2740</v>
      </c>
      <c r="B679">
        <v>4708</v>
      </c>
      <c r="C679" s="2" t="str">
        <f t="shared" si="100"/>
        <v>0-20.000</v>
      </c>
      <c r="D679">
        <v>8.44</v>
      </c>
      <c r="E679">
        <f t="shared" si="101"/>
        <v>8</v>
      </c>
      <c r="F679" t="str">
        <f t="shared" si="102"/>
        <v>08-10 anos</v>
      </c>
      <c r="G679">
        <v>273</v>
      </c>
      <c r="H679" t="str">
        <f t="shared" si="103"/>
        <v>251 - 500</v>
      </c>
      <c r="I679">
        <v>1208</v>
      </c>
      <c r="J679">
        <v>1935</v>
      </c>
      <c r="K679">
        <v>10344</v>
      </c>
      <c r="L679">
        <v>80807</v>
      </c>
      <c r="M679">
        <v>158097</v>
      </c>
      <c r="N679">
        <v>94309</v>
      </c>
      <c r="O679" t="str">
        <f t="shared" si="104"/>
        <v>10.001-100.000</v>
      </c>
      <c r="P679">
        <v>39812</v>
      </c>
      <c r="Q679" t="str">
        <f t="shared" si="105"/>
        <v>10.001-100.000</v>
      </c>
      <c r="R679">
        <v>23976</v>
      </c>
      <c r="S679">
        <v>25.18</v>
      </c>
      <c r="T679">
        <v>5.74</v>
      </c>
      <c r="U679">
        <v>1.29</v>
      </c>
      <c r="V679">
        <v>19.86</v>
      </c>
      <c r="W679">
        <v>7.33</v>
      </c>
      <c r="X679" t="s">
        <v>2741</v>
      </c>
      <c r="Y679" t="s">
        <v>2742</v>
      </c>
      <c r="Z679" t="s">
        <v>2743</v>
      </c>
      <c r="AB679">
        <f>(N679 - MIN($N$2:$N$998)) / (MAX($N$2:$N$998) - MIN($N$2:$N$998))</f>
        <v>8.774084330720338E-3</v>
      </c>
      <c r="AC679">
        <f t="shared" si="106"/>
        <v>3.1944357185606808E-3</v>
      </c>
      <c r="AD679">
        <f t="shared" si="107"/>
        <v>0.26174190606475151</v>
      </c>
      <c r="AE679">
        <f t="shared" si="108"/>
        <v>6.1571125265392788E-2</v>
      </c>
      <c r="AF679">
        <f t="shared" si="109"/>
        <v>3.5976123157899312E-4</v>
      </c>
    </row>
    <row r="680" spans="1:32" x14ac:dyDescent="0.25">
      <c r="A680" t="s">
        <v>2744</v>
      </c>
      <c r="B680">
        <v>4703</v>
      </c>
      <c r="C680" s="2" t="str">
        <f t="shared" si="100"/>
        <v>0-20.000</v>
      </c>
      <c r="D680">
        <v>14.15</v>
      </c>
      <c r="E680">
        <f t="shared" si="101"/>
        <v>14</v>
      </c>
      <c r="F680" t="str">
        <f t="shared" si="102"/>
        <v>14-16 anos</v>
      </c>
      <c r="G680">
        <v>0</v>
      </c>
      <c r="H680" t="str">
        <f t="shared" si="103"/>
        <v>0</v>
      </c>
      <c r="I680">
        <v>767</v>
      </c>
      <c r="J680">
        <v>999</v>
      </c>
      <c r="K680">
        <v>4305</v>
      </c>
      <c r="L680">
        <v>35257</v>
      </c>
      <c r="M680">
        <v>74887</v>
      </c>
      <c r="N680">
        <v>46773</v>
      </c>
      <c r="O680" t="str">
        <f t="shared" si="104"/>
        <v>10.001-100.000</v>
      </c>
      <c r="P680">
        <v>17254</v>
      </c>
      <c r="Q680" t="str">
        <f t="shared" si="105"/>
        <v>10.001-100.000</v>
      </c>
      <c r="R680">
        <v>10860</v>
      </c>
      <c r="S680">
        <v>23.04</v>
      </c>
      <c r="T680">
        <v>6.16</v>
      </c>
      <c r="U680">
        <v>1.64</v>
      </c>
      <c r="V680">
        <v>13.41</v>
      </c>
      <c r="W680">
        <v>6.82</v>
      </c>
      <c r="X680" t="s">
        <v>2745</v>
      </c>
      <c r="Y680" t="s">
        <v>2746</v>
      </c>
      <c r="Z680" t="s">
        <v>2747</v>
      </c>
      <c r="AB680">
        <f>(N680 - MIN($N$2:$N$998)) / (MAX($N$2:$N$998) - MIN($N$2:$N$998))</f>
        <v>4.3515491246941687E-3</v>
      </c>
      <c r="AC680">
        <f t="shared" si="106"/>
        <v>1.384426652467748E-3</v>
      </c>
      <c r="AD680">
        <f t="shared" si="107"/>
        <v>0.2808937528499772</v>
      </c>
      <c r="AE680">
        <f t="shared" si="108"/>
        <v>0.13588110403397025</v>
      </c>
      <c r="AF680">
        <f t="shared" si="109"/>
        <v>2.4292034821119326E-4</v>
      </c>
    </row>
    <row r="681" spans="1:32" x14ac:dyDescent="0.25">
      <c r="A681" t="s">
        <v>2748</v>
      </c>
      <c r="B681">
        <v>4703</v>
      </c>
      <c r="C681" s="2" t="str">
        <f t="shared" si="100"/>
        <v>0-20.000</v>
      </c>
      <c r="D681">
        <v>6.53</v>
      </c>
      <c r="E681">
        <f t="shared" si="101"/>
        <v>6</v>
      </c>
      <c r="F681" t="str">
        <f t="shared" si="102"/>
        <v>06-08 anos</v>
      </c>
      <c r="G681">
        <v>30</v>
      </c>
      <c r="H681" t="str">
        <f t="shared" si="103"/>
        <v>1 - 250</v>
      </c>
      <c r="I681">
        <v>341</v>
      </c>
      <c r="J681">
        <v>351</v>
      </c>
      <c r="K681">
        <v>976</v>
      </c>
      <c r="L681">
        <v>7665</v>
      </c>
      <c r="M681">
        <v>19449</v>
      </c>
      <c r="N681">
        <v>12184</v>
      </c>
      <c r="O681" t="str">
        <f t="shared" si="104"/>
        <v>10.001-100.000</v>
      </c>
      <c r="P681">
        <v>5072</v>
      </c>
      <c r="Q681" t="str">
        <f t="shared" si="105"/>
        <v>1.001-10.000</v>
      </c>
      <c r="R681">
        <v>2193</v>
      </c>
      <c r="S681">
        <v>26.08</v>
      </c>
      <c r="T681">
        <v>6.36</v>
      </c>
      <c r="U681">
        <v>1.25</v>
      </c>
      <c r="V681">
        <v>6.44</v>
      </c>
      <c r="W681">
        <v>4.68</v>
      </c>
      <c r="X681" t="s">
        <v>2749</v>
      </c>
      <c r="Y681" t="s">
        <v>2750</v>
      </c>
      <c r="Z681" t="s">
        <v>2751</v>
      </c>
      <c r="AB681">
        <f>(N681 - MIN($N$2:$N$998)) / (MAX($N$2:$N$998) - MIN($N$2:$N$998))</f>
        <v>1.1335444494745635E-3</v>
      </c>
      <c r="AC681">
        <f t="shared" si="106"/>
        <v>4.0696719492966377E-4</v>
      </c>
      <c r="AD681">
        <f t="shared" si="107"/>
        <v>0.29001367989056087</v>
      </c>
      <c r="AE681">
        <f t="shared" si="108"/>
        <v>5.3078556263269641E-2</v>
      </c>
      <c r="AF681">
        <f t="shared" si="109"/>
        <v>1.1665973471141571E-4</v>
      </c>
    </row>
    <row r="682" spans="1:32" x14ac:dyDescent="0.25">
      <c r="A682" t="s">
        <v>2752</v>
      </c>
      <c r="B682">
        <v>4700</v>
      </c>
      <c r="C682" s="2" t="str">
        <f t="shared" si="100"/>
        <v>0-20.000</v>
      </c>
      <c r="D682">
        <v>8.61</v>
      </c>
      <c r="E682">
        <f t="shared" si="101"/>
        <v>8</v>
      </c>
      <c r="F682" t="str">
        <f t="shared" si="102"/>
        <v>08-10 anos</v>
      </c>
      <c r="G682">
        <v>5</v>
      </c>
      <c r="H682" t="str">
        <f t="shared" si="103"/>
        <v>1 - 250</v>
      </c>
      <c r="I682">
        <v>26</v>
      </c>
      <c r="J682">
        <v>42</v>
      </c>
      <c r="K682">
        <v>230</v>
      </c>
      <c r="L682">
        <v>1698</v>
      </c>
      <c r="M682">
        <v>2657</v>
      </c>
      <c r="N682">
        <v>1897</v>
      </c>
      <c r="O682" t="str">
        <f t="shared" si="104"/>
        <v>1.001-10.000</v>
      </c>
      <c r="P682">
        <v>420</v>
      </c>
      <c r="Q682" t="str">
        <f t="shared" si="105"/>
        <v>101-1.000</v>
      </c>
      <c r="R682">
        <v>340</v>
      </c>
      <c r="S682">
        <v>15.81</v>
      </c>
      <c r="T682">
        <v>5.9</v>
      </c>
      <c r="U682">
        <v>1.38</v>
      </c>
      <c r="V682">
        <v>55.74</v>
      </c>
      <c r="W682">
        <v>8.9</v>
      </c>
      <c r="X682" t="s">
        <v>2753</v>
      </c>
      <c r="Y682" t="s">
        <v>2754</v>
      </c>
      <c r="Z682" t="s">
        <v>2755</v>
      </c>
      <c r="AB682">
        <f>(N682 - MIN($N$2:$N$998)) / (MAX($N$2:$N$998) - MIN($N$2:$N$998))</f>
        <v>1.7648833065112007E-4</v>
      </c>
      <c r="AC682">
        <f t="shared" si="106"/>
        <v>3.3699964879822312E-5</v>
      </c>
      <c r="AD682">
        <f t="shared" si="107"/>
        <v>0.26903784769721845</v>
      </c>
      <c r="AE682">
        <f t="shared" si="108"/>
        <v>8.0679405520169833E-2</v>
      </c>
      <c r="AF682">
        <f t="shared" si="109"/>
        <v>1.0097226106854521E-3</v>
      </c>
    </row>
    <row r="683" spans="1:32" x14ac:dyDescent="0.25">
      <c r="A683" t="s">
        <v>2756</v>
      </c>
      <c r="B683">
        <v>4677</v>
      </c>
      <c r="C683" s="2" t="str">
        <f t="shared" si="100"/>
        <v>0-20.000</v>
      </c>
      <c r="D683">
        <v>12.84</v>
      </c>
      <c r="E683">
        <f t="shared" si="101"/>
        <v>12</v>
      </c>
      <c r="F683" t="str">
        <f t="shared" si="102"/>
        <v>12-14 anos</v>
      </c>
      <c r="G683">
        <v>0</v>
      </c>
      <c r="H683" t="str">
        <f t="shared" si="103"/>
        <v>0</v>
      </c>
      <c r="I683">
        <v>47</v>
      </c>
      <c r="J683">
        <v>62</v>
      </c>
      <c r="K683">
        <v>359</v>
      </c>
      <c r="L683">
        <v>3158</v>
      </c>
      <c r="M683">
        <v>5510</v>
      </c>
      <c r="N683">
        <v>3435</v>
      </c>
      <c r="O683" t="str">
        <f t="shared" si="104"/>
        <v>1.001-10.000</v>
      </c>
      <c r="P683">
        <v>1034</v>
      </c>
      <c r="Q683" t="str">
        <f t="shared" si="105"/>
        <v>1.001-10.000</v>
      </c>
      <c r="R683">
        <v>1041</v>
      </c>
      <c r="S683">
        <v>18.77</v>
      </c>
      <c r="T683">
        <v>5.68</v>
      </c>
      <c r="U683">
        <v>2.58</v>
      </c>
      <c r="V683">
        <v>22.08</v>
      </c>
      <c r="W683">
        <v>11.39</v>
      </c>
      <c r="X683" t="s">
        <v>2757</v>
      </c>
      <c r="Y683" t="s">
        <v>2758</v>
      </c>
      <c r="Z683" t="s">
        <v>2759</v>
      </c>
      <c r="AB683">
        <f>(N683 - MIN($N$2:$N$998)) / (MAX($N$2:$N$998) - MIN($N$2:$N$998))</f>
        <v>3.1957691923384157E-4</v>
      </c>
      <c r="AC683">
        <f t="shared" si="106"/>
        <v>8.2966104013657799E-5</v>
      </c>
      <c r="AD683">
        <f t="shared" si="107"/>
        <v>0.25900592795257638</v>
      </c>
      <c r="AE683">
        <f t="shared" si="108"/>
        <v>0.33545647558386416</v>
      </c>
      <c r="AF683">
        <f t="shared" si="109"/>
        <v>3.9997623329628238E-4</v>
      </c>
    </row>
    <row r="684" spans="1:32" x14ac:dyDescent="0.25">
      <c r="A684" t="s">
        <v>2760</v>
      </c>
      <c r="B684">
        <v>4670</v>
      </c>
      <c r="C684" s="2" t="str">
        <f t="shared" si="100"/>
        <v>0-20.000</v>
      </c>
      <c r="D684">
        <v>8.06</v>
      </c>
      <c r="E684">
        <f t="shared" si="101"/>
        <v>8</v>
      </c>
      <c r="F684" t="str">
        <f t="shared" si="102"/>
        <v>08-10 anos</v>
      </c>
      <c r="G684">
        <v>76</v>
      </c>
      <c r="H684" t="str">
        <f t="shared" si="103"/>
        <v>1 - 250</v>
      </c>
      <c r="I684">
        <v>154</v>
      </c>
      <c r="J684">
        <v>327</v>
      </c>
      <c r="K684">
        <v>2464</v>
      </c>
      <c r="L684">
        <v>28782</v>
      </c>
      <c r="M684">
        <v>37478</v>
      </c>
      <c r="N684">
        <v>27994</v>
      </c>
      <c r="O684" t="str">
        <f t="shared" si="104"/>
        <v>10.001-100.000</v>
      </c>
      <c r="P684">
        <v>4294</v>
      </c>
      <c r="Q684" t="str">
        <f t="shared" si="105"/>
        <v>1.001-10.000</v>
      </c>
      <c r="R684">
        <v>5190</v>
      </c>
      <c r="S684">
        <v>11.46</v>
      </c>
      <c r="T684">
        <v>6.91</v>
      </c>
      <c r="U684">
        <v>1.5</v>
      </c>
      <c r="V684">
        <v>132.82</v>
      </c>
      <c r="W684">
        <v>19.55</v>
      </c>
      <c r="X684" t="s">
        <v>2761</v>
      </c>
      <c r="Y684" t="s">
        <v>2762</v>
      </c>
      <c r="Z684" t="s">
        <v>2763</v>
      </c>
      <c r="AB684">
        <f>(N684 - MIN($N$2:$N$998)) / (MAX($N$2:$N$998) - MIN($N$2:$N$998))</f>
        <v>2.6044355973892752E-3</v>
      </c>
      <c r="AC684">
        <f t="shared" si="106"/>
        <v>3.4454202189037383E-4</v>
      </c>
      <c r="AD684">
        <f t="shared" si="107"/>
        <v>0.31509347925216602</v>
      </c>
      <c r="AE684">
        <f t="shared" si="108"/>
        <v>0.10615711252653928</v>
      </c>
      <c r="AF684">
        <f t="shared" si="109"/>
        <v>2.4060164540947566E-3</v>
      </c>
    </row>
    <row r="685" spans="1:32" x14ac:dyDescent="0.25">
      <c r="A685" t="s">
        <v>2764</v>
      </c>
      <c r="B685">
        <v>4667</v>
      </c>
      <c r="C685" s="2" t="str">
        <f t="shared" si="100"/>
        <v>0-20.000</v>
      </c>
      <c r="D685">
        <v>7.95</v>
      </c>
      <c r="E685">
        <f t="shared" si="101"/>
        <v>6</v>
      </c>
      <c r="F685" t="str">
        <f t="shared" si="102"/>
        <v>06-08 anos</v>
      </c>
      <c r="G685">
        <v>0</v>
      </c>
      <c r="H685" t="str">
        <f t="shared" si="103"/>
        <v>0</v>
      </c>
      <c r="I685">
        <v>86</v>
      </c>
      <c r="J685">
        <v>86</v>
      </c>
      <c r="K685">
        <v>444</v>
      </c>
      <c r="L685">
        <v>2437</v>
      </c>
      <c r="M685">
        <v>6690</v>
      </c>
      <c r="N685">
        <v>3425</v>
      </c>
      <c r="O685" t="str">
        <f t="shared" si="104"/>
        <v>1.001-10.000</v>
      </c>
      <c r="P685">
        <v>2057</v>
      </c>
      <c r="Q685" t="str">
        <f t="shared" si="105"/>
        <v>1.001-10.000</v>
      </c>
      <c r="R685">
        <v>1208</v>
      </c>
      <c r="S685">
        <v>30.75</v>
      </c>
      <c r="T685">
        <v>5.0999999999999996</v>
      </c>
      <c r="U685">
        <v>1.07</v>
      </c>
      <c r="V685">
        <v>12.69</v>
      </c>
      <c r="W685">
        <v>6.87</v>
      </c>
      <c r="X685" t="s">
        <v>2765</v>
      </c>
      <c r="Y685" t="s">
        <v>2766</v>
      </c>
      <c r="Z685" t="s">
        <v>2767</v>
      </c>
      <c r="AB685">
        <f>(N685 - MIN($N$2:$N$998)) / (MAX($N$2:$N$998) - MIN($N$2:$N$998))</f>
        <v>3.1864656430157418E-4</v>
      </c>
      <c r="AC685">
        <f t="shared" si="106"/>
        <v>1.6504958989951071E-4</v>
      </c>
      <c r="AD685">
        <f t="shared" si="107"/>
        <v>0.23255813953488372</v>
      </c>
      <c r="AE685">
        <f t="shared" si="108"/>
        <v>1.4861995753715513E-2</v>
      </c>
      <c r="AF685">
        <f t="shared" si="109"/>
        <v>2.2987764495153187E-4</v>
      </c>
    </row>
    <row r="686" spans="1:32" x14ac:dyDescent="0.25">
      <c r="A686" t="s">
        <v>2768</v>
      </c>
      <c r="B686">
        <v>4660</v>
      </c>
      <c r="C686" s="2" t="str">
        <f t="shared" si="100"/>
        <v>0-20.000</v>
      </c>
      <c r="D686">
        <v>14.75</v>
      </c>
      <c r="E686">
        <f t="shared" si="101"/>
        <v>14</v>
      </c>
      <c r="F686" t="str">
        <f t="shared" si="102"/>
        <v>14-16 anos</v>
      </c>
      <c r="G686">
        <v>24</v>
      </c>
      <c r="H686" t="str">
        <f t="shared" si="103"/>
        <v>1 - 250</v>
      </c>
      <c r="I686">
        <v>72</v>
      </c>
      <c r="J686">
        <v>91</v>
      </c>
      <c r="K686">
        <v>1166</v>
      </c>
      <c r="L686">
        <v>12228</v>
      </c>
      <c r="M686">
        <v>25462</v>
      </c>
      <c r="N686">
        <v>15402</v>
      </c>
      <c r="O686" t="str">
        <f t="shared" si="104"/>
        <v>10.001-100.000</v>
      </c>
      <c r="P686">
        <v>7842</v>
      </c>
      <c r="Q686" t="str">
        <f t="shared" si="105"/>
        <v>1.001-10.000</v>
      </c>
      <c r="R686">
        <v>2218</v>
      </c>
      <c r="S686">
        <v>30.8</v>
      </c>
      <c r="T686">
        <v>3.19</v>
      </c>
      <c r="U686">
        <v>1.22</v>
      </c>
      <c r="V686">
        <v>361.08</v>
      </c>
      <c r="W686">
        <v>31.05</v>
      </c>
      <c r="X686" t="s">
        <v>2769</v>
      </c>
      <c r="Y686" t="s">
        <v>2770</v>
      </c>
      <c r="Z686" t="s">
        <v>2771</v>
      </c>
      <c r="AB686">
        <f>(N686 - MIN($N$2:$N$998)) / (MAX($N$2:$N$998) - MIN($N$2:$N$998))</f>
        <v>1.4329326666782031E-3</v>
      </c>
      <c r="AC686">
        <f t="shared" si="106"/>
        <v>6.292264871132538E-4</v>
      </c>
      <c r="AD686">
        <f t="shared" si="107"/>
        <v>0.14546283629730963</v>
      </c>
      <c r="AE686">
        <f t="shared" si="108"/>
        <v>4.6709129511677279E-2</v>
      </c>
      <c r="AF686">
        <f t="shared" si="109"/>
        <v>6.5409156847201829E-3</v>
      </c>
    </row>
    <row r="687" spans="1:32" x14ac:dyDescent="0.25">
      <c r="A687" t="s">
        <v>2772</v>
      </c>
      <c r="B687">
        <v>4659</v>
      </c>
      <c r="C687" s="2" t="str">
        <f t="shared" si="100"/>
        <v>0-20.000</v>
      </c>
      <c r="D687">
        <v>12.02</v>
      </c>
      <c r="E687">
        <f t="shared" si="101"/>
        <v>12</v>
      </c>
      <c r="F687" t="str">
        <f t="shared" si="102"/>
        <v>12-14 anos</v>
      </c>
      <c r="G687">
        <v>0</v>
      </c>
      <c r="H687" t="str">
        <f t="shared" si="103"/>
        <v>0</v>
      </c>
      <c r="I687">
        <v>10</v>
      </c>
      <c r="J687">
        <v>34</v>
      </c>
      <c r="K687">
        <v>130</v>
      </c>
      <c r="L687">
        <v>3152</v>
      </c>
      <c r="M687">
        <v>4415</v>
      </c>
      <c r="N687">
        <v>3768</v>
      </c>
      <c r="O687" t="str">
        <f t="shared" si="104"/>
        <v>1.001-10.000</v>
      </c>
      <c r="P687">
        <v>166</v>
      </c>
      <c r="Q687" t="str">
        <f t="shared" si="105"/>
        <v>101-1.000</v>
      </c>
      <c r="R687">
        <v>481</v>
      </c>
      <c r="S687">
        <v>3.76</v>
      </c>
      <c r="T687">
        <v>3.26</v>
      </c>
      <c r="U687">
        <v>1.35</v>
      </c>
      <c r="V687">
        <v>19.62</v>
      </c>
      <c r="W687">
        <v>25.03</v>
      </c>
      <c r="X687" t="s">
        <v>2773</v>
      </c>
      <c r="Y687" t="s">
        <v>2774</v>
      </c>
      <c r="Z687" t="s">
        <v>2775</v>
      </c>
      <c r="AB687">
        <f>(N687 - MIN($N$2:$N$998)) / (MAX($N$2:$N$998) - MIN($N$2:$N$998))</f>
        <v>3.5055773847834497E-4</v>
      </c>
      <c r="AC687">
        <f t="shared" si="106"/>
        <v>1.3319509928691677E-5</v>
      </c>
      <c r="AD687">
        <f t="shared" si="107"/>
        <v>0.14865481076151391</v>
      </c>
      <c r="AE687">
        <f t="shared" si="108"/>
        <v>7.430997876857752E-2</v>
      </c>
      <c r="AF687">
        <f t="shared" si="109"/>
        <v>3.5541366382577268E-4</v>
      </c>
    </row>
    <row r="688" spans="1:32" x14ac:dyDescent="0.25">
      <c r="A688" t="s">
        <v>2776</v>
      </c>
      <c r="B688">
        <v>4659</v>
      </c>
      <c r="C688" s="2" t="str">
        <f t="shared" si="100"/>
        <v>0-20.000</v>
      </c>
      <c r="D688">
        <v>10.71</v>
      </c>
      <c r="E688">
        <f t="shared" si="101"/>
        <v>10</v>
      </c>
      <c r="F688" t="str">
        <f t="shared" si="102"/>
        <v>10-12 anos</v>
      </c>
      <c r="G688">
        <v>54</v>
      </c>
      <c r="H688" t="str">
        <f t="shared" si="103"/>
        <v>1 - 250</v>
      </c>
      <c r="I688">
        <v>44</v>
      </c>
      <c r="J688">
        <v>73</v>
      </c>
      <c r="K688">
        <v>740</v>
      </c>
      <c r="L688">
        <v>7536</v>
      </c>
      <c r="M688">
        <v>11782</v>
      </c>
      <c r="N688">
        <v>8248</v>
      </c>
      <c r="O688" t="str">
        <f t="shared" si="104"/>
        <v>1.001-10.000</v>
      </c>
      <c r="P688">
        <v>1869</v>
      </c>
      <c r="Q688" t="str">
        <f t="shared" si="105"/>
        <v>1.001-10.000</v>
      </c>
      <c r="R688">
        <v>1665</v>
      </c>
      <c r="S688">
        <v>15.86</v>
      </c>
      <c r="T688">
        <v>6.59</v>
      </c>
      <c r="U688">
        <v>1.47</v>
      </c>
      <c r="V688">
        <v>127.63</v>
      </c>
      <c r="W688">
        <v>23.03</v>
      </c>
      <c r="X688" t="s">
        <v>2777</v>
      </c>
      <c r="Y688" t="s">
        <v>2778</v>
      </c>
      <c r="Z688" t="s">
        <v>2779</v>
      </c>
      <c r="AB688">
        <f>(N688 - MIN($N$2:$N$998)) / (MAX($N$2:$N$998) - MIN($N$2:$N$998))</f>
        <v>7.6735674813412666E-4</v>
      </c>
      <c r="AC688">
        <f t="shared" si="106"/>
        <v>1.4996484371520929E-4</v>
      </c>
      <c r="AD688">
        <f t="shared" si="107"/>
        <v>0.30050159598723208</v>
      </c>
      <c r="AE688">
        <f t="shared" si="108"/>
        <v>9.9787685774946913E-2</v>
      </c>
      <c r="AF688">
        <f t="shared" si="109"/>
        <v>2.3120003014313641E-3</v>
      </c>
    </row>
    <row r="689" spans="1:32" x14ac:dyDescent="0.25">
      <c r="A689" t="s">
        <v>2780</v>
      </c>
      <c r="B689">
        <v>4647</v>
      </c>
      <c r="C689" s="2" t="str">
        <f t="shared" si="100"/>
        <v>0-20.000</v>
      </c>
      <c r="D689">
        <v>7.84</v>
      </c>
      <c r="E689">
        <f t="shared" si="101"/>
        <v>6</v>
      </c>
      <c r="F689" t="str">
        <f t="shared" si="102"/>
        <v>06-08 anos</v>
      </c>
      <c r="G689">
        <v>0</v>
      </c>
      <c r="H689" t="str">
        <f t="shared" si="103"/>
        <v>0</v>
      </c>
      <c r="I689">
        <v>28</v>
      </c>
      <c r="J689">
        <v>27</v>
      </c>
      <c r="K689">
        <v>106</v>
      </c>
      <c r="L689">
        <v>633</v>
      </c>
      <c r="M689">
        <v>1546</v>
      </c>
      <c r="N689">
        <v>950</v>
      </c>
      <c r="O689" t="str">
        <f t="shared" si="104"/>
        <v>101-1.000</v>
      </c>
      <c r="P689">
        <v>414</v>
      </c>
      <c r="Q689" t="str">
        <f t="shared" si="105"/>
        <v>101-1.000</v>
      </c>
      <c r="R689">
        <v>182</v>
      </c>
      <c r="S689">
        <v>26.78</v>
      </c>
      <c r="T689">
        <v>5.78</v>
      </c>
      <c r="U689">
        <v>1.41</v>
      </c>
      <c r="V689">
        <v>9.44</v>
      </c>
      <c r="W689">
        <v>5.74</v>
      </c>
      <c r="X689" t="s">
        <v>2781</v>
      </c>
      <c r="Y689" t="s">
        <v>2782</v>
      </c>
      <c r="Z689" t="s">
        <v>2783</v>
      </c>
      <c r="AB689">
        <f>(N689 - MIN($N$2:$N$998)) / (MAX($N$2:$N$998) - MIN($N$2:$N$998))</f>
        <v>8.8383718565400132E-5</v>
      </c>
      <c r="AC689">
        <f t="shared" si="106"/>
        <v>3.321853681011057E-5</v>
      </c>
      <c r="AD689">
        <f t="shared" si="107"/>
        <v>0.26356589147286824</v>
      </c>
      <c r="AE689">
        <f t="shared" si="108"/>
        <v>8.7048832271762189E-2</v>
      </c>
      <c r="AF689">
        <f t="shared" si="109"/>
        <v>1.7100433162667145E-4</v>
      </c>
    </row>
    <row r="690" spans="1:32" x14ac:dyDescent="0.25">
      <c r="A690" t="s">
        <v>2784</v>
      </c>
      <c r="B690">
        <v>4645</v>
      </c>
      <c r="C690" s="2" t="str">
        <f t="shared" si="100"/>
        <v>0-20.000</v>
      </c>
      <c r="D690">
        <v>4.08</v>
      </c>
      <c r="E690">
        <f t="shared" si="101"/>
        <v>4</v>
      </c>
      <c r="F690" t="str">
        <f t="shared" si="102"/>
        <v>04-06 anos</v>
      </c>
      <c r="G690">
        <v>5</v>
      </c>
      <c r="H690" t="str">
        <f t="shared" si="103"/>
        <v>1 - 250</v>
      </c>
      <c r="I690">
        <v>1091</v>
      </c>
      <c r="J690">
        <v>2885</v>
      </c>
      <c r="K690">
        <v>32751</v>
      </c>
      <c r="L690">
        <v>420517</v>
      </c>
      <c r="M690">
        <v>489755</v>
      </c>
      <c r="N690">
        <v>402806</v>
      </c>
      <c r="O690" t="str">
        <f t="shared" si="104"/>
        <v>100.001-1.000.000</v>
      </c>
      <c r="P690">
        <v>26824</v>
      </c>
      <c r="Q690" t="str">
        <f t="shared" si="105"/>
        <v>10.001-100.000</v>
      </c>
      <c r="R690">
        <v>60125</v>
      </c>
      <c r="S690">
        <v>5.48</v>
      </c>
      <c r="T690">
        <v>9.25</v>
      </c>
      <c r="U690">
        <v>1.4</v>
      </c>
      <c r="V690">
        <v>544.42999999999995</v>
      </c>
      <c r="W690">
        <v>38.840000000000003</v>
      </c>
      <c r="X690" t="s">
        <v>2785</v>
      </c>
      <c r="Y690" t="s">
        <v>2786</v>
      </c>
      <c r="Z690" t="s">
        <v>2787</v>
      </c>
      <c r="AB690">
        <f>(N690 - MIN($N$2:$N$998)) / (MAX($N$2:$N$998) - MIN($N$2:$N$998))</f>
        <v>3.7475254884689016E-2</v>
      </c>
      <c r="AC690">
        <f t="shared" si="106"/>
        <v>2.1523044236579853E-3</v>
      </c>
      <c r="AD690">
        <f t="shared" si="107"/>
        <v>0.42179662562699499</v>
      </c>
      <c r="AE690">
        <f t="shared" si="108"/>
        <v>8.4925690021231404E-2</v>
      </c>
      <c r="AF690">
        <f t="shared" si="109"/>
        <v>9.8622762995242298E-3</v>
      </c>
    </row>
    <row r="691" spans="1:32" x14ac:dyDescent="0.25">
      <c r="A691" t="s">
        <v>2788</v>
      </c>
      <c r="B691">
        <v>4645</v>
      </c>
      <c r="C691" s="2" t="str">
        <f t="shared" si="100"/>
        <v>0-20.000</v>
      </c>
      <c r="D691">
        <v>12</v>
      </c>
      <c r="E691">
        <f t="shared" si="101"/>
        <v>12</v>
      </c>
      <c r="F691" t="str">
        <f t="shared" si="102"/>
        <v>12-14 anos</v>
      </c>
      <c r="G691">
        <v>27</v>
      </c>
      <c r="H691" t="str">
        <f t="shared" si="103"/>
        <v>1 - 250</v>
      </c>
      <c r="I691">
        <v>266</v>
      </c>
      <c r="J691">
        <v>811</v>
      </c>
      <c r="K691">
        <v>3419</v>
      </c>
      <c r="L691">
        <v>32257</v>
      </c>
      <c r="M691">
        <v>54820</v>
      </c>
      <c r="N691">
        <v>29872</v>
      </c>
      <c r="O691" t="str">
        <f t="shared" si="104"/>
        <v>10.001-100.000</v>
      </c>
      <c r="P691">
        <v>15441</v>
      </c>
      <c r="Q691" t="str">
        <f t="shared" si="105"/>
        <v>10.001-100.000</v>
      </c>
      <c r="R691">
        <v>9507</v>
      </c>
      <c r="S691">
        <v>28.17</v>
      </c>
      <c r="T691">
        <v>5.9</v>
      </c>
      <c r="U691">
        <v>2.1800000000000002</v>
      </c>
      <c r="V691">
        <v>18.62</v>
      </c>
      <c r="W691">
        <v>7.36</v>
      </c>
      <c r="X691" t="s">
        <v>2789</v>
      </c>
      <c r="Y691" t="s">
        <v>2790</v>
      </c>
      <c r="Z691" t="s">
        <v>2791</v>
      </c>
      <c r="AB691">
        <f>(N691 - MIN($N$2:$N$998)) / (MAX($N$2:$N$998) - MIN($N$2:$N$998))</f>
        <v>2.7791562536690871E-3</v>
      </c>
      <c r="AC691">
        <f t="shared" si="106"/>
        <v>1.2389551374031818E-3</v>
      </c>
      <c r="AD691">
        <f t="shared" si="107"/>
        <v>0.26903784769721845</v>
      </c>
      <c r="AE691">
        <f t="shared" si="108"/>
        <v>0.25053078556263275</v>
      </c>
      <c r="AF691">
        <f t="shared" si="109"/>
        <v>3.3729879818735408E-4</v>
      </c>
    </row>
    <row r="692" spans="1:32" x14ac:dyDescent="0.25">
      <c r="A692" t="s">
        <v>2792</v>
      </c>
      <c r="B692">
        <v>4642</v>
      </c>
      <c r="C692" s="2" t="str">
        <f t="shared" si="100"/>
        <v>0-20.000</v>
      </c>
      <c r="D692">
        <v>5.89</v>
      </c>
      <c r="E692">
        <f t="shared" si="101"/>
        <v>4</v>
      </c>
      <c r="F692" t="str">
        <f t="shared" si="102"/>
        <v>04-06 anos</v>
      </c>
      <c r="G692">
        <v>35</v>
      </c>
      <c r="H692" t="str">
        <f t="shared" si="103"/>
        <v>1 - 250</v>
      </c>
      <c r="I692">
        <v>1476</v>
      </c>
      <c r="J692">
        <v>1667</v>
      </c>
      <c r="K692">
        <v>11512</v>
      </c>
      <c r="L692">
        <v>96687</v>
      </c>
      <c r="M692">
        <v>196301</v>
      </c>
      <c r="N692">
        <v>115176</v>
      </c>
      <c r="O692" t="str">
        <f t="shared" si="104"/>
        <v>100.001-1.000.000</v>
      </c>
      <c r="P692">
        <v>59390</v>
      </c>
      <c r="Q692" t="str">
        <f t="shared" si="105"/>
        <v>10.001-100.000</v>
      </c>
      <c r="R692">
        <v>21735</v>
      </c>
      <c r="S692">
        <v>30.25</v>
      </c>
      <c r="T692">
        <v>6.57</v>
      </c>
      <c r="U692">
        <v>1.49</v>
      </c>
      <c r="V692">
        <v>132.66999999999999</v>
      </c>
      <c r="W692">
        <v>10.85</v>
      </c>
      <c r="X692" t="s">
        <v>2793</v>
      </c>
      <c r="Y692" t="s">
        <v>2794</v>
      </c>
      <c r="Z692" t="s">
        <v>2795</v>
      </c>
      <c r="AB692">
        <f>(N692 - MIN($N$2:$N$998)) / (MAX($N$2:$N$998) - MIN($N$2:$N$998))</f>
        <v>1.071545596788266E-2</v>
      </c>
      <c r="AC692">
        <f t="shared" si="106"/>
        <v>4.7653355100301126E-3</v>
      </c>
      <c r="AD692">
        <f t="shared" si="107"/>
        <v>0.29958960328317374</v>
      </c>
      <c r="AE692">
        <f t="shared" si="108"/>
        <v>0.1040339702760085</v>
      </c>
      <c r="AF692">
        <f t="shared" si="109"/>
        <v>2.4032992242489937E-3</v>
      </c>
    </row>
    <row r="693" spans="1:32" x14ac:dyDescent="0.25">
      <c r="A693" t="s">
        <v>2796</v>
      </c>
      <c r="B693">
        <v>4670</v>
      </c>
      <c r="C693" s="2" t="str">
        <f t="shared" si="100"/>
        <v>0-20.000</v>
      </c>
      <c r="D693">
        <v>3.85</v>
      </c>
      <c r="E693">
        <f t="shared" si="101"/>
        <v>2</v>
      </c>
      <c r="F693" t="str">
        <f t="shared" si="102"/>
        <v>02-04 anos</v>
      </c>
      <c r="G693">
        <v>0</v>
      </c>
      <c r="H693" t="str">
        <f t="shared" si="103"/>
        <v>0</v>
      </c>
      <c r="I693">
        <v>1911</v>
      </c>
      <c r="J693">
        <v>2650</v>
      </c>
      <c r="K693">
        <v>21894</v>
      </c>
      <c r="L693">
        <v>426806</v>
      </c>
      <c r="M693">
        <v>576036</v>
      </c>
      <c r="N693">
        <v>419779</v>
      </c>
      <c r="O693" t="str">
        <f t="shared" si="104"/>
        <v>100.001-1.000.000</v>
      </c>
      <c r="P693">
        <v>98863</v>
      </c>
      <c r="Q693" t="str">
        <f t="shared" si="105"/>
        <v>10.001-100.000</v>
      </c>
      <c r="R693">
        <v>57394</v>
      </c>
      <c r="S693">
        <v>17.16</v>
      </c>
      <c r="T693">
        <v>6.6</v>
      </c>
      <c r="U693">
        <v>2.19</v>
      </c>
      <c r="V693">
        <v>97.74</v>
      </c>
      <c r="W693">
        <v>39.159999999999997</v>
      </c>
      <c r="X693" t="s">
        <v>2797</v>
      </c>
      <c r="Y693" t="s">
        <v>2798</v>
      </c>
      <c r="Z693" t="s">
        <v>2799</v>
      </c>
      <c r="AB693">
        <f>(N693 - MIN($N$2:$N$998)) / (MAX($N$2:$N$998) - MIN($N$2:$N$998))</f>
        <v>3.9054346311226423E-2</v>
      </c>
      <c r="AC693">
        <f t="shared" si="106"/>
        <v>7.9325705426520794E-3</v>
      </c>
      <c r="AD693">
        <f t="shared" si="107"/>
        <v>0.30095759233926128</v>
      </c>
      <c r="AE693">
        <f t="shared" si="108"/>
        <v>0.25265392781316348</v>
      </c>
      <c r="AF693">
        <f t="shared" si="109"/>
        <v>1.7705469674990325E-3</v>
      </c>
    </row>
    <row r="694" spans="1:32" x14ac:dyDescent="0.25">
      <c r="A694" t="s">
        <v>2800</v>
      </c>
      <c r="B694">
        <v>4640</v>
      </c>
      <c r="C694" s="2" t="str">
        <f t="shared" si="100"/>
        <v>0-20.000</v>
      </c>
      <c r="D694">
        <v>11.41</v>
      </c>
      <c r="E694">
        <f t="shared" si="101"/>
        <v>10</v>
      </c>
      <c r="F694" t="str">
        <f t="shared" si="102"/>
        <v>10-12 anos</v>
      </c>
      <c r="G694">
        <v>13</v>
      </c>
      <c r="H694" t="str">
        <f t="shared" si="103"/>
        <v>1 - 250</v>
      </c>
      <c r="I694">
        <v>195</v>
      </c>
      <c r="J694">
        <v>215</v>
      </c>
      <c r="K694">
        <v>3039</v>
      </c>
      <c r="L694">
        <v>27026</v>
      </c>
      <c r="M694">
        <v>36289</v>
      </c>
      <c r="N694">
        <v>26447</v>
      </c>
      <c r="O694" t="str">
        <f t="shared" si="104"/>
        <v>10.001-100.000</v>
      </c>
      <c r="P694">
        <v>7419</v>
      </c>
      <c r="Q694" t="str">
        <f t="shared" si="105"/>
        <v>1.001-10.000</v>
      </c>
      <c r="R694">
        <v>2423</v>
      </c>
      <c r="S694">
        <v>20.440000000000001</v>
      </c>
      <c r="T694">
        <v>5.91</v>
      </c>
      <c r="U694">
        <v>2.0099999999999998</v>
      </c>
      <c r="V694">
        <v>151.13999999999999</v>
      </c>
      <c r="W694">
        <v>39.950000000000003</v>
      </c>
      <c r="X694" t="s">
        <v>2801</v>
      </c>
      <c r="Y694" t="s">
        <v>2802</v>
      </c>
      <c r="Z694" t="s">
        <v>2803</v>
      </c>
      <c r="AB694">
        <f>(N694 - MIN($N$2:$N$998)) / (MAX($N$2:$N$998) - MIN($N$2:$N$998))</f>
        <v>2.4605096893675132E-3</v>
      </c>
      <c r="AC694">
        <f t="shared" si="106"/>
        <v>5.9528580819857564E-4</v>
      </c>
      <c r="AD694">
        <f t="shared" si="107"/>
        <v>0.26949384404924759</v>
      </c>
      <c r="AE694">
        <f t="shared" si="108"/>
        <v>0.21443736730360929</v>
      </c>
      <c r="AF694">
        <f t="shared" si="109"/>
        <v>2.737880792590585E-3</v>
      </c>
    </row>
    <row r="695" spans="1:32" x14ac:dyDescent="0.25">
      <c r="A695" t="s">
        <v>2804</v>
      </c>
      <c r="B695">
        <v>4638</v>
      </c>
      <c r="C695" s="2" t="str">
        <f t="shared" si="100"/>
        <v>0-20.000</v>
      </c>
      <c r="D695">
        <v>9.08</v>
      </c>
      <c r="E695">
        <f t="shared" si="101"/>
        <v>8</v>
      </c>
      <c r="F695" t="str">
        <f t="shared" si="102"/>
        <v>08-10 anos</v>
      </c>
      <c r="G695">
        <v>14</v>
      </c>
      <c r="H695" t="str">
        <f t="shared" si="103"/>
        <v>1 - 250</v>
      </c>
      <c r="I695">
        <v>55</v>
      </c>
      <c r="J695">
        <v>72</v>
      </c>
      <c r="K695">
        <v>409</v>
      </c>
      <c r="L695">
        <v>3532</v>
      </c>
      <c r="M695">
        <v>5183</v>
      </c>
      <c r="N695">
        <v>3921</v>
      </c>
      <c r="O695" t="str">
        <f t="shared" si="104"/>
        <v>1.001-10.000</v>
      </c>
      <c r="P695">
        <v>195</v>
      </c>
      <c r="Q695" t="str">
        <f t="shared" si="105"/>
        <v>101-1.000</v>
      </c>
      <c r="R695">
        <v>1067</v>
      </c>
      <c r="S695">
        <v>3.76</v>
      </c>
      <c r="T695">
        <v>5.51</v>
      </c>
      <c r="U695">
        <v>1.5</v>
      </c>
      <c r="V695">
        <v>22.81</v>
      </c>
      <c r="W695">
        <v>11.74</v>
      </c>
      <c r="X695" t="s">
        <v>2805</v>
      </c>
      <c r="Y695" t="s">
        <v>2806</v>
      </c>
      <c r="Z695" t="s">
        <v>2807</v>
      </c>
      <c r="AB695">
        <f>(N695 - MIN($N$2:$N$998)) / (MAX($N$2:$N$998) - MIN($N$2:$N$998))</f>
        <v>3.6479216894203572E-4</v>
      </c>
      <c r="AC695">
        <f t="shared" si="106"/>
        <v>1.5646412265631788E-5</v>
      </c>
      <c r="AD695">
        <f t="shared" si="107"/>
        <v>0.25125398996808024</v>
      </c>
      <c r="AE695">
        <f t="shared" si="108"/>
        <v>0.10615711252653928</v>
      </c>
      <c r="AF695">
        <f t="shared" si="109"/>
        <v>4.1320008521232793E-4</v>
      </c>
    </row>
    <row r="696" spans="1:32" x14ac:dyDescent="0.25">
      <c r="A696" t="s">
        <v>2808</v>
      </c>
      <c r="B696">
        <v>4633</v>
      </c>
      <c r="C696" s="2" t="str">
        <f t="shared" si="100"/>
        <v>0-20.000</v>
      </c>
      <c r="D696">
        <v>12.7</v>
      </c>
      <c r="E696">
        <f t="shared" si="101"/>
        <v>12</v>
      </c>
      <c r="F696" t="str">
        <f t="shared" si="102"/>
        <v>12-14 anos</v>
      </c>
      <c r="G696">
        <v>293</v>
      </c>
      <c r="H696" t="str">
        <f t="shared" si="103"/>
        <v>251 - 500</v>
      </c>
      <c r="I696">
        <v>899</v>
      </c>
      <c r="J696">
        <v>1128</v>
      </c>
      <c r="K696">
        <v>7200</v>
      </c>
      <c r="L696">
        <v>70623</v>
      </c>
      <c r="M696">
        <v>148308</v>
      </c>
      <c r="N696">
        <v>86582</v>
      </c>
      <c r="O696" t="str">
        <f t="shared" si="104"/>
        <v>10.001-100.000</v>
      </c>
      <c r="P696">
        <v>44093</v>
      </c>
      <c r="Q696" t="str">
        <f t="shared" si="105"/>
        <v>10.001-100.000</v>
      </c>
      <c r="R696">
        <v>17633</v>
      </c>
      <c r="S696">
        <v>29.73</v>
      </c>
      <c r="T696">
        <v>5.27</v>
      </c>
      <c r="U696">
        <v>1.63</v>
      </c>
      <c r="V696">
        <v>78.88</v>
      </c>
      <c r="W696">
        <v>12.02</v>
      </c>
      <c r="X696" t="s">
        <v>2809</v>
      </c>
      <c r="Y696" t="s">
        <v>2810</v>
      </c>
      <c r="Z696" t="s">
        <v>2811</v>
      </c>
      <c r="AB696">
        <f>(N696 - MIN($N$2:$N$998)) / (MAX($N$2:$N$998) - MIN($N$2:$N$998))</f>
        <v>8.0551990745573419E-3</v>
      </c>
      <c r="AC696">
        <f t="shared" si="106"/>
        <v>3.5379346463000126E-3</v>
      </c>
      <c r="AD696">
        <f t="shared" si="107"/>
        <v>0.24031007751937983</v>
      </c>
      <c r="AE696">
        <f t="shared" si="108"/>
        <v>0.13375796178343946</v>
      </c>
      <c r="AF696">
        <f t="shared" si="109"/>
        <v>1.4289006015584581E-3</v>
      </c>
    </row>
    <row r="697" spans="1:32" x14ac:dyDescent="0.25">
      <c r="A697" t="s">
        <v>2812</v>
      </c>
      <c r="B697">
        <v>4621</v>
      </c>
      <c r="C697" s="2" t="str">
        <f t="shared" si="100"/>
        <v>0-20.000</v>
      </c>
      <c r="D697">
        <v>1.61</v>
      </c>
      <c r="E697">
        <f t="shared" si="101"/>
        <v>0</v>
      </c>
      <c r="F697" t="str">
        <f t="shared" si="102"/>
        <v>&lt;1 ano</v>
      </c>
      <c r="G697">
        <v>12</v>
      </c>
      <c r="H697" t="str">
        <f t="shared" si="103"/>
        <v>1 - 250</v>
      </c>
      <c r="I697">
        <v>31</v>
      </c>
      <c r="J697">
        <v>58</v>
      </c>
      <c r="K697">
        <v>225</v>
      </c>
      <c r="L697">
        <v>2641</v>
      </c>
      <c r="M697">
        <v>3453</v>
      </c>
      <c r="N697">
        <v>2729</v>
      </c>
      <c r="O697" t="str">
        <f t="shared" si="104"/>
        <v>1.001-10.000</v>
      </c>
      <c r="P697">
        <v>212</v>
      </c>
      <c r="Q697" t="str">
        <f t="shared" si="105"/>
        <v>101-1.000</v>
      </c>
      <c r="R697">
        <v>512</v>
      </c>
      <c r="S697">
        <v>6.14</v>
      </c>
      <c r="T697">
        <v>5.64</v>
      </c>
      <c r="U697">
        <v>1.48</v>
      </c>
      <c r="V697">
        <v>11.62</v>
      </c>
      <c r="W697">
        <v>8.17</v>
      </c>
      <c r="X697" t="s">
        <v>2813</v>
      </c>
      <c r="Y697" t="s">
        <v>2814</v>
      </c>
      <c r="Z697" t="s">
        <v>2815</v>
      </c>
      <c r="AB697">
        <f>(N697 - MIN($N$2:$N$998)) / (MAX($N$2:$N$998) - MIN($N$2:$N$998))</f>
        <v>2.5389386101576524E-4</v>
      </c>
      <c r="AC697">
        <f t="shared" si="106"/>
        <v>1.7010458463148408E-5</v>
      </c>
      <c r="AD697">
        <f t="shared" si="107"/>
        <v>0.25718194254445964</v>
      </c>
      <c r="AE697">
        <f t="shared" si="108"/>
        <v>0.1019108280254777</v>
      </c>
      <c r="AF697">
        <f t="shared" si="109"/>
        <v>2.1049473871842398E-4</v>
      </c>
    </row>
    <row r="698" spans="1:32" x14ac:dyDescent="0.25">
      <c r="A698" t="s">
        <v>2816</v>
      </c>
      <c r="B698">
        <v>4618</v>
      </c>
      <c r="C698" s="2" t="str">
        <f t="shared" si="100"/>
        <v>0-20.000</v>
      </c>
      <c r="D698">
        <v>12.68</v>
      </c>
      <c r="E698">
        <f t="shared" si="101"/>
        <v>12</v>
      </c>
      <c r="F698" t="str">
        <f t="shared" si="102"/>
        <v>12-14 anos</v>
      </c>
      <c r="G698">
        <v>41</v>
      </c>
      <c r="H698" t="str">
        <f t="shared" si="103"/>
        <v>1 - 250</v>
      </c>
      <c r="I698">
        <v>319</v>
      </c>
      <c r="J698">
        <v>710</v>
      </c>
      <c r="K698">
        <v>2412</v>
      </c>
      <c r="L698">
        <v>21788</v>
      </c>
      <c r="M698">
        <v>35872</v>
      </c>
      <c r="N698">
        <v>23377</v>
      </c>
      <c r="O698" t="str">
        <f t="shared" si="104"/>
        <v>10.001-100.000</v>
      </c>
      <c r="P698">
        <v>7374</v>
      </c>
      <c r="Q698" t="str">
        <f t="shared" si="105"/>
        <v>1.001-10.000</v>
      </c>
      <c r="R698">
        <v>5121</v>
      </c>
      <c r="S698">
        <v>20.56</v>
      </c>
      <c r="T698">
        <v>4.3899999999999997</v>
      </c>
      <c r="U698">
        <v>1.27</v>
      </c>
      <c r="V698">
        <v>13.38</v>
      </c>
      <c r="W698">
        <v>5.35</v>
      </c>
      <c r="X698" t="s">
        <v>2817</v>
      </c>
      <c r="Y698" t="s">
        <v>2818</v>
      </c>
      <c r="Z698" t="s">
        <v>2819</v>
      </c>
      <c r="AB698">
        <f>(N698 - MIN($N$2:$N$998)) / (MAX($N$2:$N$998) - MIN($N$2:$N$998))</f>
        <v>2.1748907251614305E-3</v>
      </c>
      <c r="AC698">
        <f t="shared" si="106"/>
        <v>5.9167509767573746E-4</v>
      </c>
      <c r="AD698">
        <f t="shared" si="107"/>
        <v>0.20018239854081166</v>
      </c>
      <c r="AE698">
        <f t="shared" si="108"/>
        <v>5.7324840764331211E-2</v>
      </c>
      <c r="AF698">
        <f t="shared" si="109"/>
        <v>2.4237690224204072E-4</v>
      </c>
    </row>
    <row r="699" spans="1:32" x14ac:dyDescent="0.25">
      <c r="A699" t="s">
        <v>2820</v>
      </c>
      <c r="B699">
        <v>4614</v>
      </c>
      <c r="C699" s="2" t="str">
        <f t="shared" si="100"/>
        <v>0-20.000</v>
      </c>
      <c r="D699">
        <v>3.79</v>
      </c>
      <c r="E699">
        <f t="shared" si="101"/>
        <v>2</v>
      </c>
      <c r="F699" t="str">
        <f t="shared" si="102"/>
        <v>02-04 anos</v>
      </c>
      <c r="G699">
        <v>20</v>
      </c>
      <c r="H699" t="str">
        <f t="shared" si="103"/>
        <v>1 - 250</v>
      </c>
      <c r="I699">
        <v>1073</v>
      </c>
      <c r="J699">
        <v>1768</v>
      </c>
      <c r="K699">
        <v>11576</v>
      </c>
      <c r="L699">
        <v>111419</v>
      </c>
      <c r="M699">
        <v>154901</v>
      </c>
      <c r="N699">
        <v>111988</v>
      </c>
      <c r="O699" t="str">
        <f t="shared" si="104"/>
        <v>100.001-1.000.000</v>
      </c>
      <c r="P699">
        <v>21540</v>
      </c>
      <c r="Q699" t="str">
        <f t="shared" si="105"/>
        <v>10.001-100.000</v>
      </c>
      <c r="R699">
        <v>21373</v>
      </c>
      <c r="S699">
        <v>13.91</v>
      </c>
      <c r="T699">
        <v>5.15</v>
      </c>
      <c r="U699">
        <v>1.47</v>
      </c>
      <c r="V699">
        <v>37.229999999999997</v>
      </c>
      <c r="W699">
        <v>12.98</v>
      </c>
      <c r="X699" t="s">
        <v>2821</v>
      </c>
      <c r="Y699" t="s">
        <v>2822</v>
      </c>
      <c r="Z699" t="s">
        <v>2823</v>
      </c>
      <c r="AB699">
        <f>(N699 - MIN($N$2:$N$998)) / (MAX($N$2:$N$998) - MIN($N$2:$N$998))</f>
        <v>1.0418858815475822E-2</v>
      </c>
      <c r="AC699">
        <f t="shared" si="106"/>
        <v>1.7283267702651729E-3</v>
      </c>
      <c r="AD699">
        <f t="shared" si="107"/>
        <v>0.23483812129502965</v>
      </c>
      <c r="AE699">
        <f t="shared" si="108"/>
        <v>9.9787685774946913E-2</v>
      </c>
      <c r="AF699">
        <f t="shared" si="109"/>
        <v>6.7441644771832395E-4</v>
      </c>
    </row>
    <row r="700" spans="1:32" x14ac:dyDescent="0.25">
      <c r="A700" t="s">
        <v>2824</v>
      </c>
      <c r="B700">
        <v>4616</v>
      </c>
      <c r="C700" s="2" t="str">
        <f t="shared" si="100"/>
        <v>0-20.000</v>
      </c>
      <c r="D700">
        <v>5.25</v>
      </c>
      <c r="E700">
        <f t="shared" si="101"/>
        <v>4</v>
      </c>
      <c r="F700" t="str">
        <f t="shared" si="102"/>
        <v>04-06 anos</v>
      </c>
      <c r="G700">
        <v>0</v>
      </c>
      <c r="H700" t="str">
        <f t="shared" si="103"/>
        <v>0</v>
      </c>
      <c r="I700">
        <v>1973</v>
      </c>
      <c r="J700">
        <v>5069</v>
      </c>
      <c r="K700">
        <v>37635</v>
      </c>
      <c r="L700">
        <v>338075</v>
      </c>
      <c r="M700">
        <v>331459</v>
      </c>
      <c r="N700">
        <v>239359</v>
      </c>
      <c r="O700" t="str">
        <f t="shared" si="104"/>
        <v>100.001-1.000.000</v>
      </c>
      <c r="P700">
        <v>39072</v>
      </c>
      <c r="Q700" t="str">
        <f t="shared" si="105"/>
        <v>10.001-100.000</v>
      </c>
      <c r="R700">
        <v>53028</v>
      </c>
      <c r="S700">
        <v>11.79</v>
      </c>
      <c r="T700">
        <v>3.55</v>
      </c>
      <c r="U700">
        <v>2.89</v>
      </c>
      <c r="V700">
        <v>440.43</v>
      </c>
      <c r="W700">
        <v>9.84</v>
      </c>
      <c r="X700" t="s">
        <v>2825</v>
      </c>
      <c r="Y700" t="s">
        <v>2826</v>
      </c>
      <c r="Z700" t="s">
        <v>2827</v>
      </c>
      <c r="AB700">
        <f>(N700 - MIN($N$2:$N$998)) / (MAX($N$2:$N$998) - MIN($N$2:$N$998))</f>
        <v>2.2268882623258539E-2</v>
      </c>
      <c r="AC700">
        <f t="shared" si="106"/>
        <v>3.1350595899628988E-3</v>
      </c>
      <c r="AD700">
        <f t="shared" si="107"/>
        <v>0.16187870497036022</v>
      </c>
      <c r="AE700">
        <f t="shared" si="108"/>
        <v>0.40127388535031849</v>
      </c>
      <c r="AF700">
        <f t="shared" si="109"/>
        <v>7.978330273128699E-3</v>
      </c>
    </row>
    <row r="701" spans="1:32" x14ac:dyDescent="0.25">
      <c r="A701" t="s">
        <v>2828</v>
      </c>
      <c r="B701">
        <v>4604</v>
      </c>
      <c r="C701" s="2" t="str">
        <f t="shared" si="100"/>
        <v>0-20.000</v>
      </c>
      <c r="D701">
        <v>13.72</v>
      </c>
      <c r="E701">
        <f t="shared" si="101"/>
        <v>12</v>
      </c>
      <c r="F701" t="str">
        <f t="shared" si="102"/>
        <v>12-14 anos</v>
      </c>
      <c r="G701">
        <v>3</v>
      </c>
      <c r="H701" t="str">
        <f t="shared" si="103"/>
        <v>1 - 250</v>
      </c>
      <c r="I701">
        <v>71</v>
      </c>
      <c r="J701">
        <v>83</v>
      </c>
      <c r="K701">
        <v>503</v>
      </c>
      <c r="L701">
        <v>4736</v>
      </c>
      <c r="M701">
        <v>8973</v>
      </c>
      <c r="N701">
        <v>5311</v>
      </c>
      <c r="O701" t="str">
        <f t="shared" si="104"/>
        <v>1.001-10.000</v>
      </c>
      <c r="P701">
        <v>2353</v>
      </c>
      <c r="Q701" t="str">
        <f t="shared" si="105"/>
        <v>1.001-10.000</v>
      </c>
      <c r="R701">
        <v>1309</v>
      </c>
      <c r="S701">
        <v>26.22</v>
      </c>
      <c r="T701">
        <v>5.28</v>
      </c>
      <c r="U701">
        <v>1.31</v>
      </c>
      <c r="V701">
        <v>55.89</v>
      </c>
      <c r="W701">
        <v>12.76</v>
      </c>
      <c r="X701" t="s">
        <v>2829</v>
      </c>
      <c r="Y701" t="s">
        <v>2830</v>
      </c>
      <c r="Z701" t="s">
        <v>2831</v>
      </c>
      <c r="AB701">
        <f>(N701 - MIN($N$2:$N$998)) / (MAX($N$2:$N$998) - MIN($N$2:$N$998))</f>
        <v>4.9411150452720017E-4</v>
      </c>
      <c r="AC701">
        <f t="shared" si="106"/>
        <v>1.8880004133862359E-4</v>
      </c>
      <c r="AD701">
        <f t="shared" si="107"/>
        <v>0.24076607387140905</v>
      </c>
      <c r="AE701">
        <f t="shared" si="108"/>
        <v>6.5817409766454366E-2</v>
      </c>
      <c r="AF701">
        <f t="shared" si="109"/>
        <v>1.0124398405312149E-3</v>
      </c>
    </row>
    <row r="702" spans="1:32" x14ac:dyDescent="0.25">
      <c r="A702" t="s">
        <v>2832</v>
      </c>
      <c r="B702">
        <v>4608</v>
      </c>
      <c r="C702" s="2" t="str">
        <f t="shared" si="100"/>
        <v>0-20.000</v>
      </c>
      <c r="D702">
        <v>8.52</v>
      </c>
      <c r="E702">
        <f t="shared" si="101"/>
        <v>8</v>
      </c>
      <c r="F702" t="str">
        <f t="shared" si="102"/>
        <v>08-10 anos</v>
      </c>
      <c r="G702">
        <v>0</v>
      </c>
      <c r="H702" t="str">
        <f t="shared" si="103"/>
        <v>0</v>
      </c>
      <c r="I702">
        <v>221</v>
      </c>
      <c r="J702">
        <v>275</v>
      </c>
      <c r="K702">
        <v>1311</v>
      </c>
      <c r="L702">
        <v>11795</v>
      </c>
      <c r="M702">
        <v>22789</v>
      </c>
      <c r="N702">
        <v>14288</v>
      </c>
      <c r="O702" t="str">
        <f t="shared" si="104"/>
        <v>10.001-100.000</v>
      </c>
      <c r="P702">
        <v>5202</v>
      </c>
      <c r="Q702" t="str">
        <f t="shared" si="105"/>
        <v>1.001-10.000</v>
      </c>
      <c r="R702">
        <v>3299</v>
      </c>
      <c r="S702">
        <v>22.83</v>
      </c>
      <c r="T702">
        <v>5.75</v>
      </c>
      <c r="U702">
        <v>1.25</v>
      </c>
      <c r="V702">
        <v>16.45</v>
      </c>
      <c r="W702">
        <v>8.16</v>
      </c>
      <c r="X702" t="s">
        <v>2833</v>
      </c>
      <c r="Y702" t="s">
        <v>2834</v>
      </c>
      <c r="Z702" t="s">
        <v>2835</v>
      </c>
      <c r="AB702">
        <f>(N702 - MIN($N$2:$N$998)) / (MAX($N$2:$N$998) - MIN($N$2:$N$998))</f>
        <v>1.3292911272236182E-3</v>
      </c>
      <c r="AC702">
        <f t="shared" si="106"/>
        <v>4.1739813644008496E-4</v>
      </c>
      <c r="AD702">
        <f t="shared" si="107"/>
        <v>0.26219790241678065</v>
      </c>
      <c r="AE702">
        <f t="shared" si="108"/>
        <v>5.3078556263269641E-2</v>
      </c>
      <c r="AF702">
        <f t="shared" si="109"/>
        <v>2.9798953975198575E-4</v>
      </c>
    </row>
    <row r="703" spans="1:32" x14ac:dyDescent="0.25">
      <c r="A703" t="s">
        <v>2836</v>
      </c>
      <c r="B703">
        <v>4604</v>
      </c>
      <c r="C703" s="2" t="str">
        <f t="shared" si="100"/>
        <v>0-20.000</v>
      </c>
      <c r="D703">
        <v>9.33</v>
      </c>
      <c r="E703">
        <f t="shared" si="101"/>
        <v>8</v>
      </c>
      <c r="F703" t="str">
        <f t="shared" si="102"/>
        <v>08-10 anos</v>
      </c>
      <c r="G703">
        <v>10</v>
      </c>
      <c r="H703" t="str">
        <f t="shared" si="103"/>
        <v>1 - 250</v>
      </c>
      <c r="I703">
        <v>74</v>
      </c>
      <c r="J703">
        <v>179</v>
      </c>
      <c r="K703">
        <v>582</v>
      </c>
      <c r="L703">
        <v>6309</v>
      </c>
      <c r="M703">
        <v>8546</v>
      </c>
      <c r="N703">
        <v>6078</v>
      </c>
      <c r="O703" t="str">
        <f t="shared" si="104"/>
        <v>1.001-10.000</v>
      </c>
      <c r="P703">
        <v>1170</v>
      </c>
      <c r="Q703" t="str">
        <f t="shared" si="105"/>
        <v>1.001-10.000</v>
      </c>
      <c r="R703">
        <v>1298</v>
      </c>
      <c r="S703">
        <v>13.69</v>
      </c>
      <c r="T703">
        <v>5.79</v>
      </c>
      <c r="U703">
        <v>1.6</v>
      </c>
      <c r="V703">
        <v>11.65</v>
      </c>
      <c r="W703">
        <v>5.76</v>
      </c>
      <c r="X703" t="s">
        <v>2837</v>
      </c>
      <c r="Y703" t="s">
        <v>2838</v>
      </c>
      <c r="Z703" t="s">
        <v>2839</v>
      </c>
      <c r="AB703">
        <f>(N703 - MIN($N$2:$N$998)) / (MAX($N$2:$N$998) - MIN($N$2:$N$998))</f>
        <v>5.6546972783210738E-4</v>
      </c>
      <c r="AC703">
        <f t="shared" si="106"/>
        <v>9.3878473593790728E-5</v>
      </c>
      <c r="AD703">
        <f t="shared" si="107"/>
        <v>0.26402188782489738</v>
      </c>
      <c r="AE703">
        <f t="shared" si="108"/>
        <v>0.12738853503184716</v>
      </c>
      <c r="AF703">
        <f t="shared" si="109"/>
        <v>2.1103818468757655E-4</v>
      </c>
    </row>
    <row r="704" spans="1:32" x14ac:dyDescent="0.25">
      <c r="A704" t="s">
        <v>2840</v>
      </c>
      <c r="B704">
        <v>4588</v>
      </c>
      <c r="C704" s="2" t="str">
        <f t="shared" si="100"/>
        <v>0-20.000</v>
      </c>
      <c r="D704">
        <v>6.87</v>
      </c>
      <c r="E704">
        <f t="shared" si="101"/>
        <v>6</v>
      </c>
      <c r="F704" t="str">
        <f t="shared" si="102"/>
        <v>06-08 anos</v>
      </c>
      <c r="G704">
        <v>0</v>
      </c>
      <c r="H704" t="str">
        <f t="shared" si="103"/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tr">
        <f t="shared" si="104"/>
        <v>Até 100</v>
      </c>
      <c r="P704">
        <v>0</v>
      </c>
      <c r="Q704" t="str">
        <f t="shared" si="105"/>
        <v>Até 100</v>
      </c>
      <c r="R704">
        <v>0</v>
      </c>
      <c r="X704" t="s">
        <v>2841</v>
      </c>
      <c r="Y704" t="s">
        <v>2842</v>
      </c>
      <c r="Z704" t="s">
        <v>2843</v>
      </c>
      <c r="AA704" t="s">
        <v>25</v>
      </c>
      <c r="AB704">
        <f>(N704 - MIN($N$2:$N$998)) / (MAX($N$2:$N$998) - MIN($N$2:$N$998))</f>
        <v>0</v>
      </c>
      <c r="AC704">
        <f t="shared" si="106"/>
        <v>0</v>
      </c>
      <c r="AD704">
        <f t="shared" si="107"/>
        <v>0</v>
      </c>
      <c r="AE704">
        <f t="shared" si="108"/>
        <v>-0.21231422505307856</v>
      </c>
      <c r="AF704">
        <f t="shared" si="109"/>
        <v>0</v>
      </c>
    </row>
    <row r="705" spans="1:32" x14ac:dyDescent="0.25">
      <c r="A705" t="s">
        <v>2844</v>
      </c>
      <c r="B705">
        <v>4590</v>
      </c>
      <c r="C705" s="2" t="str">
        <f t="shared" si="100"/>
        <v>0-20.000</v>
      </c>
      <c r="D705">
        <v>14.23</v>
      </c>
      <c r="E705">
        <f t="shared" si="101"/>
        <v>14</v>
      </c>
      <c r="F705" t="str">
        <f t="shared" si="102"/>
        <v>14-16 anos</v>
      </c>
      <c r="G705">
        <v>31</v>
      </c>
      <c r="H705" t="str">
        <f t="shared" si="103"/>
        <v>1 - 250</v>
      </c>
      <c r="I705">
        <v>234</v>
      </c>
      <c r="J705">
        <v>383</v>
      </c>
      <c r="K705">
        <v>1315</v>
      </c>
      <c r="L705">
        <v>12598</v>
      </c>
      <c r="M705">
        <v>18911</v>
      </c>
      <c r="N705">
        <v>13085</v>
      </c>
      <c r="O705" t="str">
        <f t="shared" si="104"/>
        <v>10.001-100.000</v>
      </c>
      <c r="P705">
        <v>2893</v>
      </c>
      <c r="Q705" t="str">
        <f t="shared" si="105"/>
        <v>1.001-10.000</v>
      </c>
      <c r="R705">
        <v>2933</v>
      </c>
      <c r="S705">
        <v>15.3</v>
      </c>
      <c r="T705">
        <v>4.99</v>
      </c>
      <c r="U705">
        <v>1.67</v>
      </c>
      <c r="V705">
        <v>4.1500000000000004</v>
      </c>
      <c r="W705">
        <v>6.16</v>
      </c>
      <c r="X705" t="s">
        <v>2845</v>
      </c>
      <c r="Y705" t="s">
        <v>2846</v>
      </c>
      <c r="Z705" t="s">
        <v>2847</v>
      </c>
      <c r="AB705">
        <f>(N705 - MIN($N$2:$N$998)) / (MAX($N$2:$N$998) - MIN($N$2:$N$998))</f>
        <v>1.2173694288718534E-3</v>
      </c>
      <c r="AC705">
        <f t="shared" si="106"/>
        <v>2.3212856761268085E-4</v>
      </c>
      <c r="AD705">
        <f t="shared" si="107"/>
        <v>0.22754217966256271</v>
      </c>
      <c r="AE705">
        <f t="shared" si="108"/>
        <v>0.14225053078556263</v>
      </c>
      <c r="AF705">
        <f t="shared" si="109"/>
        <v>7.5176692399437142E-5</v>
      </c>
    </row>
    <row r="706" spans="1:32" x14ac:dyDescent="0.25">
      <c r="A706" t="s">
        <v>2848</v>
      </c>
      <c r="B706">
        <v>4588</v>
      </c>
      <c r="C706" s="2" t="str">
        <f t="shared" si="100"/>
        <v>0-20.000</v>
      </c>
      <c r="D706">
        <v>13.91</v>
      </c>
      <c r="E706">
        <f t="shared" si="101"/>
        <v>12</v>
      </c>
      <c r="F706" t="str">
        <f t="shared" si="102"/>
        <v>12-14 anos</v>
      </c>
      <c r="G706">
        <v>5</v>
      </c>
      <c r="H706" t="str">
        <f t="shared" si="103"/>
        <v>1 - 250</v>
      </c>
      <c r="I706">
        <v>227</v>
      </c>
      <c r="J706">
        <v>291</v>
      </c>
      <c r="K706">
        <v>1925</v>
      </c>
      <c r="L706">
        <v>20453</v>
      </c>
      <c r="M706">
        <v>32324</v>
      </c>
      <c r="N706">
        <v>23330</v>
      </c>
      <c r="O706" t="str">
        <f t="shared" si="104"/>
        <v>10.001-100.000</v>
      </c>
      <c r="P706">
        <v>4195</v>
      </c>
      <c r="Q706" t="str">
        <f t="shared" si="105"/>
        <v>1.001-10.000</v>
      </c>
      <c r="R706">
        <v>4799</v>
      </c>
      <c r="S706">
        <v>12.98</v>
      </c>
      <c r="T706">
        <v>5.27</v>
      </c>
      <c r="U706">
        <v>2.16</v>
      </c>
      <c r="V706">
        <v>49.04</v>
      </c>
      <c r="W706">
        <v>13.09</v>
      </c>
      <c r="X706" t="s">
        <v>2849</v>
      </c>
      <c r="Y706" t="s">
        <v>2850</v>
      </c>
      <c r="Z706" t="s">
        <v>2851</v>
      </c>
      <c r="AB706">
        <f>(N706 - MIN($N$2:$N$998)) / (MAX($N$2:$N$998) - MIN($N$2:$N$998))</f>
        <v>2.170518056979774E-3</v>
      </c>
      <c r="AC706">
        <f t="shared" si="106"/>
        <v>3.3659845874013005E-4</v>
      </c>
      <c r="AD706">
        <f t="shared" si="107"/>
        <v>0.24031007751937983</v>
      </c>
      <c r="AE706">
        <f t="shared" si="108"/>
        <v>0.24628450106157115</v>
      </c>
      <c r="AF706">
        <f t="shared" si="109"/>
        <v>8.8835301090804751E-4</v>
      </c>
    </row>
    <row r="707" spans="1:32" x14ac:dyDescent="0.25">
      <c r="A707" t="s">
        <v>2852</v>
      </c>
      <c r="B707">
        <v>4585</v>
      </c>
      <c r="C707" s="2" t="str">
        <f t="shared" ref="C707:C770" si="110">IF(B707&lt;=20000,"0-20.000",
IF(B707&lt;=40000,"20.001-40.000",
IF(B707&lt;=60000,"40.001-60.000",
IF(B707&lt;=80000,"60.001-80.000",
IF(B707&lt;=100000,"80.001-100.000",
IF(B707&lt;=120000,"100.001-120.000",
IF(B707&lt;=140000,"120.001-140.000",
"140.001-160.000")))))))</f>
        <v>0-20.000</v>
      </c>
      <c r="D707">
        <v>11.67</v>
      </c>
      <c r="E707">
        <f t="shared" ref="E707:E770" si="111">FLOOR(D707,2)</f>
        <v>10</v>
      </c>
      <c r="F707" t="str">
        <f t="shared" ref="F707:F770" si="112">IF(E707=0,"&lt;1 ano",TEXT(E707,"00")&amp;"-"&amp;TEXT(E707+2,"00")&amp;" anos")</f>
        <v>10-12 anos</v>
      </c>
      <c r="G707">
        <v>9</v>
      </c>
      <c r="H707" t="str">
        <f t="shared" ref="H707:H770" si="113">IF(G707=0,"0",INT((G707-1)/250)*250+1 &amp; " - " &amp; INT((G707-1)/250+1)*250)</f>
        <v>1 - 250</v>
      </c>
      <c r="I707">
        <v>228</v>
      </c>
      <c r="J707">
        <v>311</v>
      </c>
      <c r="K707">
        <v>2083</v>
      </c>
      <c r="L707">
        <v>21150</v>
      </c>
      <c r="M707">
        <v>27495</v>
      </c>
      <c r="N707">
        <v>21041</v>
      </c>
      <c r="O707" t="str">
        <f t="shared" ref="O707:O770" si="114">IF(N707&lt;=100,"Até 100",
IF(N707&lt;=1000,"101-1.000",
IF(N707&lt;=10000,"1.001-10.000",
IF(N707&lt;=100000,"10.001-100.000",
IF(N707&lt;=1000000,"100.001-1.000.000",
"&gt;1.000.000")))))</f>
        <v>10.001-100.000</v>
      </c>
      <c r="P707">
        <v>1331</v>
      </c>
      <c r="Q707" t="str">
        <f t="shared" ref="Q707:Q770" si="115">IF(P707&lt;=100,"Até 100",
IF(P707&lt;=1000,"101-1.000",
IF(P707&lt;=10000,"1.001-10.000",
IF(P707&lt;=100000,"10.001-100.000",
"&gt;100.000"))))</f>
        <v>1.001-10.000</v>
      </c>
      <c r="R707">
        <v>5123</v>
      </c>
      <c r="S707">
        <v>4.84</v>
      </c>
      <c r="T707">
        <v>8.98</v>
      </c>
      <c r="U707">
        <v>1.37</v>
      </c>
      <c r="V707">
        <v>20.74</v>
      </c>
      <c r="W707">
        <v>12.16</v>
      </c>
      <c r="X707" t="s">
        <v>2853</v>
      </c>
      <c r="Y707" t="s">
        <v>2854</v>
      </c>
      <c r="Z707" t="s">
        <v>2855</v>
      </c>
      <c r="AB707">
        <f>(N707 - MIN($N$2:$N$998)) / (MAX($N$2:$N$998) - MIN($N$2:$N$998))</f>
        <v>1.957559812983773E-3</v>
      </c>
      <c r="AC707">
        <f t="shared" ref="AC707:AC770" si="116">(P707 - MIN($P$2:$P$998)) / (MAX($P$2:$P$998) - MIN($P$2:$P$998))</f>
        <v>1.0679679346438928E-4</v>
      </c>
      <c r="AD707">
        <f t="shared" ref="AD707:AD770" si="117">(T707 - MIN($T$2:$T$998)) / (MAX($T$2:$T$998) - MIN($T$2:$T$998))</f>
        <v>0.40948472412220704</v>
      </c>
      <c r="AE707">
        <f t="shared" ref="AE707:AE770" si="118">(U707 - MIN($U$2:$U$998)) / (MAX($U$2:$U$998) - MIN($U$2:$U$998))</f>
        <v>7.855626326963909E-2</v>
      </c>
      <c r="AF707">
        <f t="shared" ref="AF707:AF770" si="119">(V707 - MIN($V$2:$V$998)) / (MAX($V$2:$V$998) - MIN($V$2:$V$998))</f>
        <v>3.7570231334080144E-4</v>
      </c>
    </row>
    <row r="708" spans="1:32" x14ac:dyDescent="0.25">
      <c r="A708" t="s">
        <v>2856</v>
      </c>
      <c r="B708">
        <v>4578</v>
      </c>
      <c r="C708" s="2" t="str">
        <f t="shared" si="110"/>
        <v>0-20.000</v>
      </c>
      <c r="D708">
        <v>8.24</v>
      </c>
      <c r="E708">
        <f t="shared" si="111"/>
        <v>8</v>
      </c>
      <c r="F708" t="str">
        <f t="shared" si="112"/>
        <v>08-10 anos</v>
      </c>
      <c r="G708">
        <v>58</v>
      </c>
      <c r="H708" t="str">
        <f t="shared" si="113"/>
        <v>1 - 250</v>
      </c>
      <c r="I708">
        <v>217</v>
      </c>
      <c r="J708">
        <v>276</v>
      </c>
      <c r="K708">
        <v>1475</v>
      </c>
      <c r="L708">
        <v>22791</v>
      </c>
      <c r="M708">
        <v>33337</v>
      </c>
      <c r="N708">
        <v>25059</v>
      </c>
      <c r="O708" t="str">
        <f t="shared" si="114"/>
        <v>10.001-100.000</v>
      </c>
      <c r="P708">
        <v>3716</v>
      </c>
      <c r="Q708" t="str">
        <f t="shared" si="115"/>
        <v>1.001-10.000</v>
      </c>
      <c r="R708">
        <v>4562</v>
      </c>
      <c r="S708">
        <v>11.15</v>
      </c>
      <c r="T708">
        <v>6.83</v>
      </c>
      <c r="U708">
        <v>1.58</v>
      </c>
      <c r="V708">
        <v>25.15</v>
      </c>
      <c r="W708">
        <v>13.16</v>
      </c>
      <c r="X708" t="s">
        <v>2857</v>
      </c>
      <c r="Y708" t="s">
        <v>2858</v>
      </c>
      <c r="Z708" t="s">
        <v>2859</v>
      </c>
      <c r="AB708">
        <f>(N708 - MIN($N$2:$N$998)) / (MAX($N$2:$N$998) - MIN($N$2:$N$998))</f>
        <v>2.3313764247688022E-3</v>
      </c>
      <c r="AC708">
        <f t="shared" si="116"/>
        <v>2.9816445117480884E-4</v>
      </c>
      <c r="AD708">
        <f t="shared" si="117"/>
        <v>0.31144550843593249</v>
      </c>
      <c r="AE708">
        <f t="shared" si="118"/>
        <v>0.12314225053078558</v>
      </c>
      <c r="AF708">
        <f t="shared" si="119"/>
        <v>4.5558887080622746E-4</v>
      </c>
    </row>
    <row r="709" spans="1:32" x14ac:dyDescent="0.25">
      <c r="A709" t="s">
        <v>2860</v>
      </c>
      <c r="B709">
        <v>4578</v>
      </c>
      <c r="C709" s="2" t="str">
        <f t="shared" si="110"/>
        <v>0-20.000</v>
      </c>
      <c r="D709">
        <v>12.48</v>
      </c>
      <c r="E709">
        <f t="shared" si="111"/>
        <v>12</v>
      </c>
      <c r="F709" t="str">
        <f t="shared" si="112"/>
        <v>12-14 anos</v>
      </c>
      <c r="G709">
        <v>18</v>
      </c>
      <c r="H709" t="str">
        <f t="shared" si="113"/>
        <v>1 - 250</v>
      </c>
      <c r="I709">
        <v>545</v>
      </c>
      <c r="J709">
        <v>1349</v>
      </c>
      <c r="K709">
        <v>6387</v>
      </c>
      <c r="L709">
        <v>52770</v>
      </c>
      <c r="M709">
        <v>86595</v>
      </c>
      <c r="N709">
        <v>50513</v>
      </c>
      <c r="O709" t="str">
        <f t="shared" si="114"/>
        <v>10.001-100.000</v>
      </c>
      <c r="P709">
        <v>26786</v>
      </c>
      <c r="Q709" t="str">
        <f t="shared" si="115"/>
        <v>10.001-100.000</v>
      </c>
      <c r="R709">
        <v>9296</v>
      </c>
      <c r="S709">
        <v>30.93</v>
      </c>
      <c r="T709">
        <v>3.43</v>
      </c>
      <c r="U709">
        <v>1.52</v>
      </c>
      <c r="V709">
        <v>36</v>
      </c>
      <c r="W709">
        <v>9.2899999999999991</v>
      </c>
      <c r="X709" t="s">
        <v>2861</v>
      </c>
      <c r="Y709" t="s">
        <v>2862</v>
      </c>
      <c r="Z709" t="s">
        <v>2863</v>
      </c>
      <c r="AB709">
        <f>(N709 - MIN($N$2:$N$998)) / (MAX($N$2:$N$998) - MIN($N$2:$N$998))</f>
        <v>4.6995018693621656E-3</v>
      </c>
      <c r="AC709">
        <f t="shared" si="116"/>
        <v>2.1492553792164773E-3</v>
      </c>
      <c r="AD709">
        <f t="shared" si="117"/>
        <v>0.15640674874601004</v>
      </c>
      <c r="AE709">
        <f t="shared" si="118"/>
        <v>0.11040339702760085</v>
      </c>
      <c r="AF709">
        <f t="shared" si="119"/>
        <v>6.5213516298306918E-4</v>
      </c>
    </row>
    <row r="710" spans="1:32" x14ac:dyDescent="0.25">
      <c r="A710" t="s">
        <v>2864</v>
      </c>
      <c r="B710">
        <v>4576</v>
      </c>
      <c r="C710" s="2" t="str">
        <f t="shared" si="110"/>
        <v>0-20.000</v>
      </c>
      <c r="D710">
        <v>3.69</v>
      </c>
      <c r="E710">
        <f t="shared" si="111"/>
        <v>2</v>
      </c>
      <c r="F710" t="str">
        <f t="shared" si="112"/>
        <v>02-04 anos</v>
      </c>
      <c r="G710">
        <v>19</v>
      </c>
      <c r="H710" t="str">
        <f t="shared" si="113"/>
        <v>1 - 250</v>
      </c>
      <c r="I710">
        <v>578</v>
      </c>
      <c r="J710">
        <v>566</v>
      </c>
      <c r="K710">
        <v>2227</v>
      </c>
      <c r="L710">
        <v>18478</v>
      </c>
      <c r="M710">
        <v>48605</v>
      </c>
      <c r="N710">
        <v>25449</v>
      </c>
      <c r="O710" t="str">
        <f t="shared" si="114"/>
        <v>10.001-100.000</v>
      </c>
      <c r="P710">
        <v>16994</v>
      </c>
      <c r="Q710" t="str">
        <f t="shared" si="115"/>
        <v>10.001-100.000</v>
      </c>
      <c r="R710">
        <v>6162</v>
      </c>
      <c r="S710">
        <v>34.96</v>
      </c>
      <c r="T710">
        <v>4.82</v>
      </c>
      <c r="U710">
        <v>1.29</v>
      </c>
      <c r="V710">
        <v>17.739999999999998</v>
      </c>
      <c r="W710">
        <v>6.47</v>
      </c>
      <c r="X710" t="s">
        <v>2865</v>
      </c>
      <c r="Y710" t="s">
        <v>2866</v>
      </c>
      <c r="Z710" t="s">
        <v>2867</v>
      </c>
      <c r="AB710">
        <f>(N710 - MIN($N$2:$N$998)) / (MAX($N$2:$N$998) - MIN($N$2:$N$998))</f>
        <v>2.3676602671272298E-3</v>
      </c>
      <c r="AC710">
        <f t="shared" si="116"/>
        <v>1.3635647694469058E-3</v>
      </c>
      <c r="AD710">
        <f t="shared" si="117"/>
        <v>0.2197902416780666</v>
      </c>
      <c r="AE710">
        <f t="shared" si="118"/>
        <v>6.1571125265392788E-2</v>
      </c>
      <c r="AF710">
        <f t="shared" si="119"/>
        <v>3.2135771642554571E-4</v>
      </c>
    </row>
    <row r="711" spans="1:32" x14ac:dyDescent="0.25">
      <c r="A711" t="s">
        <v>2868</v>
      </c>
      <c r="B711">
        <v>4572</v>
      </c>
      <c r="C711" s="2" t="str">
        <f t="shared" si="110"/>
        <v>0-20.000</v>
      </c>
      <c r="D711">
        <v>1.76</v>
      </c>
      <c r="E711">
        <f t="shared" si="111"/>
        <v>0</v>
      </c>
      <c r="F711" t="str">
        <f t="shared" si="112"/>
        <v>&lt;1 ano</v>
      </c>
      <c r="G711">
        <v>668</v>
      </c>
      <c r="H711" t="str">
        <f t="shared" si="113"/>
        <v>501 - 750</v>
      </c>
      <c r="I711">
        <v>308</v>
      </c>
      <c r="J711">
        <v>431</v>
      </c>
      <c r="K711">
        <v>1742</v>
      </c>
      <c r="L711">
        <v>19437</v>
      </c>
      <c r="M711">
        <v>33163</v>
      </c>
      <c r="N711">
        <v>22746</v>
      </c>
      <c r="O711" t="str">
        <f t="shared" si="114"/>
        <v>10.001-100.000</v>
      </c>
      <c r="P711">
        <v>5474</v>
      </c>
      <c r="Q711" t="str">
        <f t="shared" si="115"/>
        <v>1.001-10.000</v>
      </c>
      <c r="R711">
        <v>4943</v>
      </c>
      <c r="S711">
        <v>16.510000000000002</v>
      </c>
      <c r="T711">
        <v>5.25</v>
      </c>
      <c r="U711">
        <v>1.37</v>
      </c>
      <c r="V711">
        <v>18.07</v>
      </c>
      <c r="W711">
        <v>9.6300000000000008</v>
      </c>
      <c r="X711" t="s">
        <v>2869</v>
      </c>
      <c r="Y711" t="s">
        <v>2870</v>
      </c>
      <c r="Z711" t="s">
        <v>2871</v>
      </c>
      <c r="AB711">
        <f>(N711 - MIN($N$2:$N$998)) / (MAX($N$2:$N$998) - MIN($N$2:$N$998))</f>
        <v>2.1161853289353594E-3</v>
      </c>
      <c r="AC711">
        <f t="shared" si="116"/>
        <v>4.3922287560035081E-4</v>
      </c>
      <c r="AD711">
        <f t="shared" si="117"/>
        <v>0.23939808481532149</v>
      </c>
      <c r="AE711">
        <f t="shared" si="118"/>
        <v>7.855626326963909E-2</v>
      </c>
      <c r="AF711">
        <f t="shared" si="119"/>
        <v>3.2733562208622389E-4</v>
      </c>
    </row>
    <row r="712" spans="1:32" x14ac:dyDescent="0.25">
      <c r="A712" t="s">
        <v>2872</v>
      </c>
      <c r="B712">
        <v>4564</v>
      </c>
      <c r="C712" s="2" t="str">
        <f t="shared" si="110"/>
        <v>0-20.000</v>
      </c>
      <c r="D712">
        <v>6.56</v>
      </c>
      <c r="E712">
        <f t="shared" si="111"/>
        <v>6</v>
      </c>
      <c r="F712" t="str">
        <f t="shared" si="112"/>
        <v>06-08 anos</v>
      </c>
      <c r="G712">
        <v>0</v>
      </c>
      <c r="H712" t="str">
        <f t="shared" si="113"/>
        <v>0</v>
      </c>
      <c r="I712">
        <v>13</v>
      </c>
      <c r="J712">
        <v>19</v>
      </c>
      <c r="K712">
        <v>43</v>
      </c>
      <c r="L712">
        <v>329</v>
      </c>
      <c r="M712">
        <v>451</v>
      </c>
      <c r="N712">
        <v>360</v>
      </c>
      <c r="O712" t="str">
        <f t="shared" si="114"/>
        <v>101-1.000</v>
      </c>
      <c r="P712">
        <v>0</v>
      </c>
      <c r="Q712" t="str">
        <f t="shared" si="115"/>
        <v>Até 100</v>
      </c>
      <c r="R712">
        <v>91</v>
      </c>
      <c r="S712">
        <v>0</v>
      </c>
      <c r="T712">
        <v>1.53</v>
      </c>
      <c r="U712">
        <v>1</v>
      </c>
      <c r="V712">
        <v>1.95</v>
      </c>
      <c r="W712">
        <v>3.11</v>
      </c>
      <c r="X712" t="s">
        <v>2873</v>
      </c>
      <c r="Y712" t="s">
        <v>2874</v>
      </c>
      <c r="Z712" t="s">
        <v>2875</v>
      </c>
      <c r="AB712">
        <f>(N712 - MIN($N$2:$N$998)) / (MAX($N$2:$N$998) - MIN($N$2:$N$998))</f>
        <v>3.3492777561625314E-5</v>
      </c>
      <c r="AC712">
        <f t="shared" si="116"/>
        <v>0</v>
      </c>
      <c r="AD712">
        <f t="shared" si="117"/>
        <v>6.9767441860465115E-2</v>
      </c>
      <c r="AE712">
        <f t="shared" si="118"/>
        <v>0</v>
      </c>
      <c r="AF712">
        <f t="shared" si="119"/>
        <v>3.5323987994916247E-5</v>
      </c>
    </row>
    <row r="713" spans="1:32" x14ac:dyDescent="0.25">
      <c r="A713" t="s">
        <v>2876</v>
      </c>
      <c r="B713">
        <v>4565</v>
      </c>
      <c r="C713" s="2" t="str">
        <f t="shared" si="110"/>
        <v>0-20.000</v>
      </c>
      <c r="D713">
        <v>10.09</v>
      </c>
      <c r="E713">
        <f t="shared" si="111"/>
        <v>10</v>
      </c>
      <c r="F713" t="str">
        <f t="shared" si="112"/>
        <v>10-12 anos</v>
      </c>
      <c r="G713">
        <v>0</v>
      </c>
      <c r="H713" t="str">
        <f t="shared" si="113"/>
        <v>0</v>
      </c>
      <c r="I713">
        <v>265</v>
      </c>
      <c r="J713">
        <v>632</v>
      </c>
      <c r="K713">
        <v>3547</v>
      </c>
      <c r="L713">
        <v>34709</v>
      </c>
      <c r="M713">
        <v>56896</v>
      </c>
      <c r="N713">
        <v>33782</v>
      </c>
      <c r="O713" t="str">
        <f t="shared" si="114"/>
        <v>10.001-100.000</v>
      </c>
      <c r="P713">
        <v>15777</v>
      </c>
      <c r="Q713" t="str">
        <f t="shared" si="115"/>
        <v>10.001-100.000</v>
      </c>
      <c r="R713">
        <v>7337</v>
      </c>
      <c r="S713">
        <v>27.73</v>
      </c>
      <c r="T713">
        <v>4.5599999999999996</v>
      </c>
      <c r="U713">
        <v>1.39</v>
      </c>
      <c r="V713">
        <v>60.29</v>
      </c>
      <c r="W713">
        <v>12.45</v>
      </c>
      <c r="X713" t="s">
        <v>2877</v>
      </c>
      <c r="Y713" t="s">
        <v>2878</v>
      </c>
      <c r="Z713" t="s">
        <v>2879</v>
      </c>
      <c r="AB713">
        <f>(N713 - MIN($N$2:$N$998)) / (MAX($N$2:$N$998) - MIN($N$2:$N$998))</f>
        <v>3.1429250321856287E-3</v>
      </c>
      <c r="AC713">
        <f t="shared" si="116"/>
        <v>1.2659151093070396E-3</v>
      </c>
      <c r="AD713">
        <f t="shared" si="117"/>
        <v>0.20793433652530779</v>
      </c>
      <c r="AE713">
        <f t="shared" si="118"/>
        <v>8.2802547770700619E-2</v>
      </c>
      <c r="AF713">
        <f t="shared" si="119"/>
        <v>1.0921452493402567E-3</v>
      </c>
    </row>
    <row r="714" spans="1:32" x14ac:dyDescent="0.25">
      <c r="A714" t="s">
        <v>2880</v>
      </c>
      <c r="B714">
        <v>4558</v>
      </c>
      <c r="C714" s="2" t="str">
        <f t="shared" si="110"/>
        <v>0-20.000</v>
      </c>
      <c r="D714">
        <v>9.6300000000000008</v>
      </c>
      <c r="E714">
        <f t="shared" si="111"/>
        <v>8</v>
      </c>
      <c r="F714" t="str">
        <f t="shared" si="112"/>
        <v>08-10 anos</v>
      </c>
      <c r="G714">
        <v>11</v>
      </c>
      <c r="H714" t="str">
        <f t="shared" si="113"/>
        <v>1 - 250</v>
      </c>
      <c r="I714">
        <v>723</v>
      </c>
      <c r="J714">
        <v>1244</v>
      </c>
      <c r="K714">
        <v>6412</v>
      </c>
      <c r="L714">
        <v>44643</v>
      </c>
      <c r="M714">
        <v>72570</v>
      </c>
      <c r="N714">
        <v>50619</v>
      </c>
      <c r="O714" t="str">
        <f t="shared" si="114"/>
        <v>10.001-100.000</v>
      </c>
      <c r="P714">
        <v>9635</v>
      </c>
      <c r="Q714" t="str">
        <f t="shared" si="115"/>
        <v>1.001-10.000</v>
      </c>
      <c r="R714">
        <v>12316</v>
      </c>
      <c r="S714">
        <v>13.28</v>
      </c>
      <c r="T714">
        <v>5.5</v>
      </c>
      <c r="U714">
        <v>1.59</v>
      </c>
      <c r="V714">
        <v>28.4</v>
      </c>
      <c r="W714">
        <v>8</v>
      </c>
      <c r="X714" t="s">
        <v>2881</v>
      </c>
      <c r="Y714" t="s">
        <v>2882</v>
      </c>
      <c r="Z714" t="s">
        <v>2883</v>
      </c>
      <c r="AB714">
        <f>(N714 - MIN($N$2:$N$998)) / (MAX($N$2:$N$998) - MIN($N$2:$N$998))</f>
        <v>4.7093636316441999E-3</v>
      </c>
      <c r="AC714">
        <f t="shared" si="116"/>
        <v>7.730932419454476E-4</v>
      </c>
      <c r="AD714">
        <f t="shared" si="117"/>
        <v>0.2507979936160511</v>
      </c>
      <c r="AE714">
        <f t="shared" si="118"/>
        <v>0.12526539278131638</v>
      </c>
      <c r="AF714">
        <f t="shared" si="119"/>
        <v>5.144621841310878E-4</v>
      </c>
    </row>
    <row r="715" spans="1:32" x14ac:dyDescent="0.25">
      <c r="A715" t="s">
        <v>4045</v>
      </c>
      <c r="B715">
        <v>4556</v>
      </c>
      <c r="C715" s="2" t="str">
        <f t="shared" si="110"/>
        <v>0-20.000</v>
      </c>
      <c r="D715">
        <v>7.88</v>
      </c>
      <c r="E715">
        <f t="shared" si="111"/>
        <v>6</v>
      </c>
      <c r="F715" t="str">
        <f t="shared" si="112"/>
        <v>06-08 anos</v>
      </c>
      <c r="G715">
        <v>40</v>
      </c>
      <c r="H715" t="str">
        <f t="shared" si="113"/>
        <v>1 - 250</v>
      </c>
      <c r="I715">
        <v>15</v>
      </c>
      <c r="J715">
        <v>16</v>
      </c>
      <c r="K715">
        <v>65</v>
      </c>
      <c r="L715">
        <v>567</v>
      </c>
      <c r="M715">
        <v>671</v>
      </c>
      <c r="N715">
        <v>606</v>
      </c>
      <c r="O715" t="str">
        <f t="shared" si="114"/>
        <v>101-1.000</v>
      </c>
      <c r="P715">
        <v>48</v>
      </c>
      <c r="Q715" t="str">
        <f t="shared" si="115"/>
        <v>Até 100</v>
      </c>
      <c r="R715">
        <v>17</v>
      </c>
      <c r="S715">
        <v>7.15</v>
      </c>
      <c r="T715">
        <v>2.56</v>
      </c>
      <c r="U715">
        <v>1</v>
      </c>
      <c r="V715">
        <v>57.38</v>
      </c>
      <c r="W715">
        <v>6.62</v>
      </c>
      <c r="X715" t="s">
        <v>4046</v>
      </c>
      <c r="Y715" t="s">
        <v>4047</v>
      </c>
      <c r="Z715" t="s">
        <v>2884</v>
      </c>
      <c r="AB715">
        <f>(N715 - MIN($N$2:$N$998)) / (MAX($N$2:$N$998) - MIN($N$2:$N$998))</f>
        <v>5.6379508895402614E-5</v>
      </c>
      <c r="AC715">
        <f t="shared" si="116"/>
        <v>3.8514245576939785E-6</v>
      </c>
      <c r="AD715">
        <f t="shared" si="117"/>
        <v>0.11673506611947104</v>
      </c>
      <c r="AE715">
        <f t="shared" si="118"/>
        <v>0</v>
      </c>
      <c r="AF715">
        <f t="shared" si="119"/>
        <v>1.0394309903324587E-3</v>
      </c>
    </row>
    <row r="716" spans="1:32" x14ac:dyDescent="0.25">
      <c r="A716" t="s">
        <v>2885</v>
      </c>
      <c r="B716">
        <v>4556</v>
      </c>
      <c r="C716" s="2" t="str">
        <f t="shared" si="110"/>
        <v>0-20.000</v>
      </c>
      <c r="D716">
        <v>8.65</v>
      </c>
      <c r="E716">
        <f t="shared" si="111"/>
        <v>8</v>
      </c>
      <c r="F716" t="str">
        <f t="shared" si="112"/>
        <v>08-10 anos</v>
      </c>
      <c r="G716">
        <v>48</v>
      </c>
      <c r="H716" t="str">
        <f t="shared" si="113"/>
        <v>1 - 250</v>
      </c>
      <c r="I716">
        <v>300</v>
      </c>
      <c r="J716">
        <v>392</v>
      </c>
      <c r="K716">
        <v>3267</v>
      </c>
      <c r="L716">
        <v>24395</v>
      </c>
      <c r="M716">
        <v>43386</v>
      </c>
      <c r="N716">
        <v>25026</v>
      </c>
      <c r="O716" t="str">
        <f t="shared" si="114"/>
        <v>10.001-100.000</v>
      </c>
      <c r="P716">
        <v>12715</v>
      </c>
      <c r="Q716" t="str">
        <f t="shared" si="115"/>
        <v>10.001-100.000</v>
      </c>
      <c r="R716">
        <v>5645</v>
      </c>
      <c r="S716">
        <v>29.31</v>
      </c>
      <c r="T716">
        <v>5.13</v>
      </c>
      <c r="U716">
        <v>1.76</v>
      </c>
      <c r="V716">
        <v>103.66</v>
      </c>
      <c r="W716">
        <v>12.92</v>
      </c>
      <c r="X716" t="s">
        <v>2886</v>
      </c>
      <c r="Y716" t="s">
        <v>2887</v>
      </c>
      <c r="Z716" t="s">
        <v>2888</v>
      </c>
      <c r="AB716">
        <f>(N716 - MIN($N$2:$N$998)) / (MAX($N$2:$N$998) - MIN($N$2:$N$998))</f>
        <v>2.3283062534923196E-3</v>
      </c>
      <c r="AC716">
        <f t="shared" si="116"/>
        <v>1.0202263177308112E-3</v>
      </c>
      <c r="AD716">
        <f t="shared" si="117"/>
        <v>0.23392612859097128</v>
      </c>
      <c r="AE716">
        <f t="shared" si="118"/>
        <v>0.16135881104033969</v>
      </c>
      <c r="AF716">
        <f t="shared" si="119"/>
        <v>1.8777869720784707E-3</v>
      </c>
    </row>
    <row r="717" spans="1:32" x14ac:dyDescent="0.25">
      <c r="A717" t="s">
        <v>2889</v>
      </c>
      <c r="B717">
        <v>4549</v>
      </c>
      <c r="C717" s="2" t="str">
        <f t="shared" si="110"/>
        <v>0-20.000</v>
      </c>
      <c r="D717">
        <v>15.06</v>
      </c>
      <c r="E717">
        <f t="shared" si="111"/>
        <v>14</v>
      </c>
      <c r="F717" t="str">
        <f t="shared" si="112"/>
        <v>14-16 anos</v>
      </c>
      <c r="G717">
        <v>21</v>
      </c>
      <c r="H717" t="str">
        <f t="shared" si="113"/>
        <v>1 - 250</v>
      </c>
      <c r="I717">
        <v>828</v>
      </c>
      <c r="J717">
        <v>1132</v>
      </c>
      <c r="K717">
        <v>6398</v>
      </c>
      <c r="L717">
        <v>45363</v>
      </c>
      <c r="M717">
        <v>78562</v>
      </c>
      <c r="N717">
        <v>55025</v>
      </c>
      <c r="O717" t="str">
        <f t="shared" si="114"/>
        <v>10.001-100.000</v>
      </c>
      <c r="P717">
        <v>13941</v>
      </c>
      <c r="Q717" t="str">
        <f t="shared" si="115"/>
        <v>10.001-100.000</v>
      </c>
      <c r="R717">
        <v>9596</v>
      </c>
      <c r="S717">
        <v>17.75</v>
      </c>
      <c r="T717">
        <v>8.18</v>
      </c>
      <c r="U717">
        <v>2.1</v>
      </c>
      <c r="V717">
        <v>110.03</v>
      </c>
      <c r="W717">
        <v>11.12</v>
      </c>
      <c r="X717" t="s">
        <v>2890</v>
      </c>
      <c r="Y717" t="s">
        <v>2891</v>
      </c>
      <c r="Z717" t="s">
        <v>2892</v>
      </c>
      <c r="AB717">
        <f>(N717 - MIN($N$2:$N$998)) / (MAX($N$2:$N$998) - MIN($N$2:$N$998))</f>
        <v>5.1192780148012025E-3</v>
      </c>
      <c r="AC717">
        <f t="shared" si="116"/>
        <v>1.118598119975245E-3</v>
      </c>
      <c r="AD717">
        <f t="shared" si="117"/>
        <v>0.37300501595987229</v>
      </c>
      <c r="AE717">
        <f t="shared" si="118"/>
        <v>0.23354564755838644</v>
      </c>
      <c r="AF717">
        <f t="shared" si="119"/>
        <v>1.9931786661951971E-3</v>
      </c>
    </row>
    <row r="718" spans="1:32" x14ac:dyDescent="0.25">
      <c r="A718" t="s">
        <v>2893</v>
      </c>
      <c r="B718">
        <v>4555</v>
      </c>
      <c r="C718" s="2" t="str">
        <f t="shared" si="110"/>
        <v>0-20.000</v>
      </c>
      <c r="D718">
        <v>9.77</v>
      </c>
      <c r="E718">
        <f t="shared" si="111"/>
        <v>8</v>
      </c>
      <c r="F718" t="str">
        <f t="shared" si="112"/>
        <v>08-10 anos</v>
      </c>
      <c r="G718">
        <v>111</v>
      </c>
      <c r="H718" t="str">
        <f t="shared" si="113"/>
        <v>1 - 250</v>
      </c>
      <c r="I718">
        <v>1209</v>
      </c>
      <c r="J718">
        <v>1343</v>
      </c>
      <c r="K718">
        <v>11410</v>
      </c>
      <c r="L718">
        <v>62413</v>
      </c>
      <c r="M718">
        <v>203523</v>
      </c>
      <c r="N718">
        <v>99764</v>
      </c>
      <c r="O718" t="str">
        <f t="shared" si="114"/>
        <v>10.001-100.000</v>
      </c>
      <c r="P718">
        <v>85342</v>
      </c>
      <c r="Q718" t="str">
        <f t="shared" si="115"/>
        <v>10.001-100.000</v>
      </c>
      <c r="R718">
        <v>18417</v>
      </c>
      <c r="S718">
        <v>41.93</v>
      </c>
      <c r="T718">
        <v>8.7899999999999991</v>
      </c>
      <c r="U718">
        <v>1.84</v>
      </c>
      <c r="V718">
        <v>127.27</v>
      </c>
      <c r="W718">
        <v>13.15</v>
      </c>
      <c r="X718" t="s">
        <v>2894</v>
      </c>
      <c r="Y718" t="s">
        <v>2895</v>
      </c>
      <c r="Z718" t="s">
        <v>2896</v>
      </c>
      <c r="AB718">
        <f>(N718 - MIN($N$2:$N$998)) / (MAX($N$2:$N$998) - MIN($N$2:$N$998))</f>
        <v>9.281592946272189E-3</v>
      </c>
      <c r="AC718">
        <f t="shared" si="116"/>
        <v>6.8476723875566569E-3</v>
      </c>
      <c r="AD718">
        <f t="shared" si="117"/>
        <v>0.40082079343365251</v>
      </c>
      <c r="AE718">
        <f t="shared" si="118"/>
        <v>0.178343949044586</v>
      </c>
      <c r="AF718">
        <f t="shared" si="119"/>
        <v>2.3054789498015336E-3</v>
      </c>
    </row>
    <row r="719" spans="1:32" x14ac:dyDescent="0.25">
      <c r="A719" t="s">
        <v>2897</v>
      </c>
      <c r="B719">
        <v>4545</v>
      </c>
      <c r="C719" s="2" t="str">
        <f t="shared" si="110"/>
        <v>0-20.000</v>
      </c>
      <c r="D719">
        <v>10.58</v>
      </c>
      <c r="E719">
        <f t="shared" si="111"/>
        <v>10</v>
      </c>
      <c r="F719" t="str">
        <f t="shared" si="112"/>
        <v>10-12 anos</v>
      </c>
      <c r="G719">
        <v>9</v>
      </c>
      <c r="H719" t="str">
        <f t="shared" si="113"/>
        <v>1 - 250</v>
      </c>
      <c r="I719">
        <v>32</v>
      </c>
      <c r="J719">
        <v>106</v>
      </c>
      <c r="K719">
        <v>381</v>
      </c>
      <c r="L719">
        <v>3329</v>
      </c>
      <c r="M719">
        <v>5226</v>
      </c>
      <c r="N719">
        <v>3574</v>
      </c>
      <c r="O719" t="str">
        <f t="shared" si="114"/>
        <v>1.001-10.000</v>
      </c>
      <c r="P719">
        <v>1013</v>
      </c>
      <c r="Q719" t="str">
        <f t="shared" si="115"/>
        <v>1.001-10.000</v>
      </c>
      <c r="R719">
        <v>639</v>
      </c>
      <c r="S719">
        <v>19.38</v>
      </c>
      <c r="T719">
        <v>4.7</v>
      </c>
      <c r="U719">
        <v>1.36</v>
      </c>
      <c r="V719">
        <v>4.3</v>
      </c>
      <c r="W719">
        <v>4.75</v>
      </c>
      <c r="X719" t="s">
        <v>2898</v>
      </c>
      <c r="Y719" t="s">
        <v>2899</v>
      </c>
      <c r="Z719" t="s">
        <v>2900</v>
      </c>
      <c r="AB719">
        <f>(N719 - MIN($N$2:$N$998)) / (MAX($N$2:$N$998) - MIN($N$2:$N$998))</f>
        <v>3.3250885279235797E-4</v>
      </c>
      <c r="AC719">
        <f t="shared" si="116"/>
        <v>8.1281105769666676E-5</v>
      </c>
      <c r="AD719">
        <f t="shared" si="117"/>
        <v>0.21431828545371637</v>
      </c>
      <c r="AE719">
        <f t="shared" si="118"/>
        <v>7.6433121019108305E-2</v>
      </c>
      <c r="AF719">
        <f t="shared" si="119"/>
        <v>7.7893922245199921E-5</v>
      </c>
    </row>
    <row r="720" spans="1:32" x14ac:dyDescent="0.25">
      <c r="A720" t="s">
        <v>2901</v>
      </c>
      <c r="B720">
        <v>4543</v>
      </c>
      <c r="C720" s="2" t="str">
        <f t="shared" si="110"/>
        <v>0-20.000</v>
      </c>
      <c r="D720">
        <v>9.39</v>
      </c>
      <c r="E720">
        <f t="shared" si="111"/>
        <v>8</v>
      </c>
      <c r="F720" t="str">
        <f t="shared" si="112"/>
        <v>08-10 anos</v>
      </c>
      <c r="G720">
        <v>0</v>
      </c>
      <c r="H720" t="str">
        <f t="shared" si="113"/>
        <v>0</v>
      </c>
      <c r="I720">
        <v>59</v>
      </c>
      <c r="J720">
        <v>108</v>
      </c>
      <c r="K720">
        <v>417</v>
      </c>
      <c r="L720">
        <v>3771</v>
      </c>
      <c r="M720">
        <v>4896</v>
      </c>
      <c r="N720">
        <v>3784</v>
      </c>
      <c r="O720" t="str">
        <f t="shared" si="114"/>
        <v>1.001-10.000</v>
      </c>
      <c r="P720">
        <v>241</v>
      </c>
      <c r="Q720" t="str">
        <f t="shared" si="115"/>
        <v>101-1.000</v>
      </c>
      <c r="R720">
        <v>871</v>
      </c>
      <c r="S720">
        <v>4.92</v>
      </c>
      <c r="T720">
        <v>3.79</v>
      </c>
      <c r="U720">
        <v>1.21</v>
      </c>
      <c r="V720">
        <v>13.35</v>
      </c>
      <c r="W720">
        <v>6.27</v>
      </c>
      <c r="X720" t="s">
        <v>2902</v>
      </c>
      <c r="Y720" t="s">
        <v>2903</v>
      </c>
      <c r="Z720" t="s">
        <v>2904</v>
      </c>
      <c r="AB720">
        <f>(N720 - MIN($N$2:$N$998)) / (MAX($N$2:$N$998) - MIN($N$2:$N$998))</f>
        <v>3.5204630636997275E-4</v>
      </c>
      <c r="AC720">
        <f t="shared" si="116"/>
        <v>1.9337360800088517E-5</v>
      </c>
      <c r="AD720">
        <f t="shared" si="117"/>
        <v>0.17282261741906066</v>
      </c>
      <c r="AE720">
        <f t="shared" si="118"/>
        <v>4.4585987261146487E-2</v>
      </c>
      <c r="AF720">
        <f t="shared" si="119"/>
        <v>2.4183345627288812E-4</v>
      </c>
    </row>
    <row r="721" spans="1:32" x14ac:dyDescent="0.25">
      <c r="A721" t="s">
        <v>2905</v>
      </c>
      <c r="B721">
        <v>4535</v>
      </c>
      <c r="C721" s="2" t="str">
        <f t="shared" si="110"/>
        <v>0-20.000</v>
      </c>
      <c r="D721">
        <v>11.52</v>
      </c>
      <c r="E721">
        <f t="shared" si="111"/>
        <v>10</v>
      </c>
      <c r="F721" t="str">
        <f t="shared" si="112"/>
        <v>10-12 anos</v>
      </c>
      <c r="G721">
        <v>6</v>
      </c>
      <c r="H721" t="str">
        <f t="shared" si="113"/>
        <v>1 - 250</v>
      </c>
      <c r="I721">
        <v>12</v>
      </c>
      <c r="J721">
        <v>31</v>
      </c>
      <c r="K721">
        <v>173</v>
      </c>
      <c r="L721">
        <v>1676</v>
      </c>
      <c r="M721">
        <v>2276</v>
      </c>
      <c r="N721">
        <v>1607</v>
      </c>
      <c r="O721" t="str">
        <f t="shared" si="114"/>
        <v>1.001-10.000</v>
      </c>
      <c r="P721">
        <v>319</v>
      </c>
      <c r="Q721" t="str">
        <f t="shared" si="115"/>
        <v>101-1.000</v>
      </c>
      <c r="R721">
        <v>350</v>
      </c>
      <c r="S721">
        <v>14.02</v>
      </c>
      <c r="T721">
        <v>4.29</v>
      </c>
      <c r="U721">
        <v>1.39</v>
      </c>
      <c r="V721">
        <v>26.48</v>
      </c>
      <c r="W721">
        <v>11.94</v>
      </c>
      <c r="X721" t="s">
        <v>2906</v>
      </c>
      <c r="Y721" t="s">
        <v>2907</v>
      </c>
      <c r="Z721" t="s">
        <v>2908</v>
      </c>
      <c r="AB721">
        <f>(N721 - MIN($N$2:$N$998)) / (MAX($N$2:$N$998) - MIN($N$2:$N$998))</f>
        <v>1.4950803761536633E-4</v>
      </c>
      <c r="AC721">
        <f t="shared" si="116"/>
        <v>2.5595925706341234E-5</v>
      </c>
      <c r="AD721">
        <f t="shared" si="117"/>
        <v>0.19562243502051985</v>
      </c>
      <c r="AE721">
        <f t="shared" si="118"/>
        <v>8.2802547770700619E-2</v>
      </c>
      <c r="AF721">
        <f t="shared" si="119"/>
        <v>4.7968164210532418E-4</v>
      </c>
    </row>
    <row r="722" spans="1:32" x14ac:dyDescent="0.25">
      <c r="A722" t="s">
        <v>2909</v>
      </c>
      <c r="B722">
        <v>4532</v>
      </c>
      <c r="C722" s="2" t="str">
        <f t="shared" si="110"/>
        <v>0-20.000</v>
      </c>
      <c r="D722">
        <v>8.93</v>
      </c>
      <c r="E722">
        <f t="shared" si="111"/>
        <v>8</v>
      </c>
      <c r="F722" t="str">
        <f t="shared" si="112"/>
        <v>08-10 anos</v>
      </c>
      <c r="G722">
        <v>1</v>
      </c>
      <c r="H722" t="str">
        <f t="shared" si="113"/>
        <v>1 - 250</v>
      </c>
      <c r="I722">
        <v>179</v>
      </c>
      <c r="J722">
        <v>317</v>
      </c>
      <c r="K722">
        <v>1655</v>
      </c>
      <c r="L722">
        <v>15900</v>
      </c>
      <c r="M722">
        <v>25297</v>
      </c>
      <c r="N722">
        <v>16455</v>
      </c>
      <c r="O722" t="str">
        <f t="shared" si="114"/>
        <v>10.001-100.000</v>
      </c>
      <c r="P722">
        <v>5132</v>
      </c>
      <c r="Q722" t="str">
        <f t="shared" si="115"/>
        <v>1.001-10.000</v>
      </c>
      <c r="R722">
        <v>3710</v>
      </c>
      <c r="S722">
        <v>20.29</v>
      </c>
      <c r="T722">
        <v>4.71</v>
      </c>
      <c r="U722">
        <v>1.42</v>
      </c>
      <c r="V722">
        <v>37</v>
      </c>
      <c r="W722">
        <v>10.43</v>
      </c>
      <c r="X722" t="s">
        <v>2910</v>
      </c>
      <c r="Y722" t="s">
        <v>2911</v>
      </c>
      <c r="Z722" t="s">
        <v>2912</v>
      </c>
      <c r="AB722">
        <f>(N722 - MIN($N$2:$N$998)) / (MAX($N$2:$N$998) - MIN($N$2:$N$998))</f>
        <v>1.5308990410459571E-3</v>
      </c>
      <c r="AC722">
        <f t="shared" si="116"/>
        <v>4.1178147562678124E-4</v>
      </c>
      <c r="AD722">
        <f t="shared" si="117"/>
        <v>0.21477428180574556</v>
      </c>
      <c r="AE722">
        <f t="shared" si="118"/>
        <v>8.9171974522292974E-2</v>
      </c>
      <c r="AF722">
        <f t="shared" si="119"/>
        <v>6.7025002862148772E-4</v>
      </c>
    </row>
    <row r="723" spans="1:32" x14ac:dyDescent="0.25">
      <c r="A723" t="s">
        <v>2913</v>
      </c>
      <c r="B723">
        <v>4531</v>
      </c>
      <c r="C723" s="2" t="str">
        <f t="shared" si="110"/>
        <v>0-20.000</v>
      </c>
      <c r="D723">
        <v>10.220000000000001</v>
      </c>
      <c r="E723">
        <f t="shared" si="111"/>
        <v>10</v>
      </c>
      <c r="F723" t="str">
        <f t="shared" si="112"/>
        <v>10-12 anos</v>
      </c>
      <c r="G723">
        <v>0</v>
      </c>
      <c r="H723" t="str">
        <f t="shared" si="113"/>
        <v>0</v>
      </c>
      <c r="I723">
        <v>18</v>
      </c>
      <c r="J723">
        <v>36</v>
      </c>
      <c r="K723">
        <v>215</v>
      </c>
      <c r="L723">
        <v>2414</v>
      </c>
      <c r="M723">
        <v>3580</v>
      </c>
      <c r="N723">
        <v>2203</v>
      </c>
      <c r="O723" t="str">
        <f t="shared" si="114"/>
        <v>1.001-10.000</v>
      </c>
      <c r="P723">
        <v>938</v>
      </c>
      <c r="Q723" t="str">
        <f t="shared" si="115"/>
        <v>101-1.000</v>
      </c>
      <c r="R723">
        <v>439</v>
      </c>
      <c r="S723">
        <v>26.2</v>
      </c>
      <c r="T723">
        <v>2.92</v>
      </c>
      <c r="U723">
        <v>1.69</v>
      </c>
      <c r="V723">
        <v>82.83</v>
      </c>
      <c r="W723">
        <v>15.97</v>
      </c>
      <c r="X723" t="s">
        <v>2914</v>
      </c>
      <c r="Y723" t="s">
        <v>2915</v>
      </c>
      <c r="Z723" t="s">
        <v>2916</v>
      </c>
      <c r="AB723">
        <f>(N723 - MIN($N$2:$N$998)) / (MAX($N$2:$N$998) - MIN($N$2:$N$998))</f>
        <v>2.0495719157850159E-4</v>
      </c>
      <c r="AC723">
        <f t="shared" si="116"/>
        <v>7.5263254898269837E-5</v>
      </c>
      <c r="AD723">
        <f t="shared" si="117"/>
        <v>0.13315093479252166</v>
      </c>
      <c r="AE723">
        <f t="shared" si="118"/>
        <v>0.1464968152866242</v>
      </c>
      <c r="AF723">
        <f t="shared" si="119"/>
        <v>1.5004543208302116E-3</v>
      </c>
    </row>
    <row r="724" spans="1:32" x14ac:dyDescent="0.25">
      <c r="A724" t="s">
        <v>2917</v>
      </c>
      <c r="B724">
        <v>4531</v>
      </c>
      <c r="C724" s="2" t="str">
        <f t="shared" si="110"/>
        <v>0-20.000</v>
      </c>
      <c r="D724">
        <v>8.98</v>
      </c>
      <c r="E724">
        <f t="shared" si="111"/>
        <v>8</v>
      </c>
      <c r="F724" t="str">
        <f t="shared" si="112"/>
        <v>08-10 anos</v>
      </c>
      <c r="G724">
        <v>0</v>
      </c>
      <c r="H724" t="str">
        <f t="shared" si="113"/>
        <v>0</v>
      </c>
      <c r="I724">
        <v>90</v>
      </c>
      <c r="J724">
        <v>129</v>
      </c>
      <c r="K724">
        <v>353</v>
      </c>
      <c r="L724">
        <v>4005</v>
      </c>
      <c r="M724">
        <v>7010</v>
      </c>
      <c r="N724">
        <v>4676</v>
      </c>
      <c r="O724" t="str">
        <f t="shared" si="114"/>
        <v>1.001-10.000</v>
      </c>
      <c r="P724">
        <v>878</v>
      </c>
      <c r="Q724" t="str">
        <f t="shared" si="115"/>
        <v>101-1.000</v>
      </c>
      <c r="R724">
        <v>1456</v>
      </c>
      <c r="S724">
        <v>12.52</v>
      </c>
      <c r="T724">
        <v>4.57</v>
      </c>
      <c r="U724">
        <v>1.5</v>
      </c>
      <c r="V724">
        <v>2.82</v>
      </c>
      <c r="W724">
        <v>5</v>
      </c>
      <c r="X724" t="s">
        <v>2918</v>
      </c>
      <c r="Y724" t="s">
        <v>2919</v>
      </c>
      <c r="Z724" t="s">
        <v>2920</v>
      </c>
      <c r="AB724">
        <f>(N724 - MIN($N$2:$N$998)) / (MAX($N$2:$N$998) - MIN($N$2:$N$998))</f>
        <v>4.3503396632822217E-4</v>
      </c>
      <c r="AC724">
        <f t="shared" si="116"/>
        <v>7.0448974201152366E-5</v>
      </c>
      <c r="AD724">
        <f t="shared" si="117"/>
        <v>0.20839033287733699</v>
      </c>
      <c r="AE724">
        <f t="shared" si="118"/>
        <v>0.10615711252653928</v>
      </c>
      <c r="AF724">
        <f t="shared" si="119"/>
        <v>5.1083921100340415E-5</v>
      </c>
    </row>
    <row r="725" spans="1:32" x14ac:dyDescent="0.25">
      <c r="A725" t="s">
        <v>2921</v>
      </c>
      <c r="B725">
        <v>4520</v>
      </c>
      <c r="C725" s="2" t="str">
        <f t="shared" si="110"/>
        <v>0-20.000</v>
      </c>
      <c r="D725">
        <v>11.81</v>
      </c>
      <c r="E725">
        <f t="shared" si="111"/>
        <v>10</v>
      </c>
      <c r="F725" t="str">
        <f t="shared" si="112"/>
        <v>10-12 anos</v>
      </c>
      <c r="G725">
        <v>9</v>
      </c>
      <c r="H725" t="str">
        <f t="shared" si="113"/>
        <v>1 - 250</v>
      </c>
      <c r="I725">
        <v>19</v>
      </c>
      <c r="J725">
        <v>48</v>
      </c>
      <c r="K725">
        <v>233</v>
      </c>
      <c r="L725">
        <v>2208</v>
      </c>
      <c r="M725">
        <v>2660</v>
      </c>
      <c r="N725">
        <v>2140</v>
      </c>
      <c r="O725" t="str">
        <f t="shared" si="114"/>
        <v>1.001-10.000</v>
      </c>
      <c r="P725">
        <v>104</v>
      </c>
      <c r="Q725" t="str">
        <f t="shared" si="115"/>
        <v>101-1.000</v>
      </c>
      <c r="R725">
        <v>416</v>
      </c>
      <c r="S725">
        <v>3.91</v>
      </c>
      <c r="T725">
        <v>4.8499999999999996</v>
      </c>
      <c r="U725">
        <v>1.23</v>
      </c>
      <c r="V725">
        <v>26.31</v>
      </c>
      <c r="W725">
        <v>8.58</v>
      </c>
      <c r="X725" t="s">
        <v>2922</v>
      </c>
      <c r="Y725" t="s">
        <v>2923</v>
      </c>
      <c r="Z725" t="s">
        <v>2924</v>
      </c>
      <c r="AB725">
        <f>(N725 - MIN($N$2:$N$998)) / (MAX($N$2:$N$998) - MIN($N$2:$N$998))</f>
        <v>1.9909595550521715E-4</v>
      </c>
      <c r="AC725">
        <f t="shared" si="116"/>
        <v>8.3447532083369537E-6</v>
      </c>
      <c r="AD725">
        <f t="shared" si="117"/>
        <v>0.22115823073415411</v>
      </c>
      <c r="AE725">
        <f t="shared" si="118"/>
        <v>4.8832271762208064E-2</v>
      </c>
      <c r="AF725">
        <f t="shared" si="119"/>
        <v>4.7660211494679298E-4</v>
      </c>
    </row>
    <row r="726" spans="1:32" x14ac:dyDescent="0.25">
      <c r="A726" t="s">
        <v>2925</v>
      </c>
      <c r="B726">
        <v>4519</v>
      </c>
      <c r="C726" s="2" t="str">
        <f t="shared" si="110"/>
        <v>0-20.000</v>
      </c>
      <c r="D726">
        <v>0.76</v>
      </c>
      <c r="E726">
        <f t="shared" si="111"/>
        <v>0</v>
      </c>
      <c r="F726" t="str">
        <f t="shared" si="112"/>
        <v>&lt;1 ano</v>
      </c>
      <c r="G726">
        <v>91</v>
      </c>
      <c r="H726" t="str">
        <f t="shared" si="113"/>
        <v>1 - 250</v>
      </c>
      <c r="I726">
        <v>509</v>
      </c>
      <c r="J726">
        <v>582</v>
      </c>
      <c r="K726">
        <v>1855</v>
      </c>
      <c r="L726">
        <v>22339</v>
      </c>
      <c r="M726">
        <v>40168</v>
      </c>
      <c r="N726">
        <v>32757</v>
      </c>
      <c r="O726" t="str">
        <f t="shared" si="114"/>
        <v>10.001-100.000</v>
      </c>
      <c r="P726">
        <v>1017</v>
      </c>
      <c r="Q726" t="str">
        <f t="shared" si="115"/>
        <v>1.001-10.000</v>
      </c>
      <c r="R726">
        <v>6394</v>
      </c>
      <c r="S726">
        <v>2.5299999999999998</v>
      </c>
      <c r="T726">
        <v>7.88</v>
      </c>
      <c r="U726">
        <v>1.04</v>
      </c>
      <c r="V726">
        <v>11.59</v>
      </c>
      <c r="W726">
        <v>7.97</v>
      </c>
      <c r="X726" t="s">
        <v>2926</v>
      </c>
      <c r="Y726" t="s">
        <v>2927</v>
      </c>
      <c r="Z726" t="s">
        <v>2928</v>
      </c>
      <c r="AB726">
        <f>(N726 - MIN($N$2:$N$998)) / (MAX($N$2:$N$998) - MIN($N$2:$N$998))</f>
        <v>3.0475636516282233E-3</v>
      </c>
      <c r="AC726">
        <f t="shared" si="116"/>
        <v>8.160205781614118E-5</v>
      </c>
      <c r="AD726">
        <f t="shared" si="117"/>
        <v>0.3593251253989968</v>
      </c>
      <c r="AE726">
        <f t="shared" si="118"/>
        <v>8.492569002123149E-3</v>
      </c>
      <c r="AF726">
        <f t="shared" si="119"/>
        <v>2.0995129274927144E-4</v>
      </c>
    </row>
    <row r="727" spans="1:32" x14ac:dyDescent="0.25">
      <c r="A727" t="s">
        <v>2929</v>
      </c>
      <c r="B727">
        <v>4516</v>
      </c>
      <c r="C727" s="2" t="str">
        <f t="shared" si="110"/>
        <v>0-20.000</v>
      </c>
      <c r="D727">
        <v>8.33</v>
      </c>
      <c r="E727">
        <f t="shared" si="111"/>
        <v>8</v>
      </c>
      <c r="F727" t="str">
        <f t="shared" si="112"/>
        <v>08-10 anos</v>
      </c>
      <c r="G727">
        <v>5</v>
      </c>
      <c r="H727" t="str">
        <f t="shared" si="113"/>
        <v>1 - 250</v>
      </c>
      <c r="I727">
        <v>100</v>
      </c>
      <c r="J727">
        <v>149</v>
      </c>
      <c r="K727">
        <v>651</v>
      </c>
      <c r="L727">
        <v>5127</v>
      </c>
      <c r="M727">
        <v>7841</v>
      </c>
      <c r="N727">
        <v>5175</v>
      </c>
      <c r="O727" t="str">
        <f t="shared" si="114"/>
        <v>1.001-10.000</v>
      </c>
      <c r="P727">
        <v>1349</v>
      </c>
      <c r="Q727" t="str">
        <f t="shared" si="115"/>
        <v>1.001-10.000</v>
      </c>
      <c r="R727">
        <v>1317</v>
      </c>
      <c r="S727">
        <v>17.2</v>
      </c>
      <c r="T727">
        <v>3.23</v>
      </c>
      <c r="U727">
        <v>1.62</v>
      </c>
      <c r="V727">
        <v>30.4</v>
      </c>
      <c r="W727">
        <v>7.45</v>
      </c>
      <c r="X727" t="s">
        <v>2930</v>
      </c>
      <c r="Y727" t="s">
        <v>2931</v>
      </c>
      <c r="Z727" t="s">
        <v>2932</v>
      </c>
      <c r="AB727">
        <f>(N727 - MIN($N$2:$N$998)) / (MAX($N$2:$N$998) - MIN($N$2:$N$998))</f>
        <v>4.8145867744836388E-4</v>
      </c>
      <c r="AC727">
        <f t="shared" si="116"/>
        <v>1.0824107767352452E-4</v>
      </c>
      <c r="AD727">
        <f t="shared" si="117"/>
        <v>0.14728682170542637</v>
      </c>
      <c r="AE727">
        <f t="shared" si="118"/>
        <v>0.13163481953290873</v>
      </c>
      <c r="AF727">
        <f t="shared" si="119"/>
        <v>5.5069191540792499E-4</v>
      </c>
    </row>
    <row r="728" spans="1:32" x14ac:dyDescent="0.25">
      <c r="A728" t="s">
        <v>2933</v>
      </c>
      <c r="B728">
        <v>4515</v>
      </c>
      <c r="C728" s="2" t="str">
        <f t="shared" si="110"/>
        <v>0-20.000</v>
      </c>
      <c r="D728">
        <v>12.92</v>
      </c>
      <c r="E728">
        <f t="shared" si="111"/>
        <v>12</v>
      </c>
      <c r="F728" t="str">
        <f t="shared" si="112"/>
        <v>12-14 anos</v>
      </c>
      <c r="G728">
        <v>48</v>
      </c>
      <c r="H728" t="str">
        <f t="shared" si="113"/>
        <v>1 - 250</v>
      </c>
      <c r="I728">
        <v>1010</v>
      </c>
      <c r="J728">
        <v>1283</v>
      </c>
      <c r="K728">
        <v>9327</v>
      </c>
      <c r="L728">
        <v>93861</v>
      </c>
      <c r="M728">
        <v>168194</v>
      </c>
      <c r="N728">
        <v>114709</v>
      </c>
      <c r="O728" t="str">
        <f t="shared" si="114"/>
        <v>100.001-1.000.000</v>
      </c>
      <c r="P728">
        <v>31462</v>
      </c>
      <c r="Q728" t="str">
        <f t="shared" si="115"/>
        <v>10.001-100.000</v>
      </c>
      <c r="R728">
        <v>22023</v>
      </c>
      <c r="S728">
        <v>18.71</v>
      </c>
      <c r="T728">
        <v>6.49</v>
      </c>
      <c r="U728">
        <v>1.35</v>
      </c>
      <c r="V728">
        <v>35.840000000000003</v>
      </c>
      <c r="W728">
        <v>13.71</v>
      </c>
      <c r="X728" t="s">
        <v>2934</v>
      </c>
      <c r="Y728" t="s">
        <v>2935</v>
      </c>
      <c r="Z728" t="s">
        <v>2936</v>
      </c>
      <c r="AB728">
        <f>(N728 - MIN($N$2:$N$998)) / (MAX($N$2:$N$998) - MIN($N$2:$N$998))</f>
        <v>1.0672008392545774E-2</v>
      </c>
      <c r="AC728">
        <f t="shared" si="116"/>
        <v>2.5244483215451658E-3</v>
      </c>
      <c r="AD728">
        <f t="shared" si="117"/>
        <v>0.29594163246694027</v>
      </c>
      <c r="AE728">
        <f t="shared" si="118"/>
        <v>7.430997876857752E-2</v>
      </c>
      <c r="AF728">
        <f t="shared" si="119"/>
        <v>6.4923678448092226E-4</v>
      </c>
    </row>
    <row r="729" spans="1:32" x14ac:dyDescent="0.25">
      <c r="A729" t="s">
        <v>2937</v>
      </c>
      <c r="B729">
        <v>4515</v>
      </c>
      <c r="C729" s="2" t="str">
        <f t="shared" si="110"/>
        <v>0-20.000</v>
      </c>
      <c r="D729">
        <v>10.41</v>
      </c>
      <c r="E729">
        <f t="shared" si="111"/>
        <v>10</v>
      </c>
      <c r="F729" t="str">
        <f t="shared" si="112"/>
        <v>10-12 anos</v>
      </c>
      <c r="G729">
        <v>10</v>
      </c>
      <c r="H729" t="str">
        <f t="shared" si="113"/>
        <v>1 - 250</v>
      </c>
      <c r="I729">
        <v>19</v>
      </c>
      <c r="J729">
        <v>68</v>
      </c>
      <c r="K729">
        <v>256</v>
      </c>
      <c r="L729">
        <v>2578</v>
      </c>
      <c r="M729">
        <v>3269</v>
      </c>
      <c r="N729">
        <v>2191</v>
      </c>
      <c r="O729" t="str">
        <f t="shared" si="114"/>
        <v>1.001-10.000</v>
      </c>
      <c r="P729">
        <v>655</v>
      </c>
      <c r="Q729" t="str">
        <f t="shared" si="115"/>
        <v>101-1.000</v>
      </c>
      <c r="R729">
        <v>423</v>
      </c>
      <c r="S729">
        <v>20.04</v>
      </c>
      <c r="T729">
        <v>4.9000000000000004</v>
      </c>
      <c r="U729">
        <v>1.37</v>
      </c>
      <c r="V729">
        <v>27.66</v>
      </c>
      <c r="W729">
        <v>6.85</v>
      </c>
      <c r="X729" t="s">
        <v>2938</v>
      </c>
      <c r="Y729" t="s">
        <v>2939</v>
      </c>
      <c r="Z729" t="s">
        <v>2940</v>
      </c>
      <c r="AB729">
        <f>(N729 - MIN($N$2:$N$998)) / (MAX($N$2:$N$998) - MIN($N$2:$N$998))</f>
        <v>2.0384076565978075E-4</v>
      </c>
      <c r="AC729">
        <f t="shared" si="116"/>
        <v>5.2555897610199087E-5</v>
      </c>
      <c r="AD729">
        <f t="shared" si="117"/>
        <v>0.22343821249430007</v>
      </c>
      <c r="AE729">
        <f t="shared" si="118"/>
        <v>7.855626326963909E-2</v>
      </c>
      <c r="AF729">
        <f t="shared" si="119"/>
        <v>5.0105718355865814E-4</v>
      </c>
    </row>
    <row r="730" spans="1:32" x14ac:dyDescent="0.25">
      <c r="A730" t="s">
        <v>2941</v>
      </c>
      <c r="B730">
        <v>4517</v>
      </c>
      <c r="C730" s="2" t="str">
        <f t="shared" si="110"/>
        <v>0-20.000</v>
      </c>
      <c r="D730">
        <v>8.5500000000000007</v>
      </c>
      <c r="E730">
        <f t="shared" si="111"/>
        <v>8</v>
      </c>
      <c r="F730" t="str">
        <f t="shared" si="112"/>
        <v>08-10 anos</v>
      </c>
      <c r="G730">
        <v>64</v>
      </c>
      <c r="H730" t="str">
        <f t="shared" si="113"/>
        <v>1 - 250</v>
      </c>
      <c r="I730">
        <v>875</v>
      </c>
      <c r="J730">
        <v>1189</v>
      </c>
      <c r="K730">
        <v>10725</v>
      </c>
      <c r="L730">
        <v>107438</v>
      </c>
      <c r="M730">
        <v>197746</v>
      </c>
      <c r="N730">
        <v>117701</v>
      </c>
      <c r="O730" t="str">
        <f t="shared" si="114"/>
        <v>100.001-1.000.000</v>
      </c>
      <c r="P730">
        <v>45123</v>
      </c>
      <c r="Q730" t="str">
        <f t="shared" si="115"/>
        <v>10.001-100.000</v>
      </c>
      <c r="R730">
        <v>34922</v>
      </c>
      <c r="S730">
        <v>22.82</v>
      </c>
      <c r="T730">
        <v>5.71</v>
      </c>
      <c r="U730">
        <v>1.32</v>
      </c>
      <c r="V730">
        <v>183.49</v>
      </c>
      <c r="W730">
        <v>17.93</v>
      </c>
      <c r="X730" t="s">
        <v>2942</v>
      </c>
      <c r="Y730" t="s">
        <v>2943</v>
      </c>
      <c r="Z730" t="s">
        <v>2944</v>
      </c>
      <c r="AB730">
        <f>(N730 - MIN($N$2:$N$998)) / (MAX($N$2:$N$998) - MIN($N$2:$N$998))</f>
        <v>1.095037058828017E-2</v>
      </c>
      <c r="AC730">
        <f t="shared" si="116"/>
        <v>3.6205797982671959E-3</v>
      </c>
      <c r="AD730">
        <f t="shared" si="117"/>
        <v>0.26037391700866391</v>
      </c>
      <c r="AE730">
        <f t="shared" si="118"/>
        <v>6.7940552016985151E-2</v>
      </c>
      <c r="AF730">
        <f t="shared" si="119"/>
        <v>3.3238966959934267E-3</v>
      </c>
    </row>
    <row r="731" spans="1:32" x14ac:dyDescent="0.25">
      <c r="A731" t="s">
        <v>2945</v>
      </c>
      <c r="B731">
        <v>4510</v>
      </c>
      <c r="C731" s="2" t="str">
        <f t="shared" si="110"/>
        <v>0-20.000</v>
      </c>
      <c r="D731">
        <v>11.83</v>
      </c>
      <c r="E731">
        <f t="shared" si="111"/>
        <v>10</v>
      </c>
      <c r="F731" t="str">
        <f t="shared" si="112"/>
        <v>10-12 anos</v>
      </c>
      <c r="G731">
        <v>0</v>
      </c>
      <c r="H731" t="str">
        <f t="shared" si="113"/>
        <v>0</v>
      </c>
      <c r="I731">
        <v>185</v>
      </c>
      <c r="J731">
        <v>439</v>
      </c>
      <c r="K731">
        <v>2050</v>
      </c>
      <c r="L731">
        <v>31758</v>
      </c>
      <c r="M731">
        <v>36775</v>
      </c>
      <c r="N731">
        <v>25317</v>
      </c>
      <c r="O731" t="str">
        <f t="shared" si="114"/>
        <v>10.001-100.000</v>
      </c>
      <c r="P731">
        <v>6418</v>
      </c>
      <c r="Q731" t="str">
        <f t="shared" si="115"/>
        <v>1.001-10.000</v>
      </c>
      <c r="R731">
        <v>5040</v>
      </c>
      <c r="S731">
        <v>17.45</v>
      </c>
      <c r="T731">
        <v>3.71</v>
      </c>
      <c r="U731">
        <v>1.58</v>
      </c>
      <c r="V731">
        <v>7.05</v>
      </c>
      <c r="W731">
        <v>14.67</v>
      </c>
      <c r="X731" t="s">
        <v>2946</v>
      </c>
      <c r="Y731" t="s">
        <v>2947</v>
      </c>
      <c r="Z731" t="s">
        <v>2948</v>
      </c>
      <c r="AB731">
        <f>(N731 - MIN($N$2:$N$998)) / (MAX($N$2:$N$998) - MIN($N$2:$N$998))</f>
        <v>2.3553795820213004E-3</v>
      </c>
      <c r="AC731">
        <f t="shared" si="116"/>
        <v>5.1496755856833239E-4</v>
      </c>
      <c r="AD731">
        <f t="shared" si="117"/>
        <v>0.16917464660282719</v>
      </c>
      <c r="AE731">
        <f t="shared" si="118"/>
        <v>0.12314225053078558</v>
      </c>
      <c r="AF731">
        <f t="shared" si="119"/>
        <v>1.2770980275085103E-4</v>
      </c>
    </row>
    <row r="732" spans="1:32" x14ac:dyDescent="0.25">
      <c r="A732" t="s">
        <v>2949</v>
      </c>
      <c r="B732">
        <v>4488</v>
      </c>
      <c r="C732" s="2" t="str">
        <f t="shared" si="110"/>
        <v>0-20.000</v>
      </c>
      <c r="D732">
        <v>2.5099999999999998</v>
      </c>
      <c r="E732">
        <f t="shared" si="111"/>
        <v>2</v>
      </c>
      <c r="F732" t="str">
        <f t="shared" si="112"/>
        <v>02-04 anos</v>
      </c>
      <c r="G732">
        <v>0</v>
      </c>
      <c r="H732" t="str">
        <f t="shared" si="113"/>
        <v>0</v>
      </c>
      <c r="I732">
        <v>424</v>
      </c>
      <c r="J732">
        <v>444</v>
      </c>
      <c r="K732">
        <v>1199</v>
      </c>
      <c r="L732">
        <v>9260</v>
      </c>
      <c r="M732">
        <v>23862</v>
      </c>
      <c r="N732">
        <v>15281</v>
      </c>
      <c r="O732" t="str">
        <f t="shared" si="114"/>
        <v>10.001-100.000</v>
      </c>
      <c r="P732">
        <v>5408</v>
      </c>
      <c r="Q732" t="str">
        <f t="shared" si="115"/>
        <v>1.001-10.000</v>
      </c>
      <c r="R732">
        <v>3173</v>
      </c>
      <c r="S732">
        <v>22.66</v>
      </c>
      <c r="T732">
        <v>6.23</v>
      </c>
      <c r="U732">
        <v>1.2</v>
      </c>
      <c r="V732">
        <v>4.4400000000000004</v>
      </c>
      <c r="W732">
        <v>4.05</v>
      </c>
      <c r="X732" t="s">
        <v>2950</v>
      </c>
      <c r="Y732" t="s">
        <v>2951</v>
      </c>
      <c r="Z732" t="s">
        <v>2952</v>
      </c>
      <c r="AB732">
        <f>(N732 - MIN($N$2:$N$998)) / (MAX($N$2:$N$998) - MIN($N$2:$N$998))</f>
        <v>1.4216753719977679E-3</v>
      </c>
      <c r="AC732">
        <f t="shared" si="116"/>
        <v>4.3392716683352163E-4</v>
      </c>
      <c r="AD732">
        <f t="shared" si="117"/>
        <v>0.28408572731418152</v>
      </c>
      <c r="AE732">
        <f t="shared" si="118"/>
        <v>4.2462845010615702E-2</v>
      </c>
      <c r="AF732">
        <f t="shared" si="119"/>
        <v>8.0430003434578536E-5</v>
      </c>
    </row>
    <row r="733" spans="1:32" x14ac:dyDescent="0.25">
      <c r="A733" t="s">
        <v>2953</v>
      </c>
      <c r="B733">
        <v>4491</v>
      </c>
      <c r="C733" s="2" t="str">
        <f t="shared" si="110"/>
        <v>0-20.000</v>
      </c>
      <c r="D733">
        <v>9.3000000000000007</v>
      </c>
      <c r="E733">
        <f t="shared" si="111"/>
        <v>8</v>
      </c>
      <c r="F733" t="str">
        <f t="shared" si="112"/>
        <v>08-10 anos</v>
      </c>
      <c r="G733">
        <v>1</v>
      </c>
      <c r="H733" t="str">
        <f t="shared" si="113"/>
        <v>1 - 250</v>
      </c>
      <c r="I733">
        <v>220</v>
      </c>
      <c r="J733">
        <v>559</v>
      </c>
      <c r="K733">
        <v>3759</v>
      </c>
      <c r="L733">
        <v>38892</v>
      </c>
      <c r="M733">
        <v>34852</v>
      </c>
      <c r="N733">
        <v>25941</v>
      </c>
      <c r="O733" t="str">
        <f t="shared" si="114"/>
        <v>10.001-100.000</v>
      </c>
      <c r="P733">
        <v>2869</v>
      </c>
      <c r="Q733" t="str">
        <f t="shared" si="115"/>
        <v>1.001-10.000</v>
      </c>
      <c r="R733">
        <v>6042</v>
      </c>
      <c r="S733">
        <v>8.23</v>
      </c>
      <c r="T733">
        <v>4.92</v>
      </c>
      <c r="U733">
        <v>1.82</v>
      </c>
      <c r="V733">
        <v>42.79</v>
      </c>
      <c r="W733">
        <v>8.66</v>
      </c>
      <c r="X733" t="s">
        <v>2954</v>
      </c>
      <c r="Y733" t="s">
        <v>2955</v>
      </c>
      <c r="Z733" t="s">
        <v>2956</v>
      </c>
      <c r="AB733">
        <f>(N733 - MIN($N$2:$N$998)) / (MAX($N$2:$N$998) - MIN($N$2:$N$998))</f>
        <v>2.4134337297947841E-3</v>
      </c>
      <c r="AC733">
        <f t="shared" si="116"/>
        <v>2.3020285533383386E-4</v>
      </c>
      <c r="AD733">
        <f t="shared" si="117"/>
        <v>0.22435020519835841</v>
      </c>
      <c r="AE733">
        <f t="shared" si="118"/>
        <v>0.17409766454352443</v>
      </c>
      <c r="AF733">
        <f t="shared" si="119"/>
        <v>7.7513510066793128E-4</v>
      </c>
    </row>
    <row r="734" spans="1:32" x14ac:dyDescent="0.25">
      <c r="A734" t="s">
        <v>2957</v>
      </c>
      <c r="B734">
        <v>4477</v>
      </c>
      <c r="C734" s="2" t="str">
        <f t="shared" si="110"/>
        <v>0-20.000</v>
      </c>
      <c r="D734">
        <v>13.78</v>
      </c>
      <c r="E734">
        <f t="shared" si="111"/>
        <v>12</v>
      </c>
      <c r="F734" t="str">
        <f t="shared" si="112"/>
        <v>12-14 anos</v>
      </c>
      <c r="G734">
        <v>0</v>
      </c>
      <c r="H734" t="str">
        <f t="shared" si="113"/>
        <v>0</v>
      </c>
      <c r="I734">
        <v>47</v>
      </c>
      <c r="J734">
        <v>138</v>
      </c>
      <c r="K734">
        <v>723</v>
      </c>
      <c r="L734">
        <v>7585</v>
      </c>
      <c r="M734">
        <v>11414</v>
      </c>
      <c r="N734">
        <v>6436</v>
      </c>
      <c r="O734" t="str">
        <f t="shared" si="114"/>
        <v>1.001-10.000</v>
      </c>
      <c r="P734">
        <v>3852</v>
      </c>
      <c r="Q734" t="str">
        <f t="shared" si="115"/>
        <v>1.001-10.000</v>
      </c>
      <c r="R734">
        <v>1126</v>
      </c>
      <c r="S734">
        <v>33.75</v>
      </c>
      <c r="T734">
        <v>4.29</v>
      </c>
      <c r="U734">
        <v>1.43</v>
      </c>
      <c r="V734">
        <v>30.14</v>
      </c>
      <c r="W734">
        <v>10.28</v>
      </c>
      <c r="X734" t="s">
        <v>2958</v>
      </c>
      <c r="Y734" t="s">
        <v>2959</v>
      </c>
      <c r="Z734" t="s">
        <v>2960</v>
      </c>
      <c r="AB734">
        <f>(N734 - MIN($N$2:$N$998)) / (MAX($N$2:$N$998) - MIN($N$2:$N$998))</f>
        <v>5.9877643440727922E-4</v>
      </c>
      <c r="AC734">
        <f t="shared" si="116"/>
        <v>3.090768207549418E-4</v>
      </c>
      <c r="AD734">
        <f t="shared" si="117"/>
        <v>0.19562243502051985</v>
      </c>
      <c r="AE734">
        <f t="shared" si="118"/>
        <v>9.1295116772823773E-2</v>
      </c>
      <c r="AF734">
        <f t="shared" si="119"/>
        <v>5.4598205034193622E-4</v>
      </c>
    </row>
    <row r="735" spans="1:32" x14ac:dyDescent="0.25">
      <c r="A735" t="s">
        <v>2961</v>
      </c>
      <c r="B735">
        <v>4457</v>
      </c>
      <c r="C735" s="2" t="str">
        <f t="shared" si="110"/>
        <v>0-20.000</v>
      </c>
      <c r="D735">
        <v>8.52</v>
      </c>
      <c r="E735">
        <f t="shared" si="111"/>
        <v>8</v>
      </c>
      <c r="F735" t="str">
        <f t="shared" si="112"/>
        <v>08-10 anos</v>
      </c>
      <c r="G735">
        <v>13</v>
      </c>
      <c r="H735" t="str">
        <f t="shared" si="113"/>
        <v>1 - 250</v>
      </c>
      <c r="I735">
        <v>37</v>
      </c>
      <c r="J735">
        <v>42</v>
      </c>
      <c r="K735">
        <v>229</v>
      </c>
      <c r="L735">
        <v>2953</v>
      </c>
      <c r="M735">
        <v>4169</v>
      </c>
      <c r="N735">
        <v>3041</v>
      </c>
      <c r="O735" t="str">
        <f t="shared" si="114"/>
        <v>1.001-10.000</v>
      </c>
      <c r="P735">
        <v>615</v>
      </c>
      <c r="Q735" t="str">
        <f t="shared" si="115"/>
        <v>101-1.000</v>
      </c>
      <c r="R735">
        <v>513</v>
      </c>
      <c r="S735">
        <v>14.75</v>
      </c>
      <c r="T735">
        <v>3.52</v>
      </c>
      <c r="U735">
        <v>1.26</v>
      </c>
      <c r="V735">
        <v>17.36</v>
      </c>
      <c r="W735">
        <v>16.829999999999998</v>
      </c>
      <c r="X735" t="s">
        <v>2962</v>
      </c>
      <c r="Y735" t="s">
        <v>2963</v>
      </c>
      <c r="Z735" t="s">
        <v>2964</v>
      </c>
      <c r="AB735">
        <f>(N735 - MIN($N$2:$N$998)) / (MAX($N$2:$N$998) - MIN($N$2:$N$998))</f>
        <v>2.8292093490250717E-4</v>
      </c>
      <c r="AC735">
        <f t="shared" si="116"/>
        <v>4.9346377145454107E-5</v>
      </c>
      <c r="AD735">
        <f t="shared" si="117"/>
        <v>0.16051071591427268</v>
      </c>
      <c r="AE735">
        <f t="shared" si="118"/>
        <v>5.5201698513800426E-2</v>
      </c>
      <c r="AF735">
        <f t="shared" si="119"/>
        <v>3.1447406748294666E-4</v>
      </c>
    </row>
    <row r="736" spans="1:32" x14ac:dyDescent="0.25">
      <c r="A736" t="s">
        <v>2965</v>
      </c>
      <c r="B736">
        <v>4447</v>
      </c>
      <c r="C736" s="2" t="str">
        <f t="shared" si="110"/>
        <v>0-20.000</v>
      </c>
      <c r="D736">
        <v>3.08</v>
      </c>
      <c r="E736">
        <f t="shared" si="111"/>
        <v>2</v>
      </c>
      <c r="F736" t="str">
        <f t="shared" si="112"/>
        <v>02-04 anos</v>
      </c>
      <c r="G736">
        <v>0</v>
      </c>
      <c r="H736" t="str">
        <f t="shared" si="113"/>
        <v>0</v>
      </c>
      <c r="I736">
        <v>299</v>
      </c>
      <c r="J736">
        <v>299</v>
      </c>
      <c r="K736">
        <v>710</v>
      </c>
      <c r="L736">
        <v>4956</v>
      </c>
      <c r="M736">
        <v>12799</v>
      </c>
      <c r="N736">
        <v>9871</v>
      </c>
      <c r="O736" t="str">
        <f t="shared" si="114"/>
        <v>1.001-10.000</v>
      </c>
      <c r="P736">
        <v>31</v>
      </c>
      <c r="Q736" t="str">
        <f t="shared" si="115"/>
        <v>Até 100</v>
      </c>
      <c r="R736">
        <v>2897</v>
      </c>
      <c r="S736">
        <v>0.24</v>
      </c>
      <c r="T736">
        <v>7.29</v>
      </c>
      <c r="U736">
        <v>1.1200000000000001</v>
      </c>
      <c r="V736">
        <v>7.26</v>
      </c>
      <c r="W736">
        <v>3.36</v>
      </c>
      <c r="X736" t="s">
        <v>2966</v>
      </c>
      <c r="Y736" t="s">
        <v>2967</v>
      </c>
      <c r="Z736" t="s">
        <v>2968</v>
      </c>
      <c r="AB736">
        <f>(N736 - MIN($N$2:$N$998)) / (MAX($N$2:$N$998) - MIN($N$2:$N$998))</f>
        <v>9.1835335364112084E-4</v>
      </c>
      <c r="AC736">
        <f t="shared" si="116"/>
        <v>2.4873783601773615E-6</v>
      </c>
      <c r="AD736">
        <f t="shared" si="117"/>
        <v>0.33242134062927498</v>
      </c>
      <c r="AE736">
        <f t="shared" si="118"/>
        <v>2.5477707006369449E-2</v>
      </c>
      <c r="AF736">
        <f t="shared" si="119"/>
        <v>1.3151392453491893E-4</v>
      </c>
    </row>
    <row r="737" spans="1:32" x14ac:dyDescent="0.25">
      <c r="A737" t="s">
        <v>2969</v>
      </c>
      <c r="B737">
        <v>4445</v>
      </c>
      <c r="C737" s="2" t="str">
        <f t="shared" si="110"/>
        <v>0-20.000</v>
      </c>
      <c r="D737">
        <v>8.64</v>
      </c>
      <c r="E737">
        <f t="shared" si="111"/>
        <v>8</v>
      </c>
      <c r="F737" t="str">
        <f t="shared" si="112"/>
        <v>08-10 anos</v>
      </c>
      <c r="G737">
        <v>0</v>
      </c>
      <c r="H737" t="str">
        <f t="shared" si="113"/>
        <v>0</v>
      </c>
      <c r="I737">
        <v>98</v>
      </c>
      <c r="J737">
        <v>146</v>
      </c>
      <c r="K737">
        <v>716</v>
      </c>
      <c r="L737">
        <v>4049</v>
      </c>
      <c r="M737">
        <v>8356</v>
      </c>
      <c r="N737">
        <v>5027</v>
      </c>
      <c r="O737" t="str">
        <f t="shared" si="114"/>
        <v>1.001-10.000</v>
      </c>
      <c r="P737">
        <v>1707</v>
      </c>
      <c r="Q737" t="str">
        <f t="shared" si="115"/>
        <v>1.001-10.000</v>
      </c>
      <c r="R737">
        <v>1622</v>
      </c>
      <c r="S737">
        <v>20.43</v>
      </c>
      <c r="T737">
        <v>5.82</v>
      </c>
      <c r="U737">
        <v>1.38</v>
      </c>
      <c r="V737">
        <v>14.11</v>
      </c>
      <c r="W737">
        <v>6.82</v>
      </c>
      <c r="X737" t="s">
        <v>2970</v>
      </c>
      <c r="Y737" t="s">
        <v>2971</v>
      </c>
      <c r="Z737" t="s">
        <v>2972</v>
      </c>
      <c r="AB737">
        <f>(N737 - MIN($N$2:$N$998)) / (MAX($N$2:$N$998) - MIN($N$2:$N$998))</f>
        <v>4.6768942445080683E-4</v>
      </c>
      <c r="AC737">
        <f t="shared" si="116"/>
        <v>1.3696628583299213E-4</v>
      </c>
      <c r="AD737">
        <f t="shared" si="117"/>
        <v>0.26538987688098498</v>
      </c>
      <c r="AE737">
        <f t="shared" si="118"/>
        <v>8.0679405520169833E-2</v>
      </c>
      <c r="AF737">
        <f t="shared" si="119"/>
        <v>2.5560075415808627E-4</v>
      </c>
    </row>
    <row r="738" spans="1:32" x14ac:dyDescent="0.25">
      <c r="A738" t="s">
        <v>2973</v>
      </c>
      <c r="B738">
        <v>4438</v>
      </c>
      <c r="C738" s="2" t="str">
        <f t="shared" si="110"/>
        <v>0-20.000</v>
      </c>
      <c r="D738">
        <v>12.64</v>
      </c>
      <c r="E738">
        <f t="shared" si="111"/>
        <v>12</v>
      </c>
      <c r="F738" t="str">
        <f t="shared" si="112"/>
        <v>12-14 anos</v>
      </c>
      <c r="G738">
        <v>0</v>
      </c>
      <c r="H738" t="str">
        <f t="shared" si="113"/>
        <v>0</v>
      </c>
      <c r="I738">
        <v>17</v>
      </c>
      <c r="J738">
        <v>47</v>
      </c>
      <c r="K738">
        <v>232</v>
      </c>
      <c r="L738">
        <v>2286</v>
      </c>
      <c r="M738">
        <v>3061</v>
      </c>
      <c r="N738">
        <v>2345</v>
      </c>
      <c r="O738" t="str">
        <f t="shared" si="114"/>
        <v>1.001-10.000</v>
      </c>
      <c r="P738">
        <v>311</v>
      </c>
      <c r="Q738" t="str">
        <f t="shared" si="115"/>
        <v>101-1.000</v>
      </c>
      <c r="R738">
        <v>405</v>
      </c>
      <c r="S738">
        <v>10.16</v>
      </c>
      <c r="T738">
        <v>4.55</v>
      </c>
      <c r="U738">
        <v>1.23</v>
      </c>
      <c r="V738">
        <v>25.87</v>
      </c>
      <c r="W738">
        <v>9</v>
      </c>
      <c r="X738" t="s">
        <v>2974</v>
      </c>
      <c r="Y738" t="s">
        <v>2975</v>
      </c>
      <c r="Z738" t="s">
        <v>2976</v>
      </c>
      <c r="AB738">
        <f>(N738 - MIN($N$2:$N$998)) / (MAX($N$2:$N$998) - MIN($N$2:$N$998))</f>
        <v>2.1816823161669824E-4</v>
      </c>
      <c r="AC738">
        <f t="shared" si="116"/>
        <v>2.4954021613392237E-5</v>
      </c>
      <c r="AD738">
        <f t="shared" si="117"/>
        <v>0.2074783401732786</v>
      </c>
      <c r="AE738">
        <f t="shared" si="118"/>
        <v>4.8832271762208064E-2</v>
      </c>
      <c r="AF738">
        <f t="shared" si="119"/>
        <v>4.6863157406588885E-4</v>
      </c>
    </row>
    <row r="739" spans="1:32" x14ac:dyDescent="0.25">
      <c r="A739" t="s">
        <v>2977</v>
      </c>
      <c r="B739">
        <v>4427</v>
      </c>
      <c r="C739" s="2" t="str">
        <f t="shared" si="110"/>
        <v>0-20.000</v>
      </c>
      <c r="D739">
        <v>12.92</v>
      </c>
      <c r="E739">
        <f t="shared" si="111"/>
        <v>12</v>
      </c>
      <c r="F739" t="str">
        <f t="shared" si="112"/>
        <v>12-14 anos</v>
      </c>
      <c r="G739">
        <v>1</v>
      </c>
      <c r="H739" t="str">
        <f t="shared" si="113"/>
        <v>1 - 250</v>
      </c>
      <c r="I739">
        <v>518</v>
      </c>
      <c r="J739">
        <v>577</v>
      </c>
      <c r="K739">
        <v>2721</v>
      </c>
      <c r="L739">
        <v>17542</v>
      </c>
      <c r="M739">
        <v>28430</v>
      </c>
      <c r="N739">
        <v>22868</v>
      </c>
      <c r="O739" t="str">
        <f t="shared" si="114"/>
        <v>10.001-100.000</v>
      </c>
      <c r="P739">
        <v>234</v>
      </c>
      <c r="Q739" t="str">
        <f t="shared" si="115"/>
        <v>101-1.000</v>
      </c>
      <c r="R739">
        <v>5328</v>
      </c>
      <c r="S739">
        <v>0.82</v>
      </c>
      <c r="T739">
        <v>5.86</v>
      </c>
      <c r="U739">
        <v>1.54</v>
      </c>
      <c r="V739">
        <v>34.659999999999997</v>
      </c>
      <c r="W739">
        <v>6.37</v>
      </c>
      <c r="X739" t="s">
        <v>2978</v>
      </c>
      <c r="Y739" t="s">
        <v>2979</v>
      </c>
      <c r="Z739" t="s">
        <v>2980</v>
      </c>
      <c r="AB739">
        <f>(N739 - MIN($N$2:$N$998)) / (MAX($N$2:$N$998) - MIN($N$2:$N$998))</f>
        <v>2.1275356591090215E-3</v>
      </c>
      <c r="AC739">
        <f t="shared" si="116"/>
        <v>1.8775694718758146E-5</v>
      </c>
      <c r="AD739">
        <f t="shared" si="117"/>
        <v>0.26721386228910171</v>
      </c>
      <c r="AE739">
        <f t="shared" si="118"/>
        <v>0.11464968152866242</v>
      </c>
      <c r="AF739">
        <f t="shared" si="119"/>
        <v>6.2786124302758814E-4</v>
      </c>
    </row>
    <row r="740" spans="1:32" x14ac:dyDescent="0.25">
      <c r="A740" t="s">
        <v>2981</v>
      </c>
      <c r="B740">
        <v>4448</v>
      </c>
      <c r="C740" s="2" t="str">
        <f t="shared" si="110"/>
        <v>0-20.000</v>
      </c>
      <c r="D740">
        <v>10.44</v>
      </c>
      <c r="E740">
        <f t="shared" si="111"/>
        <v>10</v>
      </c>
      <c r="F740" t="str">
        <f t="shared" si="112"/>
        <v>10-12 anos</v>
      </c>
      <c r="G740">
        <v>23</v>
      </c>
      <c r="H740" t="str">
        <f t="shared" si="113"/>
        <v>1 - 250</v>
      </c>
      <c r="I740">
        <v>1230</v>
      </c>
      <c r="J740">
        <v>1674</v>
      </c>
      <c r="K740">
        <v>17637</v>
      </c>
      <c r="L740">
        <v>231123</v>
      </c>
      <c r="M740">
        <v>338852</v>
      </c>
      <c r="N740">
        <v>239117</v>
      </c>
      <c r="O740" t="str">
        <f t="shared" si="114"/>
        <v>100.001-1.000.000</v>
      </c>
      <c r="P740">
        <v>69913</v>
      </c>
      <c r="Q740" t="str">
        <f t="shared" si="115"/>
        <v>10.001-100.000</v>
      </c>
      <c r="R740">
        <v>29822</v>
      </c>
      <c r="S740">
        <v>20.63</v>
      </c>
      <c r="T740">
        <v>6.17</v>
      </c>
      <c r="U740">
        <v>2.0499999999999998</v>
      </c>
      <c r="V740">
        <v>176.35</v>
      </c>
      <c r="W740">
        <v>31.04</v>
      </c>
      <c r="X740" t="s">
        <v>2982</v>
      </c>
      <c r="Y740" t="s">
        <v>2983</v>
      </c>
      <c r="Z740" t="s">
        <v>2984</v>
      </c>
      <c r="AB740">
        <f>(N740 - MIN($N$2:$N$998)) / (MAX($N$2:$N$998) - MIN($N$2:$N$998))</f>
        <v>2.2246368033897668E-2</v>
      </c>
      <c r="AC740">
        <f t="shared" si="116"/>
        <v>5.6096801062928987E-3</v>
      </c>
      <c r="AD740">
        <f t="shared" si="117"/>
        <v>0.28134974920200639</v>
      </c>
      <c r="AE740">
        <f t="shared" si="118"/>
        <v>0.22292993630573243</v>
      </c>
      <c r="AF740">
        <f t="shared" si="119"/>
        <v>3.1945565553351176E-3</v>
      </c>
    </row>
    <row r="741" spans="1:32" x14ac:dyDescent="0.25">
      <c r="A741" t="s">
        <v>2985</v>
      </c>
      <c r="B741">
        <v>4423</v>
      </c>
      <c r="C741" s="2" t="str">
        <f t="shared" si="110"/>
        <v>0-20.000</v>
      </c>
      <c r="D741">
        <v>6.35</v>
      </c>
      <c r="E741">
        <f t="shared" si="111"/>
        <v>6</v>
      </c>
      <c r="F741" t="str">
        <f t="shared" si="112"/>
        <v>06-08 anos</v>
      </c>
      <c r="G741">
        <v>0</v>
      </c>
      <c r="H741" t="str">
        <f t="shared" si="113"/>
        <v>0</v>
      </c>
      <c r="I741">
        <v>68</v>
      </c>
      <c r="J741">
        <v>77</v>
      </c>
      <c r="K741">
        <v>290</v>
      </c>
      <c r="L741">
        <v>1835</v>
      </c>
      <c r="M741">
        <v>3269</v>
      </c>
      <c r="N741">
        <v>2289</v>
      </c>
      <c r="O741" t="str">
        <f t="shared" si="114"/>
        <v>1.001-10.000</v>
      </c>
      <c r="P741">
        <v>391</v>
      </c>
      <c r="Q741" t="str">
        <f t="shared" si="115"/>
        <v>101-1.000</v>
      </c>
      <c r="R741">
        <v>589</v>
      </c>
      <c r="S741">
        <v>11.96</v>
      </c>
      <c r="T741">
        <v>3.73</v>
      </c>
      <c r="U741">
        <v>1.08</v>
      </c>
      <c r="V741">
        <v>6.4</v>
      </c>
      <c r="W741">
        <v>5.19</v>
      </c>
      <c r="X741" t="s">
        <v>2986</v>
      </c>
      <c r="Y741" t="s">
        <v>2987</v>
      </c>
      <c r="Z741" t="s">
        <v>2988</v>
      </c>
      <c r="AB741">
        <f>(N741 - MIN($N$2:$N$998)) / (MAX($N$2:$N$998) - MIN($N$2:$N$998))</f>
        <v>2.1295824399600096E-4</v>
      </c>
      <c r="AC741">
        <f t="shared" si="116"/>
        <v>3.1373062542882202E-5</v>
      </c>
      <c r="AD741">
        <f t="shared" si="117"/>
        <v>0.17008663930688556</v>
      </c>
      <c r="AE741">
        <f t="shared" si="118"/>
        <v>1.6985138004246298E-2</v>
      </c>
      <c r="AF741">
        <f t="shared" si="119"/>
        <v>1.1593514008587897E-4</v>
      </c>
    </row>
    <row r="742" spans="1:32" x14ac:dyDescent="0.25">
      <c r="A742" t="s">
        <v>2989</v>
      </c>
      <c r="B742">
        <v>4414</v>
      </c>
      <c r="C742" s="2" t="str">
        <f t="shared" si="110"/>
        <v>0-20.000</v>
      </c>
      <c r="D742">
        <v>9.68</v>
      </c>
      <c r="E742">
        <f t="shared" si="111"/>
        <v>8</v>
      </c>
      <c r="F742" t="str">
        <f t="shared" si="112"/>
        <v>08-10 anos</v>
      </c>
      <c r="G742">
        <v>3</v>
      </c>
      <c r="H742" t="str">
        <f t="shared" si="113"/>
        <v>1 - 250</v>
      </c>
      <c r="I742">
        <v>566</v>
      </c>
      <c r="J742">
        <v>1060</v>
      </c>
      <c r="K742">
        <v>4025</v>
      </c>
      <c r="L742">
        <v>56014</v>
      </c>
      <c r="M742">
        <v>82943</v>
      </c>
      <c r="N742">
        <v>54532</v>
      </c>
      <c r="O742" t="str">
        <f t="shared" si="114"/>
        <v>10.001-100.000</v>
      </c>
      <c r="P742">
        <v>17161</v>
      </c>
      <c r="Q742" t="str">
        <f t="shared" si="115"/>
        <v>10.001-100.000</v>
      </c>
      <c r="R742">
        <v>11250</v>
      </c>
      <c r="S742">
        <v>20.69</v>
      </c>
      <c r="T742">
        <v>3.7</v>
      </c>
      <c r="U742">
        <v>1.29</v>
      </c>
      <c r="V742">
        <v>13.65</v>
      </c>
      <c r="W742">
        <v>9.27</v>
      </c>
      <c r="X742" t="s">
        <v>2990</v>
      </c>
      <c r="Y742" t="s">
        <v>2991</v>
      </c>
      <c r="Z742" t="s">
        <v>2992</v>
      </c>
      <c r="AB742">
        <f>(N742 - MIN($N$2:$N$998)) / (MAX($N$2:$N$998) - MIN($N$2:$N$998))</f>
        <v>5.0734115166404213E-3</v>
      </c>
      <c r="AC742">
        <f t="shared" si="116"/>
        <v>1.376964517387216E-3</v>
      </c>
      <c r="AD742">
        <f t="shared" si="117"/>
        <v>0.16871865025079799</v>
      </c>
      <c r="AE742">
        <f t="shared" si="118"/>
        <v>6.1571125265392788E-2</v>
      </c>
      <c r="AF742">
        <f t="shared" si="119"/>
        <v>2.4726791596441371E-4</v>
      </c>
    </row>
    <row r="743" spans="1:32" x14ac:dyDescent="0.25">
      <c r="A743" t="s">
        <v>2993</v>
      </c>
      <c r="B743">
        <v>4411</v>
      </c>
      <c r="C743" s="2" t="str">
        <f t="shared" si="110"/>
        <v>0-20.000</v>
      </c>
      <c r="D743">
        <v>13.2</v>
      </c>
      <c r="E743">
        <f t="shared" si="111"/>
        <v>12</v>
      </c>
      <c r="F743" t="str">
        <f t="shared" si="112"/>
        <v>12-14 anos</v>
      </c>
      <c r="G743">
        <v>49</v>
      </c>
      <c r="H743" t="str">
        <f t="shared" si="113"/>
        <v>1 - 250</v>
      </c>
      <c r="I743">
        <v>675</v>
      </c>
      <c r="J743">
        <v>940</v>
      </c>
      <c r="K743">
        <v>4265</v>
      </c>
      <c r="L743">
        <v>36781</v>
      </c>
      <c r="M743">
        <v>72396</v>
      </c>
      <c r="N743">
        <v>42939</v>
      </c>
      <c r="O743" t="str">
        <f t="shared" si="114"/>
        <v>10.001-100.000</v>
      </c>
      <c r="P743">
        <v>19756</v>
      </c>
      <c r="Q743" t="str">
        <f t="shared" si="115"/>
        <v>10.001-100.000</v>
      </c>
      <c r="R743">
        <v>9701</v>
      </c>
      <c r="S743">
        <v>27.29</v>
      </c>
      <c r="T743">
        <v>4.16</v>
      </c>
      <c r="U743">
        <v>1.42</v>
      </c>
      <c r="V743">
        <v>12.62</v>
      </c>
      <c r="W743">
        <v>6.55</v>
      </c>
      <c r="X743" t="s">
        <v>2994</v>
      </c>
      <c r="Y743" t="s">
        <v>2995</v>
      </c>
      <c r="Z743" t="s">
        <v>2996</v>
      </c>
      <c r="AB743">
        <f>(N743 - MIN($N$2:$N$998)) / (MAX($N$2:$N$998) - MIN($N$2:$N$998))</f>
        <v>3.9948510436628596E-3</v>
      </c>
      <c r="AC743">
        <f t="shared" si="116"/>
        <v>1.5851821575375467E-3</v>
      </c>
      <c r="AD743">
        <f t="shared" si="117"/>
        <v>0.18969448244414044</v>
      </c>
      <c r="AE743">
        <f t="shared" si="118"/>
        <v>8.9171974522292974E-2</v>
      </c>
      <c r="AF743">
        <f t="shared" si="119"/>
        <v>2.2860960435684254E-4</v>
      </c>
    </row>
    <row r="744" spans="1:32" x14ac:dyDescent="0.25">
      <c r="A744" t="s">
        <v>2997</v>
      </c>
      <c r="B744">
        <v>4405</v>
      </c>
      <c r="C744" s="2" t="str">
        <f t="shared" si="110"/>
        <v>0-20.000</v>
      </c>
      <c r="D744">
        <v>6.46</v>
      </c>
      <c r="E744">
        <f t="shared" si="111"/>
        <v>6</v>
      </c>
      <c r="F744" t="str">
        <f t="shared" si="112"/>
        <v>06-08 anos</v>
      </c>
      <c r="G744">
        <v>0</v>
      </c>
      <c r="H744" t="str">
        <f t="shared" si="113"/>
        <v>0</v>
      </c>
      <c r="I744">
        <v>286</v>
      </c>
      <c r="J744">
        <v>294</v>
      </c>
      <c r="K744">
        <v>750</v>
      </c>
      <c r="L744">
        <v>5235</v>
      </c>
      <c r="M744">
        <v>10646</v>
      </c>
      <c r="N744">
        <v>7376</v>
      </c>
      <c r="O744" t="str">
        <f t="shared" si="114"/>
        <v>1.001-10.000</v>
      </c>
      <c r="P744">
        <v>1302</v>
      </c>
      <c r="Q744" t="str">
        <f t="shared" si="115"/>
        <v>1.001-10.000</v>
      </c>
      <c r="R744">
        <v>1968</v>
      </c>
      <c r="S744">
        <v>12.23</v>
      </c>
      <c r="T744">
        <v>4.09</v>
      </c>
      <c r="U744">
        <v>1.25</v>
      </c>
      <c r="V744">
        <v>3.16</v>
      </c>
      <c r="W744">
        <v>3.77</v>
      </c>
      <c r="X744" t="s">
        <v>2998</v>
      </c>
      <c r="Y744" t="s">
        <v>2999</v>
      </c>
      <c r="Z744" t="s">
        <v>3000</v>
      </c>
      <c r="AB744">
        <f>(N744 - MIN($N$2:$N$998)) / (MAX($N$2:$N$998) - MIN($N$2:$N$998))</f>
        <v>6.8622979804041197E-4</v>
      </c>
      <c r="AC744">
        <f t="shared" si="116"/>
        <v>1.0446989112744918E-4</v>
      </c>
      <c r="AD744">
        <f t="shared" si="117"/>
        <v>0.18650250797993614</v>
      </c>
      <c r="AE744">
        <f t="shared" si="118"/>
        <v>5.3078556263269641E-2</v>
      </c>
      <c r="AF744">
        <f t="shared" si="119"/>
        <v>5.7242975417402738E-5</v>
      </c>
    </row>
    <row r="745" spans="1:32" x14ac:dyDescent="0.25">
      <c r="A745" t="s">
        <v>3001</v>
      </c>
      <c r="B745">
        <v>4406</v>
      </c>
      <c r="C745" s="2" t="str">
        <f t="shared" si="110"/>
        <v>0-20.000</v>
      </c>
      <c r="D745">
        <v>10.27</v>
      </c>
      <c r="E745">
        <f t="shared" si="111"/>
        <v>10</v>
      </c>
      <c r="F745" t="str">
        <f t="shared" si="112"/>
        <v>10-12 anos</v>
      </c>
      <c r="G745">
        <v>24</v>
      </c>
      <c r="H745" t="str">
        <f t="shared" si="113"/>
        <v>1 - 250</v>
      </c>
      <c r="I745">
        <v>32</v>
      </c>
      <c r="J745">
        <v>25</v>
      </c>
      <c r="K745">
        <v>2194</v>
      </c>
      <c r="L745">
        <v>8549</v>
      </c>
      <c r="M745">
        <v>13547</v>
      </c>
      <c r="N745">
        <v>10541</v>
      </c>
      <c r="O745" t="str">
        <f t="shared" si="114"/>
        <v>10.001-100.000</v>
      </c>
      <c r="P745">
        <v>607</v>
      </c>
      <c r="Q745" t="str">
        <f t="shared" si="115"/>
        <v>101-1.000</v>
      </c>
      <c r="R745">
        <v>2399</v>
      </c>
      <c r="S745">
        <v>4.4800000000000004</v>
      </c>
      <c r="T745">
        <v>6.28</v>
      </c>
      <c r="U745">
        <v>1.48</v>
      </c>
      <c r="V745">
        <v>88.64</v>
      </c>
      <c r="W745">
        <v>102.36</v>
      </c>
      <c r="X745" t="s">
        <v>3002</v>
      </c>
      <c r="Y745" t="s">
        <v>3003</v>
      </c>
      <c r="Z745" t="s">
        <v>3004</v>
      </c>
      <c r="AB745">
        <f>(N745 - MIN($N$2:$N$998)) / (MAX($N$2:$N$998) - MIN($N$2:$N$998))</f>
        <v>9.806871341030345E-4</v>
      </c>
      <c r="AC745">
        <f t="shared" si="116"/>
        <v>4.8704473052505106E-5</v>
      </c>
      <c r="AD745">
        <f t="shared" si="117"/>
        <v>0.2863657090743274</v>
      </c>
      <c r="AE745">
        <f t="shared" si="118"/>
        <v>0.1019108280254777</v>
      </c>
      <c r="AF745">
        <f t="shared" si="119"/>
        <v>1.6057016901894236E-3</v>
      </c>
    </row>
    <row r="746" spans="1:32" x14ac:dyDescent="0.25">
      <c r="A746" t="s">
        <v>3005</v>
      </c>
      <c r="B746">
        <v>4403</v>
      </c>
      <c r="C746" s="2" t="str">
        <f t="shared" si="110"/>
        <v>0-20.000</v>
      </c>
      <c r="D746">
        <v>16.059999999999999</v>
      </c>
      <c r="E746">
        <f t="shared" si="111"/>
        <v>16</v>
      </c>
      <c r="F746" t="str">
        <f t="shared" si="112"/>
        <v>16-18 anos</v>
      </c>
      <c r="G746">
        <v>14</v>
      </c>
      <c r="H746" t="str">
        <f t="shared" si="113"/>
        <v>1 - 250</v>
      </c>
      <c r="I746">
        <v>857</v>
      </c>
      <c r="J746">
        <v>1024</v>
      </c>
      <c r="K746">
        <v>5042</v>
      </c>
      <c r="L746">
        <v>36724</v>
      </c>
      <c r="M746">
        <v>95074</v>
      </c>
      <c r="N746">
        <v>43361</v>
      </c>
      <c r="O746" t="str">
        <f t="shared" si="114"/>
        <v>10.001-100.000</v>
      </c>
      <c r="P746">
        <v>40563</v>
      </c>
      <c r="Q746" t="str">
        <f t="shared" si="115"/>
        <v>10.001-100.000</v>
      </c>
      <c r="R746">
        <v>11150</v>
      </c>
      <c r="S746">
        <v>42.66</v>
      </c>
      <c r="T746">
        <v>5.0599999999999996</v>
      </c>
      <c r="U746">
        <v>1.78</v>
      </c>
      <c r="V746">
        <v>19.72</v>
      </c>
      <c r="W746">
        <v>7.99</v>
      </c>
      <c r="X746" t="s">
        <v>3006</v>
      </c>
      <c r="Y746" t="s">
        <v>3007</v>
      </c>
      <c r="Z746" t="s">
        <v>3008</v>
      </c>
      <c r="AB746">
        <f>(N746 - MIN($N$2:$N$998)) / (MAX($N$2:$N$998) - MIN($N$2:$N$998))</f>
        <v>4.0341120218045428E-3</v>
      </c>
      <c r="AC746">
        <f t="shared" si="116"/>
        <v>3.2546944652862681E-3</v>
      </c>
      <c r="AD746">
        <f t="shared" si="117"/>
        <v>0.23073415412676698</v>
      </c>
      <c r="AE746">
        <f t="shared" si="118"/>
        <v>0.16560509554140129</v>
      </c>
      <c r="AF746">
        <f t="shared" si="119"/>
        <v>3.5722515038961452E-4</v>
      </c>
    </row>
    <row r="747" spans="1:32" x14ac:dyDescent="0.25">
      <c r="A747" t="s">
        <v>3009</v>
      </c>
      <c r="B747">
        <v>4389</v>
      </c>
      <c r="C747" s="2" t="str">
        <f t="shared" si="110"/>
        <v>0-20.000</v>
      </c>
      <c r="D747">
        <v>9.18</v>
      </c>
      <c r="E747">
        <f t="shared" si="111"/>
        <v>8</v>
      </c>
      <c r="F747" t="str">
        <f t="shared" si="112"/>
        <v>08-10 anos</v>
      </c>
      <c r="G747">
        <v>9</v>
      </c>
      <c r="H747" t="str">
        <f t="shared" si="113"/>
        <v>1 - 250</v>
      </c>
      <c r="I747">
        <v>18</v>
      </c>
      <c r="J747">
        <v>31</v>
      </c>
      <c r="K747">
        <v>178</v>
      </c>
      <c r="L747">
        <v>1581</v>
      </c>
      <c r="M747">
        <v>2617</v>
      </c>
      <c r="N747">
        <v>1697</v>
      </c>
      <c r="O747" t="str">
        <f t="shared" si="114"/>
        <v>1.001-10.000</v>
      </c>
      <c r="P747">
        <v>507</v>
      </c>
      <c r="Q747" t="str">
        <f t="shared" si="115"/>
        <v>101-1.000</v>
      </c>
      <c r="R747">
        <v>413</v>
      </c>
      <c r="S747">
        <v>19.37</v>
      </c>
      <c r="T747">
        <v>4.6100000000000003</v>
      </c>
      <c r="U747">
        <v>1.32</v>
      </c>
      <c r="V747">
        <v>27.61</v>
      </c>
      <c r="W747">
        <v>9.94</v>
      </c>
      <c r="X747" t="s">
        <v>3010</v>
      </c>
      <c r="Y747" t="s">
        <v>3011</v>
      </c>
      <c r="Z747" t="s">
        <v>3012</v>
      </c>
      <c r="AB747">
        <f>(N747 - MIN($N$2:$N$998)) / (MAX($N$2:$N$998) - MIN($N$2:$N$998))</f>
        <v>1.5788123200577265E-4</v>
      </c>
      <c r="AC747">
        <f t="shared" si="116"/>
        <v>4.0680671890642654E-5</v>
      </c>
      <c r="AD747">
        <f t="shared" si="117"/>
        <v>0.21021431828545373</v>
      </c>
      <c r="AE747">
        <f t="shared" si="118"/>
        <v>6.7940552016985151E-2</v>
      </c>
      <c r="AF747">
        <f t="shared" si="119"/>
        <v>5.0015144027673716E-4</v>
      </c>
    </row>
    <row r="748" spans="1:32" x14ac:dyDescent="0.25">
      <c r="A748" t="s">
        <v>3013</v>
      </c>
      <c r="B748">
        <v>4376</v>
      </c>
      <c r="C748" s="2" t="str">
        <f t="shared" si="110"/>
        <v>0-20.000</v>
      </c>
      <c r="D748">
        <v>7.53</v>
      </c>
      <c r="E748">
        <f t="shared" si="111"/>
        <v>6</v>
      </c>
      <c r="F748" t="str">
        <f t="shared" si="112"/>
        <v>06-08 anos</v>
      </c>
      <c r="G748">
        <v>133</v>
      </c>
      <c r="H748" t="str">
        <f t="shared" si="113"/>
        <v>1 - 250</v>
      </c>
      <c r="I748">
        <v>53</v>
      </c>
      <c r="J748">
        <v>90</v>
      </c>
      <c r="K748">
        <v>573</v>
      </c>
      <c r="L748">
        <v>8277</v>
      </c>
      <c r="M748">
        <v>10790</v>
      </c>
      <c r="N748">
        <v>8777</v>
      </c>
      <c r="O748" t="str">
        <f t="shared" si="114"/>
        <v>1.001-10.000</v>
      </c>
      <c r="P748">
        <v>694</v>
      </c>
      <c r="Q748" t="str">
        <f t="shared" si="115"/>
        <v>101-1.000</v>
      </c>
      <c r="R748">
        <v>1319</v>
      </c>
      <c r="S748">
        <v>6.43</v>
      </c>
      <c r="T748">
        <v>6.63</v>
      </c>
      <c r="U748">
        <v>1.22</v>
      </c>
      <c r="V748">
        <v>36.659999999999997</v>
      </c>
      <c r="W748">
        <v>20.22</v>
      </c>
      <c r="X748" t="s">
        <v>3014</v>
      </c>
      <c r="Y748" t="s">
        <v>3015</v>
      </c>
      <c r="Z748" t="s">
        <v>3016</v>
      </c>
      <c r="AB748">
        <f>(N748 - MIN($N$2:$N$998)) / (MAX($N$2:$N$998) - MIN($N$2:$N$998))</f>
        <v>8.1657252405107055E-4</v>
      </c>
      <c r="AC748">
        <f t="shared" si="116"/>
        <v>5.5685180063325442E-5</v>
      </c>
      <c r="AD748">
        <f t="shared" si="117"/>
        <v>0.30232558139534882</v>
      </c>
      <c r="AE748">
        <f t="shared" si="118"/>
        <v>4.6709129511677279E-2</v>
      </c>
      <c r="AF748">
        <f t="shared" si="119"/>
        <v>6.6409097430442533E-4</v>
      </c>
    </row>
    <row r="749" spans="1:32" x14ac:dyDescent="0.25">
      <c r="A749" t="s">
        <v>3017</v>
      </c>
      <c r="B749">
        <v>4363</v>
      </c>
      <c r="C749" s="2" t="str">
        <f t="shared" si="110"/>
        <v>0-20.000</v>
      </c>
      <c r="D749">
        <v>9.5</v>
      </c>
      <c r="E749">
        <f t="shared" si="111"/>
        <v>8</v>
      </c>
      <c r="F749" t="str">
        <f t="shared" si="112"/>
        <v>08-10 anos</v>
      </c>
      <c r="G749">
        <v>16</v>
      </c>
      <c r="H749" t="str">
        <f t="shared" si="113"/>
        <v>1 - 250</v>
      </c>
      <c r="I749">
        <v>17</v>
      </c>
      <c r="J749">
        <v>30</v>
      </c>
      <c r="K749">
        <v>268</v>
      </c>
      <c r="L749">
        <v>2091</v>
      </c>
      <c r="M749">
        <v>3910</v>
      </c>
      <c r="N749">
        <v>2325</v>
      </c>
      <c r="O749" t="str">
        <f t="shared" si="114"/>
        <v>1.001-10.000</v>
      </c>
      <c r="P749">
        <v>992</v>
      </c>
      <c r="Q749" t="str">
        <f t="shared" si="115"/>
        <v>101-1.000</v>
      </c>
      <c r="R749">
        <v>593</v>
      </c>
      <c r="S749">
        <v>25.37</v>
      </c>
      <c r="T749">
        <v>7.53</v>
      </c>
      <c r="U749">
        <v>1.43</v>
      </c>
      <c r="V749">
        <v>69.27</v>
      </c>
      <c r="W749">
        <v>15.07</v>
      </c>
      <c r="X749" t="s">
        <v>3018</v>
      </c>
      <c r="Y749" t="s">
        <v>3019</v>
      </c>
      <c r="Z749" t="s">
        <v>3020</v>
      </c>
      <c r="AB749">
        <f>(N749 - MIN($N$2:$N$998)) / (MAX($N$2:$N$998) - MIN($N$2:$N$998))</f>
        <v>2.163075217521635E-4</v>
      </c>
      <c r="AC749">
        <f t="shared" si="116"/>
        <v>7.9596107525675567E-5</v>
      </c>
      <c r="AD749">
        <f t="shared" si="117"/>
        <v>0.34336525307797539</v>
      </c>
      <c r="AE749">
        <f t="shared" si="118"/>
        <v>9.1295116772823773E-2</v>
      </c>
      <c r="AF749">
        <f t="shared" si="119"/>
        <v>1.2548167427732554E-3</v>
      </c>
    </row>
    <row r="750" spans="1:32" x14ac:dyDescent="0.25">
      <c r="A750" t="s">
        <v>3021</v>
      </c>
      <c r="B750">
        <v>4360</v>
      </c>
      <c r="C750" s="2" t="str">
        <f t="shared" si="110"/>
        <v>0-20.000</v>
      </c>
      <c r="D750">
        <v>10.4</v>
      </c>
      <c r="E750">
        <f t="shared" si="111"/>
        <v>10</v>
      </c>
      <c r="F750" t="str">
        <f t="shared" si="112"/>
        <v>10-12 anos</v>
      </c>
      <c r="G750">
        <v>0</v>
      </c>
      <c r="H750" t="str">
        <f t="shared" si="113"/>
        <v>0</v>
      </c>
      <c r="I750">
        <v>951</v>
      </c>
      <c r="J750">
        <v>81</v>
      </c>
      <c r="K750">
        <v>227</v>
      </c>
      <c r="L750">
        <v>1961</v>
      </c>
      <c r="M750">
        <v>104489</v>
      </c>
      <c r="N750">
        <v>55121</v>
      </c>
      <c r="O750" t="str">
        <f t="shared" si="114"/>
        <v>10.001-100.000</v>
      </c>
      <c r="P750">
        <v>31753</v>
      </c>
      <c r="Q750" t="str">
        <f t="shared" si="115"/>
        <v>10.001-100.000</v>
      </c>
      <c r="R750">
        <v>17615</v>
      </c>
      <c r="S750">
        <v>30.39</v>
      </c>
      <c r="T750">
        <v>2.06</v>
      </c>
      <c r="U750">
        <v>1</v>
      </c>
      <c r="V750">
        <v>0.9</v>
      </c>
      <c r="W750">
        <v>5.7</v>
      </c>
      <c r="X750" t="s">
        <v>3022</v>
      </c>
      <c r="Y750" t="s">
        <v>3023</v>
      </c>
      <c r="Z750" t="s">
        <v>3024</v>
      </c>
      <c r="AB750">
        <f>(N750 - MIN($N$2:$N$998)) / (MAX($N$2:$N$998) - MIN($N$2:$N$998))</f>
        <v>5.1282094221509695E-3</v>
      </c>
      <c r="AC750">
        <f t="shared" si="116"/>
        <v>2.5477975829261857E-3</v>
      </c>
      <c r="AD750">
        <f t="shared" si="117"/>
        <v>9.3935248518011855E-2</v>
      </c>
      <c r="AE750">
        <f t="shared" si="118"/>
        <v>0</v>
      </c>
      <c r="AF750">
        <f t="shared" si="119"/>
        <v>1.6303379074576728E-5</v>
      </c>
    </row>
    <row r="751" spans="1:32" x14ac:dyDescent="0.25">
      <c r="A751" t="s">
        <v>3025</v>
      </c>
      <c r="B751">
        <v>4404</v>
      </c>
      <c r="C751" s="2" t="str">
        <f t="shared" si="110"/>
        <v>0-20.000</v>
      </c>
      <c r="D751">
        <v>10.7</v>
      </c>
      <c r="E751">
        <f t="shared" si="111"/>
        <v>10</v>
      </c>
      <c r="F751" t="str">
        <f t="shared" si="112"/>
        <v>10-12 anos</v>
      </c>
      <c r="G751">
        <v>0</v>
      </c>
      <c r="H751" t="str">
        <f t="shared" si="113"/>
        <v>0</v>
      </c>
      <c r="I751">
        <v>2549</v>
      </c>
      <c r="J751">
        <v>4395</v>
      </c>
      <c r="K751">
        <v>22311</v>
      </c>
      <c r="L751">
        <v>242946</v>
      </c>
      <c r="M751">
        <v>366389</v>
      </c>
      <c r="N751">
        <v>263746</v>
      </c>
      <c r="O751" t="str">
        <f t="shared" si="114"/>
        <v>100.001-1.000.000</v>
      </c>
      <c r="P751">
        <v>42922</v>
      </c>
      <c r="Q751" t="str">
        <f t="shared" si="115"/>
        <v>10.001-100.000</v>
      </c>
      <c r="R751">
        <v>59721</v>
      </c>
      <c r="S751">
        <v>11.71</v>
      </c>
      <c r="T751">
        <v>5.37</v>
      </c>
      <c r="U751">
        <v>1.87</v>
      </c>
      <c r="V751">
        <v>38.69</v>
      </c>
      <c r="W751">
        <v>11.1</v>
      </c>
      <c r="X751" t="s">
        <v>3026</v>
      </c>
      <c r="Y751" t="s">
        <v>3027</v>
      </c>
      <c r="Z751" t="s">
        <v>3028</v>
      </c>
      <c r="AB751">
        <f>(N751 - MIN($N$2:$N$998)) / (MAX($N$2:$N$998) - MIN($N$2:$N$998))</f>
        <v>2.4537739196578975E-2</v>
      </c>
      <c r="AC751">
        <f t="shared" si="116"/>
        <v>3.4439759346946031E-3</v>
      </c>
      <c r="AD751">
        <f t="shared" si="117"/>
        <v>0.24487004103967169</v>
      </c>
      <c r="AE751">
        <f t="shared" si="118"/>
        <v>0.18471337579617836</v>
      </c>
      <c r="AF751">
        <f t="shared" si="119"/>
        <v>7.0086415155041506E-4</v>
      </c>
    </row>
    <row r="752" spans="1:32" x14ac:dyDescent="0.25">
      <c r="A752" t="s">
        <v>3029</v>
      </c>
      <c r="B752">
        <v>4322</v>
      </c>
      <c r="C752" s="2" t="str">
        <f t="shared" si="110"/>
        <v>0-20.000</v>
      </c>
      <c r="D752">
        <v>12.05</v>
      </c>
      <c r="E752">
        <f t="shared" si="111"/>
        <v>12</v>
      </c>
      <c r="F752" t="str">
        <f t="shared" si="112"/>
        <v>12-14 anos</v>
      </c>
      <c r="G752">
        <v>0</v>
      </c>
      <c r="H752" t="str">
        <f t="shared" si="113"/>
        <v>0</v>
      </c>
      <c r="I752">
        <v>72</v>
      </c>
      <c r="J752">
        <v>99</v>
      </c>
      <c r="K752">
        <v>425</v>
      </c>
      <c r="L752">
        <v>3717</v>
      </c>
      <c r="M752">
        <v>6096</v>
      </c>
      <c r="N752">
        <v>4546</v>
      </c>
      <c r="O752" t="str">
        <f t="shared" si="114"/>
        <v>1.001-10.000</v>
      </c>
      <c r="P752">
        <v>430</v>
      </c>
      <c r="Q752" t="str">
        <f t="shared" si="115"/>
        <v>101-1.000</v>
      </c>
      <c r="R752">
        <v>1120</v>
      </c>
      <c r="S752">
        <v>7.05</v>
      </c>
      <c r="T752">
        <v>5.6</v>
      </c>
      <c r="U752">
        <v>1.73</v>
      </c>
      <c r="V752">
        <v>7.05</v>
      </c>
      <c r="W752">
        <v>8.9499999999999993</v>
      </c>
      <c r="X752" t="s">
        <v>3030</v>
      </c>
      <c r="Y752" t="s">
        <v>3031</v>
      </c>
      <c r="Z752" t="s">
        <v>3032</v>
      </c>
      <c r="AB752">
        <f>(N752 - MIN($N$2:$N$998)) / (MAX($N$2:$N$998) - MIN($N$2:$N$998))</f>
        <v>4.2293935220874632E-4</v>
      </c>
      <c r="AC752">
        <f t="shared" si="116"/>
        <v>3.4502344996008557E-5</v>
      </c>
      <c r="AD752">
        <f t="shared" si="117"/>
        <v>0.25535795713634291</v>
      </c>
      <c r="AE752">
        <f t="shared" si="118"/>
        <v>0.15498938428874734</v>
      </c>
      <c r="AF752">
        <f t="shared" si="119"/>
        <v>1.2770980275085103E-4</v>
      </c>
    </row>
    <row r="753" spans="1:32" x14ac:dyDescent="0.25">
      <c r="A753" t="s">
        <v>3033</v>
      </c>
      <c r="B753">
        <v>4349</v>
      </c>
      <c r="C753" s="2" t="str">
        <f t="shared" si="110"/>
        <v>0-20.000</v>
      </c>
      <c r="D753">
        <v>5.96</v>
      </c>
      <c r="E753">
        <f t="shared" si="111"/>
        <v>4</v>
      </c>
      <c r="F753" t="str">
        <f t="shared" si="112"/>
        <v>04-06 anos</v>
      </c>
      <c r="G753">
        <v>24</v>
      </c>
      <c r="H753" t="str">
        <f t="shared" si="113"/>
        <v>1 - 250</v>
      </c>
      <c r="I753">
        <v>220</v>
      </c>
      <c r="J753">
        <v>251</v>
      </c>
      <c r="K753">
        <v>2054</v>
      </c>
      <c r="L753">
        <v>18747</v>
      </c>
      <c r="M753">
        <v>29310</v>
      </c>
      <c r="N753">
        <v>23940</v>
      </c>
      <c r="O753" t="str">
        <f t="shared" si="114"/>
        <v>10.001-100.000</v>
      </c>
      <c r="P753">
        <v>1356</v>
      </c>
      <c r="Q753" t="str">
        <f t="shared" si="115"/>
        <v>1.001-10.000</v>
      </c>
      <c r="R753">
        <v>4014</v>
      </c>
      <c r="S753">
        <v>4.63</v>
      </c>
      <c r="T753">
        <v>5.8</v>
      </c>
      <c r="U753">
        <v>1.47</v>
      </c>
      <c r="V753">
        <v>63.92</v>
      </c>
      <c r="W753">
        <v>15.69</v>
      </c>
      <c r="X753" t="s">
        <v>3034</v>
      </c>
      <c r="Y753" t="s">
        <v>3035</v>
      </c>
      <c r="Z753" t="s">
        <v>3036</v>
      </c>
      <c r="AB753">
        <f>(N753 - MIN($N$2:$N$998)) / (MAX($N$2:$N$998) - MIN($N$2:$N$998))</f>
        <v>2.2272697078480836E-3</v>
      </c>
      <c r="AC753">
        <f t="shared" si="116"/>
        <v>1.088027437548549E-4</v>
      </c>
      <c r="AD753">
        <f t="shared" si="117"/>
        <v>0.26447788417692658</v>
      </c>
      <c r="AE753">
        <f t="shared" si="118"/>
        <v>9.9787685774946913E-2</v>
      </c>
      <c r="AF753">
        <f t="shared" si="119"/>
        <v>1.1579022116077161E-3</v>
      </c>
    </row>
    <row r="754" spans="1:32" x14ac:dyDescent="0.25">
      <c r="A754" t="s">
        <v>3037</v>
      </c>
      <c r="B754">
        <v>4312</v>
      </c>
      <c r="C754" s="2" t="str">
        <f t="shared" si="110"/>
        <v>0-20.000</v>
      </c>
      <c r="D754">
        <v>9.64</v>
      </c>
      <c r="E754">
        <f t="shared" si="111"/>
        <v>8</v>
      </c>
      <c r="F754" t="str">
        <f t="shared" si="112"/>
        <v>08-10 anos</v>
      </c>
      <c r="G754">
        <v>5</v>
      </c>
      <c r="H754" t="str">
        <f t="shared" si="113"/>
        <v>1 - 250</v>
      </c>
      <c r="I754">
        <v>35</v>
      </c>
      <c r="J754">
        <v>76</v>
      </c>
      <c r="K754">
        <v>344</v>
      </c>
      <c r="L754">
        <v>3685</v>
      </c>
      <c r="M754">
        <v>5068</v>
      </c>
      <c r="N754">
        <v>3644</v>
      </c>
      <c r="O754" t="str">
        <f t="shared" si="114"/>
        <v>1.001-10.000</v>
      </c>
      <c r="P754">
        <v>791</v>
      </c>
      <c r="Q754" t="str">
        <f t="shared" si="115"/>
        <v>101-1.000</v>
      </c>
      <c r="R754">
        <v>633</v>
      </c>
      <c r="S754">
        <v>15.61</v>
      </c>
      <c r="T754">
        <v>5.83</v>
      </c>
      <c r="U754">
        <v>1.49</v>
      </c>
      <c r="V754">
        <v>23.08</v>
      </c>
      <c r="W754">
        <v>8.83</v>
      </c>
      <c r="X754" t="s">
        <v>3038</v>
      </c>
      <c r="Y754" t="s">
        <v>3039</v>
      </c>
      <c r="Z754" t="s">
        <v>3040</v>
      </c>
      <c r="AB754">
        <f>(N754 - MIN($N$2:$N$998)) / (MAX($N$2:$N$998) - MIN($N$2:$N$998))</f>
        <v>3.3902133731822956E-4</v>
      </c>
      <c r="AC754">
        <f t="shared" si="116"/>
        <v>6.346826719033203E-5</v>
      </c>
      <c r="AD754">
        <f t="shared" si="117"/>
        <v>0.26584587323301412</v>
      </c>
      <c r="AE754">
        <f t="shared" si="118"/>
        <v>0.1040339702760085</v>
      </c>
      <c r="AF754">
        <f t="shared" si="119"/>
        <v>4.1809109893470097E-4</v>
      </c>
    </row>
    <row r="755" spans="1:32" x14ac:dyDescent="0.25">
      <c r="A755" t="s">
        <v>3041</v>
      </c>
      <c r="B755">
        <v>4311</v>
      </c>
      <c r="C755" s="2" t="str">
        <f t="shared" si="110"/>
        <v>0-20.000</v>
      </c>
      <c r="D755">
        <v>3.47</v>
      </c>
      <c r="E755">
        <f t="shared" si="111"/>
        <v>2</v>
      </c>
      <c r="F755" t="str">
        <f t="shared" si="112"/>
        <v>02-04 anos</v>
      </c>
      <c r="G755">
        <v>10</v>
      </c>
      <c r="H755" t="str">
        <f t="shared" si="113"/>
        <v>1 - 250</v>
      </c>
      <c r="I755">
        <v>232</v>
      </c>
      <c r="J755">
        <v>447</v>
      </c>
      <c r="K755">
        <v>2141</v>
      </c>
      <c r="L755">
        <v>24128</v>
      </c>
      <c r="M755">
        <v>31572</v>
      </c>
      <c r="N755">
        <v>22993</v>
      </c>
      <c r="O755" t="str">
        <f t="shared" si="114"/>
        <v>10.001-100.000</v>
      </c>
      <c r="P755">
        <v>4771</v>
      </c>
      <c r="Q755" t="str">
        <f t="shared" si="115"/>
        <v>1.001-10.000</v>
      </c>
      <c r="R755">
        <v>3808</v>
      </c>
      <c r="S755">
        <v>15.11</v>
      </c>
      <c r="T755">
        <v>5.57</v>
      </c>
      <c r="U755">
        <v>1.62</v>
      </c>
      <c r="V755">
        <v>50.2</v>
      </c>
      <c r="W755">
        <v>11.21</v>
      </c>
      <c r="X755" t="s">
        <v>3042</v>
      </c>
      <c r="Y755" t="s">
        <v>3043</v>
      </c>
      <c r="Z755" t="s">
        <v>3044</v>
      </c>
      <c r="AB755">
        <f>(N755 - MIN($N$2:$N$998)) / (MAX($N$2:$N$998) - MIN($N$2:$N$998))</f>
        <v>2.1391650957623635E-3</v>
      </c>
      <c r="AC755">
        <f t="shared" si="116"/>
        <v>3.8281555343245779E-4</v>
      </c>
      <c r="AD755">
        <f t="shared" si="117"/>
        <v>0.25398996808025537</v>
      </c>
      <c r="AE755">
        <f t="shared" si="118"/>
        <v>0.13163481953290873</v>
      </c>
      <c r="AF755">
        <f t="shared" si="119"/>
        <v>9.0936625504861308E-4</v>
      </c>
    </row>
    <row r="756" spans="1:32" x14ac:dyDescent="0.25">
      <c r="A756" t="s">
        <v>3045</v>
      </c>
      <c r="B756">
        <v>4308</v>
      </c>
      <c r="C756" s="2" t="str">
        <f t="shared" si="110"/>
        <v>0-20.000</v>
      </c>
      <c r="D756">
        <v>10.31</v>
      </c>
      <c r="E756">
        <f t="shared" si="111"/>
        <v>10</v>
      </c>
      <c r="F756" t="str">
        <f t="shared" si="112"/>
        <v>10-12 anos</v>
      </c>
      <c r="G756">
        <v>4</v>
      </c>
      <c r="H756" t="str">
        <f t="shared" si="113"/>
        <v>1 - 250</v>
      </c>
      <c r="I756">
        <v>50</v>
      </c>
      <c r="J756">
        <v>162</v>
      </c>
      <c r="K756">
        <v>633</v>
      </c>
      <c r="L756">
        <v>5450</v>
      </c>
      <c r="M756">
        <v>7273</v>
      </c>
      <c r="N756">
        <v>5257</v>
      </c>
      <c r="O756" t="str">
        <f t="shared" si="114"/>
        <v>1.001-10.000</v>
      </c>
      <c r="P756">
        <v>1044</v>
      </c>
      <c r="Q756" t="str">
        <f t="shared" si="115"/>
        <v>1.001-10.000</v>
      </c>
      <c r="R756">
        <v>972</v>
      </c>
      <c r="S756">
        <v>14.35</v>
      </c>
      <c r="T756">
        <v>5.15</v>
      </c>
      <c r="U756">
        <v>1.41</v>
      </c>
      <c r="V756">
        <v>9.8000000000000007</v>
      </c>
      <c r="W756">
        <v>6.72</v>
      </c>
      <c r="X756" t="s">
        <v>3046</v>
      </c>
      <c r="Y756" t="s">
        <v>3047</v>
      </c>
      <c r="Z756" t="s">
        <v>3048</v>
      </c>
      <c r="AB756">
        <f>(N756 - MIN($N$2:$N$998)) / (MAX($N$2:$N$998) - MIN($N$2:$N$998))</f>
        <v>4.8908758789295635E-4</v>
      </c>
      <c r="AC756">
        <f t="shared" si="116"/>
        <v>8.3768484129844044E-5</v>
      </c>
      <c r="AD756">
        <f t="shared" si="117"/>
        <v>0.23483812129502965</v>
      </c>
      <c r="AE756">
        <f t="shared" si="118"/>
        <v>8.7048832271762189E-2</v>
      </c>
      <c r="AF756">
        <f t="shared" si="119"/>
        <v>1.7752568325650218E-4</v>
      </c>
    </row>
    <row r="757" spans="1:32" x14ac:dyDescent="0.25">
      <c r="A757" t="s">
        <v>3049</v>
      </c>
      <c r="B757">
        <v>4295</v>
      </c>
      <c r="C757" s="2" t="str">
        <f t="shared" si="110"/>
        <v>0-20.000</v>
      </c>
      <c r="D757">
        <v>12.44</v>
      </c>
      <c r="E757">
        <f t="shared" si="111"/>
        <v>12</v>
      </c>
      <c r="F757" t="str">
        <f t="shared" si="112"/>
        <v>12-14 anos</v>
      </c>
      <c r="G757">
        <v>139</v>
      </c>
      <c r="H757" t="str">
        <f t="shared" si="113"/>
        <v>1 - 250</v>
      </c>
      <c r="I757">
        <v>4981</v>
      </c>
      <c r="J757">
        <v>7558</v>
      </c>
      <c r="K757">
        <v>46842</v>
      </c>
      <c r="L757">
        <v>437786</v>
      </c>
      <c r="M757">
        <v>807210</v>
      </c>
      <c r="N757">
        <v>554612</v>
      </c>
      <c r="O757" t="str">
        <f t="shared" si="114"/>
        <v>100.001-1.000.000</v>
      </c>
      <c r="P757">
        <v>152077</v>
      </c>
      <c r="Q757" t="str">
        <f t="shared" si="115"/>
        <v>&gt;100.000</v>
      </c>
      <c r="R757">
        <v>100521</v>
      </c>
      <c r="S757">
        <v>18.84</v>
      </c>
      <c r="T757">
        <v>7.52</v>
      </c>
      <c r="U757">
        <v>1.66</v>
      </c>
      <c r="V757">
        <v>48.47</v>
      </c>
      <c r="W757">
        <v>10.8</v>
      </c>
      <c r="X757" t="s">
        <v>3050</v>
      </c>
      <c r="Y757" t="s">
        <v>3051</v>
      </c>
      <c r="Z757" t="s">
        <v>3052</v>
      </c>
      <c r="AB757">
        <f>(N757 - MIN($N$2:$N$998)) / (MAX($N$2:$N$998) - MIN($N$2:$N$998))</f>
        <v>5.1598600969467057E-2</v>
      </c>
      <c r="AC757">
        <f t="shared" si="116"/>
        <v>1.2202356092925568E-2</v>
      </c>
      <c r="AD757">
        <f t="shared" si="117"/>
        <v>0.34290925672594619</v>
      </c>
      <c r="AE757">
        <f t="shared" si="118"/>
        <v>0.14012738853503184</v>
      </c>
      <c r="AF757">
        <f t="shared" si="119"/>
        <v>8.7802753749414888E-4</v>
      </c>
    </row>
    <row r="758" spans="1:32" x14ac:dyDescent="0.25">
      <c r="A758" t="s">
        <v>3053</v>
      </c>
      <c r="B758">
        <v>4317</v>
      </c>
      <c r="C758" s="2" t="str">
        <f t="shared" si="110"/>
        <v>0-20.000</v>
      </c>
      <c r="D758">
        <v>13.02</v>
      </c>
      <c r="E758">
        <f t="shared" si="111"/>
        <v>12</v>
      </c>
      <c r="F758" t="str">
        <f t="shared" si="112"/>
        <v>12-14 anos</v>
      </c>
      <c r="G758">
        <v>22</v>
      </c>
      <c r="H758" t="str">
        <f t="shared" si="113"/>
        <v>1 - 250</v>
      </c>
      <c r="I758">
        <v>395</v>
      </c>
      <c r="J758">
        <v>563</v>
      </c>
      <c r="K758">
        <v>4183</v>
      </c>
      <c r="L758">
        <v>63537</v>
      </c>
      <c r="M758">
        <v>98304</v>
      </c>
      <c r="N758">
        <v>72807</v>
      </c>
      <c r="O758" t="str">
        <f t="shared" si="114"/>
        <v>10.001-100.000</v>
      </c>
      <c r="P758">
        <v>12083</v>
      </c>
      <c r="Q758" t="str">
        <f t="shared" si="115"/>
        <v>10.001-100.000</v>
      </c>
      <c r="R758">
        <v>13414</v>
      </c>
      <c r="S758">
        <v>12.29</v>
      </c>
      <c r="T758">
        <v>5.29</v>
      </c>
      <c r="U758">
        <v>1.25</v>
      </c>
      <c r="V758">
        <v>133.94999999999999</v>
      </c>
      <c r="W758">
        <v>29.67</v>
      </c>
      <c r="X758" t="s">
        <v>3054</v>
      </c>
      <c r="Y758" t="s">
        <v>3055</v>
      </c>
      <c r="Z758" t="s">
        <v>3056</v>
      </c>
      <c r="AB758">
        <f>(N758 - MIN($N$2:$N$998)) / (MAX($N$2:$N$998) - MIN($N$2:$N$998))</f>
        <v>6.7736351553590399E-3</v>
      </c>
      <c r="AC758">
        <f t="shared" si="116"/>
        <v>9.6951589438784049E-4</v>
      </c>
      <c r="AD758">
        <f t="shared" si="117"/>
        <v>0.24122207022343822</v>
      </c>
      <c r="AE758">
        <f t="shared" si="118"/>
        <v>5.3078556263269641E-2</v>
      </c>
      <c r="AF758">
        <f t="shared" si="119"/>
        <v>2.4264862522661696E-3</v>
      </c>
    </row>
    <row r="759" spans="1:32" x14ac:dyDescent="0.25">
      <c r="A759" t="s">
        <v>3057</v>
      </c>
      <c r="B759">
        <v>4283</v>
      </c>
      <c r="C759" s="2" t="str">
        <f t="shared" si="110"/>
        <v>0-20.000</v>
      </c>
      <c r="D759">
        <v>5.36</v>
      </c>
      <c r="E759">
        <f t="shared" si="111"/>
        <v>4</v>
      </c>
      <c r="F759" t="str">
        <f t="shared" si="112"/>
        <v>04-06 anos</v>
      </c>
      <c r="G759">
        <v>0</v>
      </c>
      <c r="H759" t="str">
        <f t="shared" si="113"/>
        <v>0</v>
      </c>
      <c r="I759">
        <v>85</v>
      </c>
      <c r="J759">
        <v>95</v>
      </c>
      <c r="K759">
        <v>194</v>
      </c>
      <c r="L759">
        <v>2306</v>
      </c>
      <c r="M759">
        <v>4343</v>
      </c>
      <c r="N759">
        <v>2870</v>
      </c>
      <c r="O759" t="str">
        <f t="shared" si="114"/>
        <v>1.001-10.000</v>
      </c>
      <c r="P759">
        <v>892</v>
      </c>
      <c r="Q759" t="str">
        <f t="shared" si="115"/>
        <v>101-1.000</v>
      </c>
      <c r="R759">
        <v>581</v>
      </c>
      <c r="S759">
        <v>20.54</v>
      </c>
      <c r="T759">
        <v>4.62</v>
      </c>
      <c r="U759">
        <v>1.21</v>
      </c>
      <c r="V759">
        <v>1.19</v>
      </c>
      <c r="W759">
        <v>4.08</v>
      </c>
      <c r="X759" t="s">
        <v>3058</v>
      </c>
      <c r="Y759" t="s">
        <v>3059</v>
      </c>
      <c r="Z759" t="s">
        <v>3060</v>
      </c>
      <c r="AB759">
        <f>(N759 - MIN($N$2:$N$998)) / (MAX($N$2:$N$998) - MIN($N$2:$N$998))</f>
        <v>2.6701186556073517E-4</v>
      </c>
      <c r="AC759">
        <f t="shared" si="116"/>
        <v>7.1572306363813101E-5</v>
      </c>
      <c r="AD759">
        <f t="shared" si="117"/>
        <v>0.2106703146374829</v>
      </c>
      <c r="AE759">
        <f t="shared" si="118"/>
        <v>4.4585987261146487E-2</v>
      </c>
      <c r="AF759">
        <f t="shared" si="119"/>
        <v>2.1556690109718118E-5</v>
      </c>
    </row>
    <row r="760" spans="1:32" x14ac:dyDescent="0.25">
      <c r="A760" t="s">
        <v>3061</v>
      </c>
      <c r="B760">
        <v>4280</v>
      </c>
      <c r="C760" s="2" t="str">
        <f t="shared" si="110"/>
        <v>0-20.000</v>
      </c>
      <c r="D760">
        <v>8.19</v>
      </c>
      <c r="E760">
        <f t="shared" si="111"/>
        <v>8</v>
      </c>
      <c r="F760" t="str">
        <f t="shared" si="112"/>
        <v>08-10 anos</v>
      </c>
      <c r="G760">
        <v>31</v>
      </c>
      <c r="H760" t="str">
        <f t="shared" si="113"/>
        <v>1 - 250</v>
      </c>
      <c r="I760">
        <v>313</v>
      </c>
      <c r="J760">
        <v>656</v>
      </c>
      <c r="K760">
        <v>3575</v>
      </c>
      <c r="L760">
        <v>24549</v>
      </c>
      <c r="M760">
        <v>36945</v>
      </c>
      <c r="N760">
        <v>28514</v>
      </c>
      <c r="O760" t="str">
        <f t="shared" si="114"/>
        <v>10.001-100.000</v>
      </c>
      <c r="P760">
        <v>2020</v>
      </c>
      <c r="Q760" t="str">
        <f t="shared" si="115"/>
        <v>1.001-10.000</v>
      </c>
      <c r="R760">
        <v>6411</v>
      </c>
      <c r="S760">
        <v>5.47</v>
      </c>
      <c r="T760">
        <v>6.76</v>
      </c>
      <c r="U760">
        <v>1.63</v>
      </c>
      <c r="V760">
        <v>32.93</v>
      </c>
      <c r="W760">
        <v>8.67</v>
      </c>
      <c r="X760" t="s">
        <v>3062</v>
      </c>
      <c r="Y760" t="s">
        <v>3063</v>
      </c>
      <c r="Z760" t="s">
        <v>3064</v>
      </c>
      <c r="AB760">
        <f>(N760 - MIN($N$2:$N$998)) / (MAX($N$2:$N$998) - MIN($N$2:$N$998))</f>
        <v>2.6528140538671784E-3</v>
      </c>
      <c r="AC760">
        <f t="shared" si="116"/>
        <v>1.6208078346962161E-4</v>
      </c>
      <c r="AD760">
        <f t="shared" si="117"/>
        <v>0.30825353397172822</v>
      </c>
      <c r="AE760">
        <f t="shared" si="118"/>
        <v>0.13375796178343946</v>
      </c>
      <c r="AF760">
        <f t="shared" si="119"/>
        <v>5.9652252547312404E-4</v>
      </c>
    </row>
    <row r="761" spans="1:32" x14ac:dyDescent="0.25">
      <c r="A761" t="s">
        <v>3065</v>
      </c>
      <c r="B761">
        <v>4277</v>
      </c>
      <c r="C761" s="2" t="str">
        <f t="shared" si="110"/>
        <v>0-20.000</v>
      </c>
      <c r="D761">
        <v>12.33</v>
      </c>
      <c r="E761">
        <f t="shared" si="111"/>
        <v>12</v>
      </c>
      <c r="F761" t="str">
        <f t="shared" si="112"/>
        <v>12-14 anos</v>
      </c>
      <c r="G761">
        <v>0</v>
      </c>
      <c r="H761" t="str">
        <f t="shared" si="113"/>
        <v>0</v>
      </c>
      <c r="I761">
        <v>80</v>
      </c>
      <c r="J761">
        <v>132</v>
      </c>
      <c r="K761">
        <v>572</v>
      </c>
      <c r="L761">
        <v>4965</v>
      </c>
      <c r="M761">
        <v>9460</v>
      </c>
      <c r="N761">
        <v>5274</v>
      </c>
      <c r="O761" t="str">
        <f t="shared" si="114"/>
        <v>1.001-10.000</v>
      </c>
      <c r="P761">
        <v>2907</v>
      </c>
      <c r="Q761" t="str">
        <f t="shared" si="115"/>
        <v>1.001-10.000</v>
      </c>
      <c r="R761">
        <v>1279</v>
      </c>
      <c r="S761">
        <v>30.73</v>
      </c>
      <c r="T761">
        <v>5.09</v>
      </c>
      <c r="U761">
        <v>1.89</v>
      </c>
      <c r="V761">
        <v>15.82</v>
      </c>
      <c r="W761">
        <v>7</v>
      </c>
      <c r="X761" t="s">
        <v>3066</v>
      </c>
      <c r="Y761" t="s">
        <v>3067</v>
      </c>
      <c r="Z761" t="s">
        <v>3068</v>
      </c>
      <c r="AB761">
        <f>(N761 - MIN($N$2:$N$998)) / (MAX($N$2:$N$998) - MIN($N$2:$N$998))</f>
        <v>4.9066919127781087E-4</v>
      </c>
      <c r="AC761">
        <f t="shared" si="116"/>
        <v>2.332518997753416E-4</v>
      </c>
      <c r="AD761">
        <f t="shared" si="117"/>
        <v>0.23210214318285452</v>
      </c>
      <c r="AE761">
        <f t="shared" si="118"/>
        <v>0.1889596602972399</v>
      </c>
      <c r="AF761">
        <f t="shared" si="119"/>
        <v>2.8657717439978204E-4</v>
      </c>
    </row>
    <row r="762" spans="1:32" x14ac:dyDescent="0.25">
      <c r="A762" t="s">
        <v>3069</v>
      </c>
      <c r="B762">
        <v>4273</v>
      </c>
      <c r="C762" s="2" t="str">
        <f t="shared" si="110"/>
        <v>0-20.000</v>
      </c>
      <c r="D762">
        <v>10.220000000000001</v>
      </c>
      <c r="E762">
        <f t="shared" si="111"/>
        <v>10</v>
      </c>
      <c r="F762" t="str">
        <f t="shared" si="112"/>
        <v>10-12 anos</v>
      </c>
      <c r="G762">
        <v>0</v>
      </c>
      <c r="H762" t="str">
        <f t="shared" si="113"/>
        <v>0</v>
      </c>
      <c r="I762">
        <v>206</v>
      </c>
      <c r="J762">
        <v>238</v>
      </c>
      <c r="K762">
        <v>1264</v>
      </c>
      <c r="L762">
        <v>10026</v>
      </c>
      <c r="M762">
        <v>21089</v>
      </c>
      <c r="N762">
        <v>11581</v>
      </c>
      <c r="O762" t="str">
        <f t="shared" si="114"/>
        <v>10.001-100.000</v>
      </c>
      <c r="P762">
        <v>7030</v>
      </c>
      <c r="Q762" t="str">
        <f t="shared" si="115"/>
        <v>1.001-10.000</v>
      </c>
      <c r="R762">
        <v>2478</v>
      </c>
      <c r="S762">
        <v>33.33</v>
      </c>
      <c r="T762">
        <v>6.39</v>
      </c>
      <c r="U762">
        <v>2.06</v>
      </c>
      <c r="V762">
        <v>19.18</v>
      </c>
      <c r="W762">
        <v>8.0299999999999994</v>
      </c>
      <c r="X762" t="s">
        <v>3070</v>
      </c>
      <c r="Y762" t="s">
        <v>3071</v>
      </c>
      <c r="Z762" t="s">
        <v>3072</v>
      </c>
      <c r="AB762">
        <f>(N762 - MIN($N$2:$N$998)) / (MAX($N$2:$N$998) - MIN($N$2:$N$998))</f>
        <v>1.0774440470588411E-3</v>
      </c>
      <c r="AC762">
        <f t="shared" si="116"/>
        <v>5.6407322167893064E-4</v>
      </c>
      <c r="AD762">
        <f t="shared" si="117"/>
        <v>0.29138166894664841</v>
      </c>
      <c r="AE762">
        <f t="shared" si="118"/>
        <v>0.22505307855626328</v>
      </c>
      <c r="AF762">
        <f t="shared" si="119"/>
        <v>3.4744312294486849E-4</v>
      </c>
    </row>
    <row r="763" spans="1:32" x14ac:dyDescent="0.25">
      <c r="A763" t="s">
        <v>3073</v>
      </c>
      <c r="B763">
        <v>4273</v>
      </c>
      <c r="C763" s="2" t="str">
        <f t="shared" si="110"/>
        <v>0-20.000</v>
      </c>
      <c r="D763">
        <v>5.92</v>
      </c>
      <c r="E763">
        <f t="shared" si="111"/>
        <v>4</v>
      </c>
      <c r="F763" t="str">
        <f t="shared" si="112"/>
        <v>04-06 anos</v>
      </c>
      <c r="G763">
        <v>0</v>
      </c>
      <c r="H763" t="str">
        <f t="shared" si="113"/>
        <v>0</v>
      </c>
      <c r="I763">
        <v>842</v>
      </c>
      <c r="J763">
        <v>692</v>
      </c>
      <c r="K763">
        <v>4313</v>
      </c>
      <c r="L763">
        <v>44742</v>
      </c>
      <c r="M763">
        <v>97148</v>
      </c>
      <c r="N763">
        <v>67083</v>
      </c>
      <c r="O763" t="str">
        <f t="shared" si="114"/>
        <v>10.001-100.000</v>
      </c>
      <c r="P763">
        <v>13181</v>
      </c>
      <c r="Q763" t="str">
        <f t="shared" si="115"/>
        <v>10.001-100.000</v>
      </c>
      <c r="R763">
        <v>16884</v>
      </c>
      <c r="S763">
        <v>13.57</v>
      </c>
      <c r="T763">
        <v>4.72</v>
      </c>
      <c r="U763">
        <v>1.1599999999999999</v>
      </c>
      <c r="V763">
        <v>67.48</v>
      </c>
      <c r="W763">
        <v>9.2899999999999991</v>
      </c>
      <c r="X763" t="s">
        <v>3074</v>
      </c>
      <c r="Y763" t="s">
        <v>3075</v>
      </c>
      <c r="Z763" t="s">
        <v>3076</v>
      </c>
      <c r="AB763">
        <f>(N763 - MIN($N$2:$N$998)) / (MAX($N$2:$N$998) - MIN($N$2:$N$998))</f>
        <v>6.2410999921291973E-3</v>
      </c>
      <c r="AC763">
        <f t="shared" si="116"/>
        <v>1.0576172311450903E-3</v>
      </c>
      <c r="AD763">
        <f t="shared" si="117"/>
        <v>0.21523027815777473</v>
      </c>
      <c r="AE763">
        <f t="shared" si="118"/>
        <v>3.3970276008492555E-2</v>
      </c>
      <c r="AF763">
        <f t="shared" si="119"/>
        <v>1.2223911332804862E-3</v>
      </c>
    </row>
    <row r="764" spans="1:32" x14ac:dyDescent="0.25">
      <c r="A764" t="s">
        <v>3077</v>
      </c>
      <c r="B764">
        <v>4272</v>
      </c>
      <c r="C764" s="2" t="str">
        <f t="shared" si="110"/>
        <v>0-20.000</v>
      </c>
      <c r="D764">
        <v>9.61</v>
      </c>
      <c r="E764">
        <f t="shared" si="111"/>
        <v>8</v>
      </c>
      <c r="F764" t="str">
        <f t="shared" si="112"/>
        <v>08-10 anos</v>
      </c>
      <c r="G764">
        <v>0</v>
      </c>
      <c r="H764" t="str">
        <f t="shared" si="113"/>
        <v>0</v>
      </c>
      <c r="I764">
        <v>518</v>
      </c>
      <c r="J764">
        <v>753</v>
      </c>
      <c r="K764">
        <v>1167</v>
      </c>
      <c r="L764">
        <v>10984</v>
      </c>
      <c r="M764">
        <v>20146</v>
      </c>
      <c r="N764">
        <v>11323</v>
      </c>
      <c r="O764" t="str">
        <f t="shared" si="114"/>
        <v>10.001-100.000</v>
      </c>
      <c r="P764">
        <v>5949</v>
      </c>
      <c r="Q764" t="str">
        <f t="shared" si="115"/>
        <v>1.001-10.000</v>
      </c>
      <c r="R764">
        <v>2874</v>
      </c>
      <c r="S764">
        <v>29.53</v>
      </c>
      <c r="T764">
        <v>1.08</v>
      </c>
      <c r="U764">
        <v>1.29</v>
      </c>
      <c r="V764">
        <v>0.6</v>
      </c>
      <c r="W764">
        <v>2.29</v>
      </c>
      <c r="X764" t="s">
        <v>3078</v>
      </c>
      <c r="Y764" t="s">
        <v>3079</v>
      </c>
      <c r="Z764" t="s">
        <v>3080</v>
      </c>
      <c r="AB764">
        <f>(N764 - MIN($N$2:$N$998)) / (MAX($N$2:$N$998) - MIN($N$2:$N$998))</f>
        <v>1.0534408898063429E-3</v>
      </c>
      <c r="AC764">
        <f t="shared" si="116"/>
        <v>4.7733593111919749E-4</v>
      </c>
      <c r="AD764">
        <f t="shared" si="117"/>
        <v>4.9247606019151853E-2</v>
      </c>
      <c r="AE764">
        <f t="shared" si="118"/>
        <v>6.1571125265392788E-2</v>
      </c>
      <c r="AF764">
        <f t="shared" si="119"/>
        <v>1.0868919383051152E-5</v>
      </c>
    </row>
    <row r="765" spans="1:32" x14ac:dyDescent="0.25">
      <c r="A765" t="s">
        <v>3081</v>
      </c>
      <c r="B765">
        <v>4269</v>
      </c>
      <c r="C765" s="2" t="str">
        <f t="shared" si="110"/>
        <v>0-20.000</v>
      </c>
      <c r="D765">
        <v>11.14</v>
      </c>
      <c r="E765">
        <f t="shared" si="111"/>
        <v>10</v>
      </c>
      <c r="F765" t="str">
        <f t="shared" si="112"/>
        <v>10-12 anos</v>
      </c>
      <c r="G765">
        <v>7</v>
      </c>
      <c r="H765" t="str">
        <f t="shared" si="113"/>
        <v>1 - 250</v>
      </c>
      <c r="I765">
        <v>22</v>
      </c>
      <c r="J765">
        <v>45</v>
      </c>
      <c r="K765">
        <v>181</v>
      </c>
      <c r="L765">
        <v>1712</v>
      </c>
      <c r="M765">
        <v>1989</v>
      </c>
      <c r="N765">
        <v>1592</v>
      </c>
      <c r="O765" t="str">
        <f t="shared" si="114"/>
        <v>1.001-10.000</v>
      </c>
      <c r="P765">
        <v>77</v>
      </c>
      <c r="Q765" t="str">
        <f t="shared" si="115"/>
        <v>Até 100</v>
      </c>
      <c r="R765">
        <v>320</v>
      </c>
      <c r="S765">
        <v>3.87</v>
      </c>
      <c r="T765">
        <v>6.51</v>
      </c>
      <c r="U765">
        <v>1.62</v>
      </c>
      <c r="V765">
        <v>8.51</v>
      </c>
      <c r="W765">
        <v>6.62</v>
      </c>
      <c r="X765" t="s">
        <v>3082</v>
      </c>
      <c r="Y765" t="s">
        <v>3083</v>
      </c>
      <c r="Z765" t="s">
        <v>3084</v>
      </c>
      <c r="AB765">
        <f>(N765 - MIN($N$2:$N$998)) / (MAX($N$2:$N$998) - MIN($N$2:$N$998))</f>
        <v>1.4811250521696529E-4</v>
      </c>
      <c r="AC765">
        <f t="shared" si="116"/>
        <v>6.1783268946340907E-6</v>
      </c>
      <c r="AD765">
        <f t="shared" si="117"/>
        <v>0.29685362517099861</v>
      </c>
      <c r="AE765">
        <f t="shared" si="118"/>
        <v>0.13163481953290873</v>
      </c>
      <c r="AF765">
        <f t="shared" si="119"/>
        <v>1.5415750658294216E-4</v>
      </c>
    </row>
    <row r="766" spans="1:32" x14ac:dyDescent="0.25">
      <c r="A766" t="s">
        <v>3085</v>
      </c>
      <c r="B766">
        <v>4264</v>
      </c>
      <c r="C766" s="2" t="str">
        <f t="shared" si="110"/>
        <v>0-20.000</v>
      </c>
      <c r="D766">
        <v>11.7</v>
      </c>
      <c r="E766">
        <f t="shared" si="111"/>
        <v>10</v>
      </c>
      <c r="F766" t="str">
        <f t="shared" si="112"/>
        <v>10-12 anos</v>
      </c>
      <c r="G766">
        <v>0</v>
      </c>
      <c r="H766" t="str">
        <f t="shared" si="113"/>
        <v>0</v>
      </c>
      <c r="I766">
        <v>356</v>
      </c>
      <c r="J766">
        <v>608</v>
      </c>
      <c r="K766">
        <v>1597</v>
      </c>
      <c r="L766">
        <v>18132</v>
      </c>
      <c r="M766">
        <v>28791</v>
      </c>
      <c r="N766">
        <v>20368</v>
      </c>
      <c r="O766" t="str">
        <f t="shared" si="114"/>
        <v>10.001-100.000</v>
      </c>
      <c r="P766">
        <v>2627</v>
      </c>
      <c r="Q766" t="str">
        <f t="shared" si="115"/>
        <v>1.001-10.000</v>
      </c>
      <c r="R766">
        <v>5796</v>
      </c>
      <c r="S766">
        <v>9.1199999999999992</v>
      </c>
      <c r="T766">
        <v>4.24</v>
      </c>
      <c r="U766">
        <v>1.5</v>
      </c>
      <c r="V766">
        <v>3.33</v>
      </c>
      <c r="W766">
        <v>4.76</v>
      </c>
      <c r="X766" t="s">
        <v>3086</v>
      </c>
      <c r="Y766" t="s">
        <v>3087</v>
      </c>
      <c r="Z766" t="s">
        <v>3088</v>
      </c>
      <c r="AB766">
        <f>(N766 - MIN($N$2:$N$998)) / (MAX($N$2:$N$998) - MIN($N$2:$N$998))</f>
        <v>1.8949469260421789E-3</v>
      </c>
      <c r="AC766">
        <f t="shared" si="116"/>
        <v>2.1078525652212671E-4</v>
      </c>
      <c r="AD766">
        <f t="shared" si="117"/>
        <v>0.19334245326037394</v>
      </c>
      <c r="AE766">
        <f t="shared" si="118"/>
        <v>0.10615711252653928</v>
      </c>
      <c r="AF766">
        <f t="shared" si="119"/>
        <v>6.0322502575933896E-5</v>
      </c>
    </row>
    <row r="767" spans="1:32" x14ac:dyDescent="0.25">
      <c r="A767" t="s">
        <v>3089</v>
      </c>
      <c r="B767">
        <v>4260</v>
      </c>
      <c r="C767" s="2" t="str">
        <f t="shared" si="110"/>
        <v>0-20.000</v>
      </c>
      <c r="D767">
        <v>14.6</v>
      </c>
      <c r="E767">
        <f t="shared" si="111"/>
        <v>14</v>
      </c>
      <c r="F767" t="str">
        <f t="shared" si="112"/>
        <v>14-16 anos</v>
      </c>
      <c r="G767">
        <v>1</v>
      </c>
      <c r="H767" t="str">
        <f t="shared" si="113"/>
        <v>1 - 250</v>
      </c>
      <c r="I767">
        <v>4</v>
      </c>
      <c r="J767">
        <v>8</v>
      </c>
      <c r="K767">
        <v>66</v>
      </c>
      <c r="L767">
        <v>470</v>
      </c>
      <c r="M767">
        <v>882</v>
      </c>
      <c r="N767">
        <v>521</v>
      </c>
      <c r="O767" t="str">
        <f t="shared" si="114"/>
        <v>101-1.000</v>
      </c>
      <c r="P767">
        <v>233</v>
      </c>
      <c r="Q767" t="str">
        <f t="shared" si="115"/>
        <v>101-1.000</v>
      </c>
      <c r="R767">
        <v>128</v>
      </c>
      <c r="S767">
        <v>26.42</v>
      </c>
      <c r="T767">
        <v>5.38</v>
      </c>
      <c r="U767">
        <v>1.38</v>
      </c>
      <c r="V767">
        <v>40.75</v>
      </c>
      <c r="W767">
        <v>14</v>
      </c>
      <c r="X767" t="s">
        <v>3090</v>
      </c>
      <c r="Y767" t="s">
        <v>3091</v>
      </c>
      <c r="Z767" t="s">
        <v>3092</v>
      </c>
      <c r="AB767">
        <f>(N767 - MIN($N$2:$N$998)) / (MAX($N$2:$N$998) - MIN($N$2:$N$998))</f>
        <v>4.8471491971129969E-5</v>
      </c>
      <c r="AC767">
        <f t="shared" si="116"/>
        <v>1.869545670713952E-5</v>
      </c>
      <c r="AD767">
        <f t="shared" si="117"/>
        <v>0.24532603739170086</v>
      </c>
      <c r="AE767">
        <f t="shared" si="118"/>
        <v>8.0679405520169833E-2</v>
      </c>
      <c r="AF767">
        <f t="shared" si="119"/>
        <v>7.3818077476555744E-4</v>
      </c>
    </row>
    <row r="768" spans="1:32" x14ac:dyDescent="0.25">
      <c r="A768" t="s">
        <v>3093</v>
      </c>
      <c r="B768">
        <v>4286</v>
      </c>
      <c r="C768" s="2" t="str">
        <f t="shared" si="110"/>
        <v>0-20.000</v>
      </c>
      <c r="D768">
        <v>6.53</v>
      </c>
      <c r="E768">
        <f t="shared" si="111"/>
        <v>6</v>
      </c>
      <c r="F768" t="str">
        <f t="shared" si="112"/>
        <v>06-08 anos</v>
      </c>
      <c r="G768">
        <v>42</v>
      </c>
      <c r="H768" t="str">
        <f t="shared" si="113"/>
        <v>1 - 250</v>
      </c>
      <c r="I768">
        <v>33802</v>
      </c>
      <c r="J768">
        <v>0</v>
      </c>
      <c r="K768">
        <v>0</v>
      </c>
      <c r="L768">
        <v>0</v>
      </c>
      <c r="M768">
        <v>7078330</v>
      </c>
      <c r="N768">
        <v>3869022</v>
      </c>
      <c r="O768" t="str">
        <f t="shared" si="114"/>
        <v>&gt;1.000.000</v>
      </c>
      <c r="P768">
        <v>2465974</v>
      </c>
      <c r="Q768" t="str">
        <f t="shared" si="115"/>
        <v>&gt;100.000</v>
      </c>
      <c r="R768">
        <v>743334</v>
      </c>
      <c r="S768">
        <v>34.840000000000003</v>
      </c>
      <c r="X768" t="s">
        <v>3094</v>
      </c>
      <c r="Y768" t="s">
        <v>3095</v>
      </c>
      <c r="Z768" t="s">
        <v>3096</v>
      </c>
      <c r="AA768" t="s">
        <v>70</v>
      </c>
      <c r="AB768">
        <f>(N768 - MIN($N$2:$N$998)) / (MAX($N$2:$N$998) - MIN($N$2:$N$998))</f>
        <v>0.3599563700750964</v>
      </c>
      <c r="AC768">
        <f t="shared" si="116"/>
        <v>0.19786485046322608</v>
      </c>
      <c r="AD768">
        <f t="shared" si="117"/>
        <v>0</v>
      </c>
      <c r="AE768">
        <f t="shared" si="118"/>
        <v>-0.21231422505307856</v>
      </c>
      <c r="AF768">
        <f t="shared" si="119"/>
        <v>0</v>
      </c>
    </row>
    <row r="769" spans="1:32" x14ac:dyDescent="0.25">
      <c r="A769" t="s">
        <v>3097</v>
      </c>
      <c r="B769">
        <v>4260</v>
      </c>
      <c r="C769" s="2" t="str">
        <f t="shared" si="110"/>
        <v>0-20.000</v>
      </c>
      <c r="D769">
        <v>12.41</v>
      </c>
      <c r="E769">
        <f t="shared" si="111"/>
        <v>12</v>
      </c>
      <c r="F769" t="str">
        <f t="shared" si="112"/>
        <v>12-14 anos</v>
      </c>
      <c r="G769">
        <v>7</v>
      </c>
      <c r="H769" t="str">
        <f t="shared" si="113"/>
        <v>1 - 250</v>
      </c>
      <c r="I769">
        <v>1830</v>
      </c>
      <c r="J769">
        <v>3215</v>
      </c>
      <c r="K769">
        <v>19410</v>
      </c>
      <c r="L769">
        <v>196299</v>
      </c>
      <c r="M769">
        <v>533660</v>
      </c>
      <c r="N769">
        <v>281787</v>
      </c>
      <c r="O769" t="str">
        <f t="shared" si="114"/>
        <v>100.001-1.000.000</v>
      </c>
      <c r="P769">
        <v>190271</v>
      </c>
      <c r="Q769" t="str">
        <f t="shared" si="115"/>
        <v>&gt;100.000</v>
      </c>
      <c r="R769">
        <v>61602</v>
      </c>
      <c r="S769">
        <v>35.65</v>
      </c>
      <c r="T769">
        <v>5.33</v>
      </c>
      <c r="U769">
        <v>1.9</v>
      </c>
      <c r="V769">
        <v>39.42</v>
      </c>
      <c r="W769">
        <v>14.11</v>
      </c>
      <c r="X769" t="s">
        <v>3098</v>
      </c>
      <c r="Y769" t="s">
        <v>3099</v>
      </c>
      <c r="Z769" t="s">
        <v>3100</v>
      </c>
      <c r="AB769">
        <f>(N769 - MIN($N$2:$N$998)) / (MAX($N$2:$N$998) - MIN($N$2:$N$998))</f>
        <v>2.6216192529882536E-2</v>
      </c>
      <c r="AC769">
        <f t="shared" si="116"/>
        <v>1.5266966708687314E-2</v>
      </c>
      <c r="AD769">
        <f t="shared" si="117"/>
        <v>0.24304605563155496</v>
      </c>
      <c r="AE769">
        <f t="shared" si="118"/>
        <v>0.19108280254777069</v>
      </c>
      <c r="AF769">
        <f t="shared" si="119"/>
        <v>7.1408800346646072E-4</v>
      </c>
    </row>
    <row r="770" spans="1:32" x14ac:dyDescent="0.25">
      <c r="A770" t="s">
        <v>3101</v>
      </c>
      <c r="B770">
        <v>4258</v>
      </c>
      <c r="C770" s="2" t="str">
        <f t="shared" si="110"/>
        <v>0-20.000</v>
      </c>
      <c r="D770">
        <v>5.38</v>
      </c>
      <c r="E770">
        <f t="shared" si="111"/>
        <v>4</v>
      </c>
      <c r="F770" t="str">
        <f t="shared" si="112"/>
        <v>04-06 anos</v>
      </c>
      <c r="G770">
        <v>34</v>
      </c>
      <c r="H770" t="str">
        <f t="shared" si="113"/>
        <v>1 - 250</v>
      </c>
      <c r="I770">
        <v>386</v>
      </c>
      <c r="J770">
        <v>409</v>
      </c>
      <c r="K770">
        <v>3139</v>
      </c>
      <c r="L770">
        <v>15305</v>
      </c>
      <c r="M770">
        <v>36394</v>
      </c>
      <c r="N770">
        <v>24882</v>
      </c>
      <c r="O770" t="str">
        <f t="shared" si="114"/>
        <v>10.001-100.000</v>
      </c>
      <c r="P770">
        <v>5331</v>
      </c>
      <c r="Q770" t="str">
        <f t="shared" si="115"/>
        <v>1.001-10.000</v>
      </c>
      <c r="R770">
        <v>6181</v>
      </c>
      <c r="S770">
        <v>14.65</v>
      </c>
      <c r="T770">
        <v>6.48</v>
      </c>
      <c r="U770">
        <v>1.21</v>
      </c>
      <c r="V770">
        <v>46.63</v>
      </c>
      <c r="W770">
        <v>9.75</v>
      </c>
      <c r="X770" t="s">
        <v>3102</v>
      </c>
      <c r="Y770" t="s">
        <v>3103</v>
      </c>
      <c r="Z770" t="s">
        <v>3104</v>
      </c>
      <c r="AB770">
        <f>(N770 - MIN($N$2:$N$998)) / (MAX($N$2:$N$998) - MIN($N$2:$N$998))</f>
        <v>2.3149091424676696E-3</v>
      </c>
      <c r="AC770">
        <f t="shared" si="116"/>
        <v>4.2774883993888752E-4</v>
      </c>
      <c r="AD770">
        <f t="shared" si="117"/>
        <v>0.29548563611491108</v>
      </c>
      <c r="AE770">
        <f t="shared" si="118"/>
        <v>4.4585987261146487E-2</v>
      </c>
      <c r="AF770">
        <f t="shared" si="119"/>
        <v>8.4469618471945873E-4</v>
      </c>
    </row>
    <row r="771" spans="1:32" x14ac:dyDescent="0.25">
      <c r="A771" t="s">
        <v>3105</v>
      </c>
      <c r="B771">
        <v>4249</v>
      </c>
      <c r="C771" s="2" t="str">
        <f t="shared" ref="C771:C834" si="120">IF(B771&lt;=20000,"0-20.000",
IF(B771&lt;=40000,"20.001-40.000",
IF(B771&lt;=60000,"40.001-60.000",
IF(B771&lt;=80000,"60.001-80.000",
IF(B771&lt;=100000,"80.001-100.000",
IF(B771&lt;=120000,"100.001-120.000",
IF(B771&lt;=140000,"120.001-140.000",
"140.001-160.000")))))))</f>
        <v>0-20.000</v>
      </c>
      <c r="D771">
        <v>10.97</v>
      </c>
      <c r="E771">
        <f t="shared" ref="E771:E834" si="121">FLOOR(D771,2)</f>
        <v>10</v>
      </c>
      <c r="F771" t="str">
        <f t="shared" ref="F771:F834" si="122">IF(E771=0,"&lt;1 ano",TEXT(E771,"00")&amp;"-"&amp;TEXT(E771+2,"00")&amp;" anos")</f>
        <v>10-12 anos</v>
      </c>
      <c r="G771">
        <v>5</v>
      </c>
      <c r="H771" t="str">
        <f t="shared" ref="H771:H834" si="123">IF(G771=0,"0",INT((G771-1)/250)*250+1 &amp; " - " &amp; INT((G771-1)/250+1)*250)</f>
        <v>1 - 250</v>
      </c>
      <c r="I771">
        <v>35</v>
      </c>
      <c r="J771">
        <v>67</v>
      </c>
      <c r="K771">
        <v>248</v>
      </c>
      <c r="L771">
        <v>2295</v>
      </c>
      <c r="M771">
        <v>4449</v>
      </c>
      <c r="N771">
        <v>2940</v>
      </c>
      <c r="O771" t="str">
        <f t="shared" ref="O771:O834" si="124">IF(N771&lt;=100,"Até 100",
IF(N771&lt;=1000,"101-1.000",
IF(N771&lt;=10000,"1.001-10.000",
IF(N771&lt;=100000,"10.001-100.000",
IF(N771&lt;=1000000,"100.001-1.000.000",
"&gt;1.000.000")))))</f>
        <v>1.001-10.000</v>
      </c>
      <c r="P771">
        <v>901</v>
      </c>
      <c r="Q771" t="str">
        <f t="shared" ref="Q771:Q834" si="125">IF(P771&lt;=100,"Até 100",
IF(P771&lt;=1000,"101-1.000",
IF(P771&lt;=10000,"1.001-10.000",
IF(P771&lt;=100000,"10.001-100.000",
"&gt;100.000"))))</f>
        <v>101-1.000</v>
      </c>
      <c r="R771">
        <v>608</v>
      </c>
      <c r="S771">
        <v>20.25</v>
      </c>
      <c r="T771">
        <v>4.96</v>
      </c>
      <c r="U771">
        <v>1.18</v>
      </c>
      <c r="V771">
        <v>4.55</v>
      </c>
      <c r="W771">
        <v>7.34</v>
      </c>
      <c r="X771" t="s">
        <v>3106</v>
      </c>
      <c r="Y771" t="s">
        <v>3107</v>
      </c>
      <c r="Z771" t="s">
        <v>3108</v>
      </c>
      <c r="AB771">
        <f>(N771 - MIN($N$2:$N$998)) / (MAX($N$2:$N$998) - MIN($N$2:$N$998))</f>
        <v>2.7352435008660676E-4</v>
      </c>
      <c r="AC771">
        <f t="shared" ref="AC771:AC834" si="126">(P771 - MIN($P$2:$P$998)) / (MAX($P$2:$P$998) - MIN($P$2:$P$998))</f>
        <v>7.2294448468380727E-5</v>
      </c>
      <c r="AD771">
        <f t="shared" ref="AD771:AD834" si="127">(T771 - MIN($T$2:$T$998)) / (MAX($T$2:$T$998) - MIN($T$2:$T$998))</f>
        <v>0.22617419060647515</v>
      </c>
      <c r="AE771">
        <f t="shared" ref="AE771:AE834" si="128">(U771 - MIN($U$2:$U$998)) / (MAX($U$2:$U$998) - MIN($U$2:$U$998))</f>
        <v>3.8216560509554125E-2</v>
      </c>
      <c r="AF771">
        <f t="shared" ref="AF771:AF834" si="129">(V771 - MIN($V$2:$V$998)) / (MAX($V$2:$V$998) - MIN($V$2:$V$998))</f>
        <v>8.2422638654804569E-5</v>
      </c>
    </row>
    <row r="772" spans="1:32" x14ac:dyDescent="0.25">
      <c r="A772" t="s">
        <v>3109</v>
      </c>
      <c r="B772">
        <v>4239</v>
      </c>
      <c r="C772" s="2" t="str">
        <f t="shared" si="120"/>
        <v>0-20.000</v>
      </c>
      <c r="D772">
        <v>13.72</v>
      </c>
      <c r="E772">
        <f t="shared" si="121"/>
        <v>12</v>
      </c>
      <c r="F772" t="str">
        <f t="shared" si="122"/>
        <v>12-14 anos</v>
      </c>
      <c r="G772">
        <v>33</v>
      </c>
      <c r="H772" t="str">
        <f t="shared" si="123"/>
        <v>1 - 250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tr">
        <f t="shared" si="124"/>
        <v>Até 100</v>
      </c>
      <c r="P772">
        <v>0</v>
      </c>
      <c r="Q772" t="str">
        <f t="shared" si="125"/>
        <v>Até 100</v>
      </c>
      <c r="R772">
        <v>0</v>
      </c>
      <c r="X772" t="s">
        <v>3110</v>
      </c>
      <c r="Y772" t="s">
        <v>3111</v>
      </c>
      <c r="Z772" t="s">
        <v>3112</v>
      </c>
      <c r="AA772" t="s">
        <v>25</v>
      </c>
      <c r="AB772">
        <f>(N772 - MIN($N$2:$N$998)) / (MAX($N$2:$N$998) - MIN($N$2:$N$998))</f>
        <v>0</v>
      </c>
      <c r="AC772">
        <f t="shared" si="126"/>
        <v>0</v>
      </c>
      <c r="AD772">
        <f t="shared" si="127"/>
        <v>0</v>
      </c>
      <c r="AE772">
        <f t="shared" si="128"/>
        <v>-0.21231422505307856</v>
      </c>
      <c r="AF772">
        <f t="shared" si="129"/>
        <v>0</v>
      </c>
    </row>
    <row r="773" spans="1:32" x14ac:dyDescent="0.25">
      <c r="A773" t="s">
        <v>3113</v>
      </c>
      <c r="B773">
        <v>4229</v>
      </c>
      <c r="C773" s="2" t="str">
        <f t="shared" si="120"/>
        <v>0-20.000</v>
      </c>
      <c r="D773">
        <v>6.41</v>
      </c>
      <c r="E773">
        <f t="shared" si="121"/>
        <v>6</v>
      </c>
      <c r="F773" t="str">
        <f t="shared" si="122"/>
        <v>06-08 anos</v>
      </c>
      <c r="G773">
        <v>0</v>
      </c>
      <c r="H773" t="str">
        <f t="shared" si="123"/>
        <v>0</v>
      </c>
      <c r="I773">
        <v>1</v>
      </c>
      <c r="J773">
        <v>1</v>
      </c>
      <c r="K773">
        <v>1</v>
      </c>
      <c r="L773">
        <v>5</v>
      </c>
      <c r="M773">
        <v>5</v>
      </c>
      <c r="N773">
        <v>5</v>
      </c>
      <c r="O773" t="str">
        <f t="shared" si="124"/>
        <v>Até 100</v>
      </c>
      <c r="P773">
        <v>0</v>
      </c>
      <c r="Q773" t="str">
        <f t="shared" si="125"/>
        <v>Até 100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 t="s">
        <v>3114</v>
      </c>
      <c r="Y773" t="s">
        <v>3115</v>
      </c>
      <c r="Z773" t="s">
        <v>3116</v>
      </c>
      <c r="AB773">
        <f>(N773 - MIN($N$2:$N$998)) / (MAX($N$2:$N$998) - MIN($N$2:$N$998))</f>
        <v>4.6517746613368494E-7</v>
      </c>
      <c r="AC773">
        <f t="shared" si="126"/>
        <v>0</v>
      </c>
      <c r="AD773">
        <f t="shared" si="127"/>
        <v>0</v>
      </c>
      <c r="AE773">
        <f t="shared" si="128"/>
        <v>0</v>
      </c>
      <c r="AF773">
        <f t="shared" si="129"/>
        <v>0</v>
      </c>
    </row>
    <row r="774" spans="1:32" x14ac:dyDescent="0.25">
      <c r="A774" t="s">
        <v>3117</v>
      </c>
      <c r="B774">
        <v>4217</v>
      </c>
      <c r="C774" s="2" t="str">
        <f t="shared" si="120"/>
        <v>0-20.000</v>
      </c>
      <c r="D774">
        <v>9.98</v>
      </c>
      <c r="E774">
        <f t="shared" si="121"/>
        <v>8</v>
      </c>
      <c r="F774" t="str">
        <f t="shared" si="122"/>
        <v>08-10 anos</v>
      </c>
      <c r="G774">
        <v>32</v>
      </c>
      <c r="H774" t="str">
        <f t="shared" si="123"/>
        <v>1 - 250</v>
      </c>
      <c r="I774">
        <v>115</v>
      </c>
      <c r="J774">
        <v>175</v>
      </c>
      <c r="K774">
        <v>629</v>
      </c>
      <c r="L774">
        <v>4431</v>
      </c>
      <c r="M774">
        <v>9819</v>
      </c>
      <c r="N774">
        <v>5417</v>
      </c>
      <c r="O774" t="str">
        <f t="shared" si="124"/>
        <v>1.001-10.000</v>
      </c>
      <c r="P774">
        <v>3014</v>
      </c>
      <c r="Q774" t="str">
        <f t="shared" si="125"/>
        <v>1.001-10.000</v>
      </c>
      <c r="R774">
        <v>1388</v>
      </c>
      <c r="S774">
        <v>30.7</v>
      </c>
      <c r="T774">
        <v>4.5199999999999996</v>
      </c>
      <c r="U774">
        <v>1.22</v>
      </c>
      <c r="V774">
        <v>16.18</v>
      </c>
      <c r="W774">
        <v>4.0199999999999996</v>
      </c>
      <c r="X774" t="s">
        <v>3118</v>
      </c>
      <c r="Y774" t="s">
        <v>3119</v>
      </c>
      <c r="Z774" t="s">
        <v>3120</v>
      </c>
      <c r="AB774">
        <f>(N774 - MIN($N$2:$N$998)) / (MAX($N$2:$N$998) - MIN($N$2:$N$998))</f>
        <v>5.0397326680923422E-4</v>
      </c>
      <c r="AC774">
        <f t="shared" si="126"/>
        <v>2.4183736701853442E-4</v>
      </c>
      <c r="AD774">
        <f t="shared" si="127"/>
        <v>0.20611035111719103</v>
      </c>
      <c r="AE774">
        <f t="shared" si="128"/>
        <v>4.6709129511677279E-2</v>
      </c>
      <c r="AF774">
        <f t="shared" si="129"/>
        <v>2.9309852602961271E-4</v>
      </c>
    </row>
    <row r="775" spans="1:32" x14ac:dyDescent="0.25">
      <c r="A775" t="s">
        <v>3121</v>
      </c>
      <c r="B775">
        <v>4215</v>
      </c>
      <c r="C775" s="2" t="str">
        <f t="shared" si="120"/>
        <v>0-20.000</v>
      </c>
      <c r="D775">
        <v>12.32</v>
      </c>
      <c r="E775">
        <f t="shared" si="121"/>
        <v>12</v>
      </c>
      <c r="F775" t="str">
        <f t="shared" si="122"/>
        <v>12-14 anos</v>
      </c>
      <c r="G775">
        <v>24</v>
      </c>
      <c r="H775" t="str">
        <f t="shared" si="123"/>
        <v>1 - 250</v>
      </c>
      <c r="I775">
        <v>557</v>
      </c>
      <c r="J775">
        <v>1110</v>
      </c>
      <c r="K775">
        <v>5771</v>
      </c>
      <c r="L775">
        <v>83226</v>
      </c>
      <c r="M775">
        <v>115859</v>
      </c>
      <c r="N775">
        <v>84448</v>
      </c>
      <c r="O775" t="str">
        <f t="shared" si="124"/>
        <v>10.001-100.000</v>
      </c>
      <c r="P775">
        <v>21541</v>
      </c>
      <c r="Q775" t="str">
        <f t="shared" si="125"/>
        <v>10.001-100.000</v>
      </c>
      <c r="R775">
        <v>9870</v>
      </c>
      <c r="S775">
        <v>18.59</v>
      </c>
      <c r="T775">
        <v>3.4</v>
      </c>
      <c r="U775">
        <v>1.55</v>
      </c>
      <c r="V775">
        <v>43.91</v>
      </c>
      <c r="W775">
        <v>10.96</v>
      </c>
      <c r="X775" t="s">
        <v>3122</v>
      </c>
      <c r="Y775" t="s">
        <v>3123</v>
      </c>
      <c r="Z775" t="s">
        <v>3124</v>
      </c>
      <c r="AB775">
        <f>(N775 - MIN($N$2:$N$998)) / (MAX($N$2:$N$998) - MIN($N$2:$N$998))</f>
        <v>7.8566613320114852E-3</v>
      </c>
      <c r="AC775">
        <f t="shared" si="126"/>
        <v>1.7284070082767915E-3</v>
      </c>
      <c r="AD775">
        <f t="shared" si="127"/>
        <v>0.15503875968992248</v>
      </c>
      <c r="AE775">
        <f t="shared" si="128"/>
        <v>0.11677282377919322</v>
      </c>
      <c r="AF775">
        <f t="shared" si="129"/>
        <v>7.9542375018296009E-4</v>
      </c>
    </row>
    <row r="776" spans="1:32" x14ac:dyDescent="0.25">
      <c r="A776" t="s">
        <v>3125</v>
      </c>
      <c r="B776">
        <v>4215</v>
      </c>
      <c r="C776" s="2" t="str">
        <f t="shared" si="120"/>
        <v>0-20.000</v>
      </c>
      <c r="D776">
        <v>9.2100000000000009</v>
      </c>
      <c r="E776">
        <f t="shared" si="121"/>
        <v>8</v>
      </c>
      <c r="F776" t="str">
        <f t="shared" si="122"/>
        <v>08-10 anos</v>
      </c>
      <c r="G776">
        <v>2</v>
      </c>
      <c r="H776" t="str">
        <f t="shared" si="123"/>
        <v>1 - 250</v>
      </c>
      <c r="I776">
        <v>13</v>
      </c>
      <c r="J776">
        <v>24</v>
      </c>
      <c r="K776">
        <v>106</v>
      </c>
      <c r="L776">
        <v>988</v>
      </c>
      <c r="M776">
        <v>1280</v>
      </c>
      <c r="N776">
        <v>997</v>
      </c>
      <c r="O776" t="str">
        <f t="shared" si="124"/>
        <v>101-1.000</v>
      </c>
      <c r="P776">
        <v>67</v>
      </c>
      <c r="Q776" t="str">
        <f t="shared" si="125"/>
        <v>Até 100</v>
      </c>
      <c r="R776">
        <v>216</v>
      </c>
      <c r="S776">
        <v>5.23</v>
      </c>
      <c r="T776">
        <v>4.83</v>
      </c>
      <c r="U776">
        <v>1.62</v>
      </c>
      <c r="V776">
        <v>23.62</v>
      </c>
      <c r="W776">
        <v>7.42</v>
      </c>
      <c r="X776" t="s">
        <v>3126</v>
      </c>
      <c r="Y776" t="s">
        <v>3127</v>
      </c>
      <c r="Z776" t="s">
        <v>3128</v>
      </c>
      <c r="AB776">
        <f>(N776 - MIN($N$2:$N$998)) / (MAX($N$2:$N$998) - MIN($N$2:$N$998))</f>
        <v>9.2756386747056775E-5</v>
      </c>
      <c r="AC776">
        <f t="shared" si="126"/>
        <v>5.3759467784478455E-6</v>
      </c>
      <c r="AD776">
        <f t="shared" si="127"/>
        <v>0.22024623803009577</v>
      </c>
      <c r="AE776">
        <f t="shared" si="128"/>
        <v>0.13163481953290873</v>
      </c>
      <c r="AF776">
        <f t="shared" si="129"/>
        <v>4.2787312637944706E-4</v>
      </c>
    </row>
    <row r="777" spans="1:32" x14ac:dyDescent="0.25">
      <c r="A777" t="s">
        <v>3129</v>
      </c>
      <c r="B777">
        <v>4210</v>
      </c>
      <c r="C777" s="2" t="str">
        <f t="shared" si="120"/>
        <v>0-20.000</v>
      </c>
      <c r="D777">
        <v>5.33</v>
      </c>
      <c r="E777">
        <f t="shared" si="121"/>
        <v>4</v>
      </c>
      <c r="F777" t="str">
        <f t="shared" si="122"/>
        <v>04-06 anos</v>
      </c>
      <c r="G777">
        <v>37</v>
      </c>
      <c r="H777" t="str">
        <f t="shared" si="123"/>
        <v>1 - 250</v>
      </c>
      <c r="I777">
        <v>103</v>
      </c>
      <c r="J777">
        <v>185</v>
      </c>
      <c r="K777">
        <v>606</v>
      </c>
      <c r="L777">
        <v>7302</v>
      </c>
      <c r="M777">
        <v>9164</v>
      </c>
      <c r="N777">
        <v>6731</v>
      </c>
      <c r="O777" t="str">
        <f t="shared" si="124"/>
        <v>1.001-10.000</v>
      </c>
      <c r="P777">
        <v>1180</v>
      </c>
      <c r="Q777" t="str">
        <f t="shared" si="125"/>
        <v>1.001-10.000</v>
      </c>
      <c r="R777">
        <v>1253</v>
      </c>
      <c r="S777">
        <v>12.88</v>
      </c>
      <c r="T777">
        <v>4.1500000000000004</v>
      </c>
      <c r="U777">
        <v>1.45</v>
      </c>
      <c r="V777">
        <v>7.95</v>
      </c>
      <c r="W777">
        <v>7.02</v>
      </c>
      <c r="X777" t="s">
        <v>3130</v>
      </c>
      <c r="Y777" t="s">
        <v>3131</v>
      </c>
      <c r="Z777" t="s">
        <v>3132</v>
      </c>
      <c r="AB777">
        <f>(N777 - MIN($N$2:$N$998)) / (MAX($N$2:$N$998) - MIN($N$2:$N$998))</f>
        <v>6.2622190490916664E-4</v>
      </c>
      <c r="AC777">
        <f t="shared" si="126"/>
        <v>9.4680853709976974E-5</v>
      </c>
      <c r="AD777">
        <f t="shared" si="127"/>
        <v>0.18923848609211127</v>
      </c>
      <c r="AE777">
        <f t="shared" si="128"/>
        <v>9.5541401273885343E-2</v>
      </c>
      <c r="AF777">
        <f t="shared" si="129"/>
        <v>1.4401318182542778E-4</v>
      </c>
    </row>
    <row r="778" spans="1:32" x14ac:dyDescent="0.25">
      <c r="A778" t="s">
        <v>3133</v>
      </c>
      <c r="B778">
        <v>4201</v>
      </c>
      <c r="C778" s="2" t="str">
        <f t="shared" si="120"/>
        <v>0-20.000</v>
      </c>
      <c r="D778">
        <v>9.34</v>
      </c>
      <c r="E778">
        <f t="shared" si="121"/>
        <v>8</v>
      </c>
      <c r="F778" t="str">
        <f t="shared" si="122"/>
        <v>08-10 anos</v>
      </c>
      <c r="G778">
        <v>21</v>
      </c>
      <c r="H778" t="str">
        <f t="shared" si="123"/>
        <v>1 - 250</v>
      </c>
      <c r="I778">
        <v>143</v>
      </c>
      <c r="J778">
        <v>278</v>
      </c>
      <c r="K778">
        <v>1432</v>
      </c>
      <c r="L778">
        <v>19130</v>
      </c>
      <c r="M778">
        <v>28674</v>
      </c>
      <c r="N778">
        <v>20515</v>
      </c>
      <c r="O778" t="str">
        <f t="shared" si="124"/>
        <v>10.001-100.000</v>
      </c>
      <c r="P778">
        <v>5096</v>
      </c>
      <c r="Q778" t="str">
        <f t="shared" si="125"/>
        <v>1.001-10.000</v>
      </c>
      <c r="R778">
        <v>3063</v>
      </c>
      <c r="S778">
        <v>17.77</v>
      </c>
      <c r="T778">
        <v>7.05</v>
      </c>
      <c r="U778">
        <v>2.14</v>
      </c>
      <c r="V778">
        <v>12.85</v>
      </c>
      <c r="W778">
        <v>16.38</v>
      </c>
      <c r="X778" t="s">
        <v>3134</v>
      </c>
      <c r="Y778" t="s">
        <v>3135</v>
      </c>
      <c r="Z778" t="s">
        <v>3136</v>
      </c>
      <c r="AB778">
        <f>(N778 - MIN($N$2:$N$998)) / (MAX($N$2:$N$998) - MIN($N$2:$N$998))</f>
        <v>1.9086231435465092E-3</v>
      </c>
      <c r="AC778">
        <f t="shared" si="126"/>
        <v>4.0889290720851074E-4</v>
      </c>
      <c r="AD778">
        <f t="shared" si="127"/>
        <v>0.32147742818057456</v>
      </c>
      <c r="AE778">
        <f t="shared" si="128"/>
        <v>0.24203821656050958</v>
      </c>
      <c r="AF778">
        <f t="shared" si="129"/>
        <v>2.3277602345367883E-4</v>
      </c>
    </row>
    <row r="779" spans="1:32" x14ac:dyDescent="0.25">
      <c r="A779" t="s">
        <v>3137</v>
      </c>
      <c r="B779">
        <v>4200</v>
      </c>
      <c r="C779" s="2" t="str">
        <f t="shared" si="120"/>
        <v>0-20.000</v>
      </c>
      <c r="D779">
        <v>6.31</v>
      </c>
      <c r="E779">
        <f t="shared" si="121"/>
        <v>6</v>
      </c>
      <c r="F779" t="str">
        <f t="shared" si="122"/>
        <v>06-08 anos</v>
      </c>
      <c r="G779">
        <v>15</v>
      </c>
      <c r="H779" t="str">
        <f t="shared" si="123"/>
        <v>1 - 250</v>
      </c>
      <c r="I779">
        <v>497</v>
      </c>
      <c r="J779">
        <v>561</v>
      </c>
      <c r="K779">
        <v>2629</v>
      </c>
      <c r="L779">
        <v>23717</v>
      </c>
      <c r="M779">
        <v>57237</v>
      </c>
      <c r="N779">
        <v>35545</v>
      </c>
      <c r="O779" t="str">
        <f t="shared" si="124"/>
        <v>10.001-100.000</v>
      </c>
      <c r="P779">
        <v>13394</v>
      </c>
      <c r="Q779" t="str">
        <f t="shared" si="125"/>
        <v>10.001-100.000</v>
      </c>
      <c r="R779">
        <v>8298</v>
      </c>
      <c r="S779">
        <v>23.4</v>
      </c>
      <c r="T779">
        <v>7.47</v>
      </c>
      <c r="U779">
        <v>1.28</v>
      </c>
      <c r="V779">
        <v>18.97</v>
      </c>
      <c r="W779">
        <v>8.9600000000000009</v>
      </c>
      <c r="X779" t="s">
        <v>3138</v>
      </c>
      <c r="Y779" t="s">
        <v>3139</v>
      </c>
      <c r="Z779" t="s">
        <v>3140</v>
      </c>
      <c r="AB779">
        <f>(N779 - MIN($N$2:$N$998)) / (MAX($N$2:$N$998) - MIN($N$2:$N$998))</f>
        <v>3.3069466067443664E-3</v>
      </c>
      <c r="AC779">
        <f t="shared" si="126"/>
        <v>1.0747079276198573E-3</v>
      </c>
      <c r="AD779">
        <f t="shared" si="127"/>
        <v>0.34062927496580025</v>
      </c>
      <c r="AE779">
        <f t="shared" si="128"/>
        <v>5.9447983014862003E-2</v>
      </c>
      <c r="AF779">
        <f t="shared" si="129"/>
        <v>3.4363900116080059E-4</v>
      </c>
    </row>
    <row r="780" spans="1:32" x14ac:dyDescent="0.25">
      <c r="A780" t="s">
        <v>3141</v>
      </c>
      <c r="B780">
        <v>4197</v>
      </c>
      <c r="C780" s="2" t="str">
        <f t="shared" si="120"/>
        <v>0-20.000</v>
      </c>
      <c r="D780">
        <v>7.84</v>
      </c>
      <c r="E780">
        <f t="shared" si="121"/>
        <v>6</v>
      </c>
      <c r="F780" t="str">
        <f t="shared" si="122"/>
        <v>06-08 anos</v>
      </c>
      <c r="G780">
        <v>9</v>
      </c>
      <c r="H780" t="str">
        <f t="shared" si="123"/>
        <v>1 - 250</v>
      </c>
      <c r="I780">
        <v>29</v>
      </c>
      <c r="J780">
        <v>44</v>
      </c>
      <c r="K780">
        <v>180</v>
      </c>
      <c r="L780">
        <v>1473</v>
      </c>
      <c r="M780">
        <v>1903</v>
      </c>
      <c r="N780">
        <v>1398</v>
      </c>
      <c r="O780" t="str">
        <f t="shared" si="124"/>
        <v>1.001-10.000</v>
      </c>
      <c r="P780">
        <v>158</v>
      </c>
      <c r="Q780" t="str">
        <f t="shared" si="125"/>
        <v>101-1.000</v>
      </c>
      <c r="R780">
        <v>347</v>
      </c>
      <c r="S780">
        <v>8.3000000000000007</v>
      </c>
      <c r="T780">
        <v>3.77</v>
      </c>
      <c r="U780">
        <v>1.27</v>
      </c>
      <c r="V780">
        <v>9.73</v>
      </c>
      <c r="W780">
        <v>6.55</v>
      </c>
      <c r="X780" t="s">
        <v>3142</v>
      </c>
      <c r="Y780" t="s">
        <v>3143</v>
      </c>
      <c r="Z780" t="s">
        <v>3144</v>
      </c>
      <c r="AB780">
        <f>(N780 - MIN($N$2:$N$998)) / (MAX($N$2:$N$998) - MIN($N$2:$N$998))</f>
        <v>1.3006361953097831E-4</v>
      </c>
      <c r="AC780">
        <f t="shared" si="126"/>
        <v>1.267760583574268E-5</v>
      </c>
      <c r="AD780">
        <f t="shared" si="127"/>
        <v>0.17191062471500229</v>
      </c>
      <c r="AE780">
        <f t="shared" si="128"/>
        <v>5.7324840764331211E-2</v>
      </c>
      <c r="AF780">
        <f t="shared" si="129"/>
        <v>1.7625764266181285E-4</v>
      </c>
    </row>
    <row r="781" spans="1:32" x14ac:dyDescent="0.25">
      <c r="A781" t="s">
        <v>3145</v>
      </c>
      <c r="B781">
        <v>4197</v>
      </c>
      <c r="C781" s="2" t="str">
        <f t="shared" si="120"/>
        <v>0-20.000</v>
      </c>
      <c r="D781">
        <v>8.64</v>
      </c>
      <c r="E781">
        <f t="shared" si="121"/>
        <v>8</v>
      </c>
      <c r="F781" t="str">
        <f t="shared" si="122"/>
        <v>08-10 anos</v>
      </c>
      <c r="G781">
        <v>0</v>
      </c>
      <c r="H781" t="str">
        <f t="shared" si="123"/>
        <v>0</v>
      </c>
      <c r="I781">
        <v>14</v>
      </c>
      <c r="J781">
        <v>17</v>
      </c>
      <c r="K781">
        <v>60</v>
      </c>
      <c r="L781">
        <v>473</v>
      </c>
      <c r="M781">
        <v>825</v>
      </c>
      <c r="N781">
        <v>574</v>
      </c>
      <c r="O781" t="str">
        <f t="shared" si="124"/>
        <v>101-1.000</v>
      </c>
      <c r="P781">
        <v>128</v>
      </c>
      <c r="Q781" t="str">
        <f t="shared" si="125"/>
        <v>101-1.000</v>
      </c>
      <c r="R781">
        <v>123</v>
      </c>
      <c r="S781">
        <v>15.52</v>
      </c>
      <c r="T781">
        <v>5.29</v>
      </c>
      <c r="U781">
        <v>1.41</v>
      </c>
      <c r="V781">
        <v>9.41</v>
      </c>
      <c r="W781">
        <v>5.35</v>
      </c>
      <c r="X781" t="s">
        <v>3146</v>
      </c>
      <c r="Y781" t="s">
        <v>3147</v>
      </c>
      <c r="Z781" t="s">
        <v>3148</v>
      </c>
      <c r="AB781">
        <f>(N781 - MIN($N$2:$N$998)) / (MAX($N$2:$N$998) - MIN($N$2:$N$998))</f>
        <v>5.3402373112147028E-5</v>
      </c>
      <c r="AC781">
        <f t="shared" si="126"/>
        <v>1.0270465487183944E-5</v>
      </c>
      <c r="AD781">
        <f t="shared" si="127"/>
        <v>0.24122207022343822</v>
      </c>
      <c r="AE781">
        <f t="shared" si="128"/>
        <v>8.7048832271762189E-2</v>
      </c>
      <c r="AF781">
        <f t="shared" si="129"/>
        <v>1.7046088565751891E-4</v>
      </c>
    </row>
    <row r="782" spans="1:32" x14ac:dyDescent="0.25">
      <c r="A782" t="s">
        <v>3149</v>
      </c>
      <c r="B782">
        <v>4196</v>
      </c>
      <c r="C782" s="2" t="str">
        <f t="shared" si="120"/>
        <v>0-20.000</v>
      </c>
      <c r="D782">
        <v>7.85</v>
      </c>
      <c r="E782">
        <f t="shared" si="121"/>
        <v>6</v>
      </c>
      <c r="F782" t="str">
        <f t="shared" si="122"/>
        <v>06-08 anos</v>
      </c>
      <c r="G782">
        <v>14</v>
      </c>
      <c r="H782" t="str">
        <f t="shared" si="123"/>
        <v>1 - 250</v>
      </c>
      <c r="I782">
        <v>224</v>
      </c>
      <c r="J782">
        <v>222</v>
      </c>
      <c r="K782">
        <v>1171</v>
      </c>
      <c r="L782">
        <v>7782</v>
      </c>
      <c r="M782">
        <v>15063</v>
      </c>
      <c r="N782">
        <v>9941</v>
      </c>
      <c r="O782" t="str">
        <f t="shared" si="124"/>
        <v>1.001-10.000</v>
      </c>
      <c r="P782">
        <v>2787</v>
      </c>
      <c r="Q782" t="str">
        <f t="shared" si="125"/>
        <v>1.001-10.000</v>
      </c>
      <c r="R782">
        <v>2335</v>
      </c>
      <c r="S782">
        <v>18.5</v>
      </c>
      <c r="T782">
        <v>4.99</v>
      </c>
      <c r="U782">
        <v>1.21</v>
      </c>
      <c r="V782">
        <v>6.34</v>
      </c>
      <c r="W782">
        <v>7.51</v>
      </c>
      <c r="X782" t="s">
        <v>3150</v>
      </c>
      <c r="Y782" t="s">
        <v>3151</v>
      </c>
      <c r="Z782" t="s">
        <v>3152</v>
      </c>
      <c r="AB782">
        <f>(N782 - MIN($N$2:$N$998)) / (MAX($N$2:$N$998) - MIN($N$2:$N$998))</f>
        <v>9.2486583816699238E-4</v>
      </c>
      <c r="AC782">
        <f t="shared" si="126"/>
        <v>2.2362333838110663E-4</v>
      </c>
      <c r="AD782">
        <f t="shared" si="127"/>
        <v>0.22754217966256271</v>
      </c>
      <c r="AE782">
        <f t="shared" si="128"/>
        <v>4.4585987261146487E-2</v>
      </c>
      <c r="AF782">
        <f t="shared" si="129"/>
        <v>1.1484824814757384E-4</v>
      </c>
    </row>
    <row r="783" spans="1:32" x14ac:dyDescent="0.25">
      <c r="A783" t="s">
        <v>3153</v>
      </c>
      <c r="B783">
        <v>4191</v>
      </c>
      <c r="C783" s="2" t="str">
        <f t="shared" si="120"/>
        <v>0-20.000</v>
      </c>
      <c r="D783">
        <v>11.31</v>
      </c>
      <c r="E783">
        <f t="shared" si="121"/>
        <v>10</v>
      </c>
      <c r="F783" t="str">
        <f t="shared" si="122"/>
        <v>10-12 anos</v>
      </c>
      <c r="G783">
        <v>16</v>
      </c>
      <c r="H783" t="str">
        <f t="shared" si="123"/>
        <v>1 - 250</v>
      </c>
      <c r="I783">
        <v>940</v>
      </c>
      <c r="J783">
        <v>1265</v>
      </c>
      <c r="K783">
        <v>4153</v>
      </c>
      <c r="L783">
        <v>32844</v>
      </c>
      <c r="M783">
        <v>68766</v>
      </c>
      <c r="N783">
        <v>37752</v>
      </c>
      <c r="O783" t="str">
        <f t="shared" si="124"/>
        <v>10.001-100.000</v>
      </c>
      <c r="P783">
        <v>20673</v>
      </c>
      <c r="Q783" t="str">
        <f t="shared" si="125"/>
        <v>10.001-100.000</v>
      </c>
      <c r="R783">
        <v>10341</v>
      </c>
      <c r="S783">
        <v>30.06</v>
      </c>
      <c r="T783">
        <v>3.37</v>
      </c>
      <c r="U783">
        <v>1.24</v>
      </c>
      <c r="V783">
        <v>22.77</v>
      </c>
      <c r="W783">
        <v>4.95</v>
      </c>
      <c r="X783" t="s">
        <v>3154</v>
      </c>
      <c r="Y783" t="s">
        <v>3155</v>
      </c>
      <c r="Z783" t="s">
        <v>3156</v>
      </c>
      <c r="AB783">
        <f>(N783 - MIN($N$2:$N$998)) / (MAX($N$2:$N$998) - MIN($N$2:$N$998))</f>
        <v>3.5122759402957749E-3</v>
      </c>
      <c r="AC783">
        <f t="shared" si="126"/>
        <v>1.6587604141918256E-3</v>
      </c>
      <c r="AD783">
        <f t="shared" si="127"/>
        <v>0.15367077063383494</v>
      </c>
      <c r="AE783">
        <f t="shared" si="128"/>
        <v>5.0955414012738849E-2</v>
      </c>
      <c r="AF783">
        <f t="shared" si="129"/>
        <v>4.1247549058679123E-4</v>
      </c>
    </row>
    <row r="784" spans="1:32" x14ac:dyDescent="0.25">
      <c r="A784" t="s">
        <v>3157</v>
      </c>
      <c r="B784">
        <v>4189</v>
      </c>
      <c r="C784" s="2" t="str">
        <f t="shared" si="120"/>
        <v>0-20.000</v>
      </c>
      <c r="D784">
        <v>10.220000000000001</v>
      </c>
      <c r="E784">
        <f t="shared" si="121"/>
        <v>10</v>
      </c>
      <c r="F784" t="str">
        <f t="shared" si="122"/>
        <v>10-12 anos</v>
      </c>
      <c r="G784">
        <v>14</v>
      </c>
      <c r="H784" t="str">
        <f t="shared" si="123"/>
        <v>1 - 250</v>
      </c>
      <c r="I784">
        <v>26</v>
      </c>
      <c r="J784">
        <v>50</v>
      </c>
      <c r="K784">
        <v>207</v>
      </c>
      <c r="L784">
        <v>1736</v>
      </c>
      <c r="M784">
        <v>3229</v>
      </c>
      <c r="N784">
        <v>1849</v>
      </c>
      <c r="O784" t="str">
        <f t="shared" si="124"/>
        <v>1.001-10.000</v>
      </c>
      <c r="P784">
        <v>909</v>
      </c>
      <c r="Q784" t="str">
        <f t="shared" si="125"/>
        <v>101-1.000</v>
      </c>
      <c r="R784">
        <v>471</v>
      </c>
      <c r="S784">
        <v>28.15</v>
      </c>
      <c r="T784">
        <v>5.2</v>
      </c>
      <c r="U784">
        <v>1.3</v>
      </c>
      <c r="V784">
        <v>7.38</v>
      </c>
      <c r="W784">
        <v>6.9</v>
      </c>
      <c r="X784" t="s">
        <v>3158</v>
      </c>
      <c r="Y784" t="s">
        <v>3159</v>
      </c>
      <c r="Z784" t="s">
        <v>3160</v>
      </c>
      <c r="AB784">
        <f>(N784 - MIN($N$2:$N$998)) / (MAX($N$2:$N$998) - MIN($N$2:$N$998))</f>
        <v>1.7202262697623669E-4</v>
      </c>
      <c r="AC784">
        <f t="shared" si="126"/>
        <v>7.2936352561329721E-5</v>
      </c>
      <c r="AD784">
        <f t="shared" si="127"/>
        <v>0.23711810305517558</v>
      </c>
      <c r="AE784">
        <f t="shared" si="128"/>
        <v>6.369426751592358E-2</v>
      </c>
      <c r="AF784">
        <f t="shared" si="129"/>
        <v>1.3368770841152918E-4</v>
      </c>
    </row>
    <row r="785" spans="1:32" x14ac:dyDescent="0.25">
      <c r="A785" t="s">
        <v>3161</v>
      </c>
      <c r="B785">
        <v>4185</v>
      </c>
      <c r="C785" s="2" t="str">
        <f t="shared" si="120"/>
        <v>0-20.000</v>
      </c>
      <c r="D785">
        <v>10.61</v>
      </c>
      <c r="E785">
        <f t="shared" si="121"/>
        <v>10</v>
      </c>
      <c r="F785" t="str">
        <f t="shared" si="122"/>
        <v>10-12 anos</v>
      </c>
      <c r="G785">
        <v>214</v>
      </c>
      <c r="H785" t="str">
        <f t="shared" si="123"/>
        <v>1 - 250</v>
      </c>
      <c r="I785">
        <v>258</v>
      </c>
      <c r="J785">
        <v>312</v>
      </c>
      <c r="K785">
        <v>1879</v>
      </c>
      <c r="L785">
        <v>17755</v>
      </c>
      <c r="M785">
        <v>28249</v>
      </c>
      <c r="N785">
        <v>21516</v>
      </c>
      <c r="O785" t="str">
        <f t="shared" si="124"/>
        <v>10.001-100.000</v>
      </c>
      <c r="P785">
        <v>1705</v>
      </c>
      <c r="Q785" t="str">
        <f t="shared" si="125"/>
        <v>1.001-10.000</v>
      </c>
      <c r="R785">
        <v>5028</v>
      </c>
      <c r="S785">
        <v>6.04</v>
      </c>
      <c r="T785">
        <v>6.11</v>
      </c>
      <c r="U785">
        <v>1.62</v>
      </c>
      <c r="V785">
        <v>32.14</v>
      </c>
      <c r="W785">
        <v>12.02</v>
      </c>
      <c r="X785" t="s">
        <v>3162</v>
      </c>
      <c r="Y785" t="s">
        <v>3163</v>
      </c>
      <c r="Z785" t="s">
        <v>3164</v>
      </c>
      <c r="AB785">
        <f>(N785 - MIN($N$2:$N$998)) / (MAX($N$2:$N$998) - MIN($N$2:$N$998))</f>
        <v>2.0017516722664729E-3</v>
      </c>
      <c r="AC785">
        <f t="shared" si="126"/>
        <v>1.3680580980975486E-4</v>
      </c>
      <c r="AD785">
        <f t="shared" si="127"/>
        <v>0.27861377108983132</v>
      </c>
      <c r="AE785">
        <f t="shared" si="128"/>
        <v>0.13163481953290873</v>
      </c>
      <c r="AF785">
        <f t="shared" si="129"/>
        <v>5.8221178161877341E-4</v>
      </c>
    </row>
    <row r="786" spans="1:32" x14ac:dyDescent="0.25">
      <c r="A786" t="s">
        <v>3165</v>
      </c>
      <c r="B786">
        <v>4180</v>
      </c>
      <c r="C786" s="2" t="str">
        <f t="shared" si="120"/>
        <v>0-20.000</v>
      </c>
      <c r="D786">
        <v>2.27</v>
      </c>
      <c r="E786">
        <f t="shared" si="121"/>
        <v>2</v>
      </c>
      <c r="F786" t="str">
        <f t="shared" si="122"/>
        <v>02-04 anos</v>
      </c>
      <c r="G786">
        <v>15</v>
      </c>
      <c r="H786" t="str">
        <f t="shared" si="123"/>
        <v>1 - 250</v>
      </c>
      <c r="I786">
        <v>1059</v>
      </c>
      <c r="J786">
        <v>1136</v>
      </c>
      <c r="K786">
        <v>4842</v>
      </c>
      <c r="L786">
        <v>46372</v>
      </c>
      <c r="M786">
        <v>75806</v>
      </c>
      <c r="N786">
        <v>61159</v>
      </c>
      <c r="O786" t="str">
        <f t="shared" si="124"/>
        <v>10.001-100.000</v>
      </c>
      <c r="P786">
        <v>2907</v>
      </c>
      <c r="Q786" t="str">
        <f t="shared" si="125"/>
        <v>1.001-10.000</v>
      </c>
      <c r="R786">
        <v>11740</v>
      </c>
      <c r="S786">
        <v>3.83</v>
      </c>
      <c r="T786">
        <v>6.29</v>
      </c>
      <c r="U786">
        <v>1.29</v>
      </c>
      <c r="V786">
        <v>46.08</v>
      </c>
      <c r="W786">
        <v>8.48</v>
      </c>
      <c r="X786" t="s">
        <v>3166</v>
      </c>
      <c r="Y786" t="s">
        <v>3167</v>
      </c>
      <c r="Z786" t="s">
        <v>3168</v>
      </c>
      <c r="AB786">
        <f>(N786 - MIN($N$2:$N$998)) / (MAX($N$2:$N$998) - MIN($N$2:$N$998))</f>
        <v>5.6899577302540073E-3</v>
      </c>
      <c r="AC786">
        <f t="shared" si="126"/>
        <v>2.332518997753416E-4</v>
      </c>
      <c r="AD786">
        <f t="shared" si="127"/>
        <v>0.2868217054263566</v>
      </c>
      <c r="AE786">
        <f t="shared" si="128"/>
        <v>6.1571125265392788E-2</v>
      </c>
      <c r="AF786">
        <f t="shared" si="129"/>
        <v>8.3473300861832843E-4</v>
      </c>
    </row>
    <row r="787" spans="1:32" x14ac:dyDescent="0.25">
      <c r="A787" t="s">
        <v>3169</v>
      </c>
      <c r="B787">
        <v>4241</v>
      </c>
      <c r="C787" s="2" t="str">
        <f t="shared" si="120"/>
        <v>0-20.000</v>
      </c>
      <c r="D787">
        <v>12.71</v>
      </c>
      <c r="E787">
        <f t="shared" si="121"/>
        <v>12</v>
      </c>
      <c r="F787" t="str">
        <f t="shared" si="122"/>
        <v>12-14 anos</v>
      </c>
      <c r="G787">
        <v>0</v>
      </c>
      <c r="H787" t="str">
        <f t="shared" si="123"/>
        <v>0</v>
      </c>
      <c r="I787">
        <v>8731</v>
      </c>
      <c r="J787">
        <v>10734</v>
      </c>
      <c r="K787">
        <v>74295</v>
      </c>
      <c r="L787">
        <v>546458</v>
      </c>
      <c r="M787">
        <v>1237252</v>
      </c>
      <c r="N787">
        <v>756366</v>
      </c>
      <c r="O787" t="str">
        <f t="shared" si="124"/>
        <v>100.001-1.000.000</v>
      </c>
      <c r="P787">
        <v>263879</v>
      </c>
      <c r="Q787" t="str">
        <f t="shared" si="125"/>
        <v>&gt;100.000</v>
      </c>
      <c r="R787">
        <v>217007</v>
      </c>
      <c r="S787">
        <v>21.33</v>
      </c>
      <c r="T787">
        <v>6.29</v>
      </c>
      <c r="U787">
        <v>1.61</v>
      </c>
      <c r="V787">
        <v>86.23</v>
      </c>
      <c r="W787">
        <v>9.27</v>
      </c>
      <c r="X787" t="s">
        <v>3170</v>
      </c>
      <c r="Y787" t="s">
        <v>3171</v>
      </c>
      <c r="Z787" t="s">
        <v>3172</v>
      </c>
      <c r="AB787">
        <f>(N787 - MIN($N$2:$N$998)) / (MAX($N$2:$N$998) - MIN($N$2:$N$998))</f>
        <v>7.0368883869934146E-2</v>
      </c>
      <c r="AC787">
        <f t="shared" si="126"/>
        <v>2.1173126267911031E-2</v>
      </c>
      <c r="AD787">
        <f t="shared" si="127"/>
        <v>0.2868217054263566</v>
      </c>
      <c r="AE787">
        <f t="shared" si="128"/>
        <v>0.12951167728237795</v>
      </c>
      <c r="AF787">
        <f t="shared" si="129"/>
        <v>1.5620448640008349E-3</v>
      </c>
    </row>
    <row r="788" spans="1:32" x14ac:dyDescent="0.25">
      <c r="A788" t="s">
        <v>3173</v>
      </c>
      <c r="B788">
        <v>4177</v>
      </c>
      <c r="C788" s="2" t="str">
        <f t="shared" si="120"/>
        <v>0-20.000</v>
      </c>
      <c r="D788">
        <v>10.9</v>
      </c>
      <c r="E788">
        <f t="shared" si="121"/>
        <v>10</v>
      </c>
      <c r="F788" t="str">
        <f t="shared" si="122"/>
        <v>10-12 anos</v>
      </c>
      <c r="G788">
        <v>0</v>
      </c>
      <c r="H788" t="str">
        <f t="shared" si="123"/>
        <v>0</v>
      </c>
      <c r="I788">
        <v>31</v>
      </c>
      <c r="J788">
        <v>53</v>
      </c>
      <c r="K788">
        <v>227</v>
      </c>
      <c r="L788">
        <v>2123</v>
      </c>
      <c r="M788">
        <v>2962</v>
      </c>
      <c r="N788">
        <v>2192</v>
      </c>
      <c r="O788" t="str">
        <f t="shared" si="124"/>
        <v>1.001-10.000</v>
      </c>
      <c r="P788">
        <v>358</v>
      </c>
      <c r="Q788" t="str">
        <f t="shared" si="125"/>
        <v>101-1.000</v>
      </c>
      <c r="R788">
        <v>412</v>
      </c>
      <c r="S788">
        <v>12.09</v>
      </c>
      <c r="T788">
        <v>5</v>
      </c>
      <c r="U788">
        <v>1.58</v>
      </c>
      <c r="V788">
        <v>26.28</v>
      </c>
      <c r="W788">
        <v>9.89</v>
      </c>
      <c r="X788" t="s">
        <v>3174</v>
      </c>
      <c r="Y788" t="s">
        <v>3175</v>
      </c>
      <c r="Z788" t="s">
        <v>3176</v>
      </c>
      <c r="AB788">
        <f>(N788 - MIN($N$2:$N$998)) / (MAX($N$2:$N$998) - MIN($N$2:$N$998))</f>
        <v>2.0393380115300749E-4</v>
      </c>
      <c r="AC788">
        <f t="shared" si="126"/>
        <v>2.8725208159467592E-5</v>
      </c>
      <c r="AD788">
        <f t="shared" si="127"/>
        <v>0.22799817601459188</v>
      </c>
      <c r="AE788">
        <f t="shared" si="128"/>
        <v>0.12314225053078558</v>
      </c>
      <c r="AF788">
        <f t="shared" si="129"/>
        <v>4.760586689776405E-4</v>
      </c>
    </row>
    <row r="789" spans="1:32" x14ac:dyDescent="0.25">
      <c r="A789" t="s">
        <v>3177</v>
      </c>
      <c r="B789">
        <v>4158</v>
      </c>
      <c r="C789" s="2" t="str">
        <f t="shared" si="120"/>
        <v>0-20.000</v>
      </c>
      <c r="D789">
        <v>2.2000000000000002</v>
      </c>
      <c r="E789">
        <f t="shared" si="121"/>
        <v>2</v>
      </c>
      <c r="F789" t="str">
        <f t="shared" si="122"/>
        <v>02-04 anos</v>
      </c>
      <c r="G789">
        <v>11</v>
      </c>
      <c r="H789" t="str">
        <f t="shared" si="123"/>
        <v>1 - 250</v>
      </c>
      <c r="I789">
        <v>210</v>
      </c>
      <c r="J789">
        <v>218</v>
      </c>
      <c r="K789">
        <v>1079</v>
      </c>
      <c r="L789">
        <v>7728</v>
      </c>
      <c r="M789">
        <v>18775</v>
      </c>
      <c r="N789">
        <v>10608</v>
      </c>
      <c r="O789" t="str">
        <f t="shared" si="124"/>
        <v>10.001-100.000</v>
      </c>
      <c r="P789">
        <v>5506</v>
      </c>
      <c r="Q789" t="str">
        <f t="shared" si="125"/>
        <v>1.001-10.000</v>
      </c>
      <c r="R789">
        <v>2661</v>
      </c>
      <c r="S789">
        <v>29.33</v>
      </c>
      <c r="T789">
        <v>6.34</v>
      </c>
      <c r="U789">
        <v>1.41</v>
      </c>
      <c r="V789">
        <v>20.38</v>
      </c>
      <c r="W789">
        <v>8.9700000000000006</v>
      </c>
      <c r="X789" t="s">
        <v>3178</v>
      </c>
      <c r="Y789" t="s">
        <v>3179</v>
      </c>
      <c r="Z789" t="s">
        <v>3180</v>
      </c>
      <c r="AB789">
        <f>(N789 - MIN($N$2:$N$998)) / (MAX($N$2:$N$998) - MIN($N$2:$N$998))</f>
        <v>9.8692051214922588E-4</v>
      </c>
      <c r="AC789">
        <f t="shared" si="126"/>
        <v>4.4179049197214684E-4</v>
      </c>
      <c r="AD789">
        <f t="shared" si="127"/>
        <v>0.28910168718650253</v>
      </c>
      <c r="AE789">
        <f t="shared" si="128"/>
        <v>8.7048832271762189E-2</v>
      </c>
      <c r="AF789">
        <f t="shared" si="129"/>
        <v>3.6918096171097077E-4</v>
      </c>
    </row>
    <row r="790" spans="1:32" x14ac:dyDescent="0.25">
      <c r="A790" t="s">
        <v>3181</v>
      </c>
      <c r="B790">
        <v>4150</v>
      </c>
      <c r="C790" s="2" t="str">
        <f t="shared" si="120"/>
        <v>0-20.000</v>
      </c>
      <c r="D790">
        <v>3.42</v>
      </c>
      <c r="E790">
        <f t="shared" si="121"/>
        <v>2</v>
      </c>
      <c r="F790" t="str">
        <f t="shared" si="122"/>
        <v>02-04 anos</v>
      </c>
      <c r="G790">
        <v>58</v>
      </c>
      <c r="H790" t="str">
        <f t="shared" si="123"/>
        <v>1 - 250</v>
      </c>
      <c r="I790">
        <v>4332</v>
      </c>
      <c r="J790">
        <v>9481</v>
      </c>
      <c r="K790">
        <v>32192</v>
      </c>
      <c r="L790">
        <v>411894</v>
      </c>
      <c r="M790">
        <v>537172</v>
      </c>
      <c r="N790">
        <v>429452</v>
      </c>
      <c r="O790" t="str">
        <f t="shared" si="124"/>
        <v>100.001-1.000.000</v>
      </c>
      <c r="P790">
        <v>32107</v>
      </c>
      <c r="Q790" t="str">
        <f t="shared" si="125"/>
        <v>10.001-100.000</v>
      </c>
      <c r="R790">
        <v>75613</v>
      </c>
      <c r="S790">
        <v>5.98</v>
      </c>
      <c r="T790">
        <v>2.62</v>
      </c>
      <c r="U790">
        <v>1.19</v>
      </c>
      <c r="V790">
        <v>284.25</v>
      </c>
      <c r="W790">
        <v>7.96</v>
      </c>
      <c r="X790" t="s">
        <v>3182</v>
      </c>
      <c r="Y790" t="s">
        <v>3183</v>
      </c>
      <c r="Z790" t="s">
        <v>3184</v>
      </c>
      <c r="AB790">
        <f>(N790 - MIN($N$2:$N$998)) / (MAX($N$2:$N$998) - MIN($N$2:$N$998))</f>
        <v>3.995427863720865E-2</v>
      </c>
      <c r="AC790">
        <f t="shared" si="126"/>
        <v>2.5762018390391786E-3</v>
      </c>
      <c r="AD790">
        <f t="shared" si="127"/>
        <v>0.11947104423164616</v>
      </c>
      <c r="AE790">
        <f t="shared" si="128"/>
        <v>4.0339702760084917E-2</v>
      </c>
      <c r="AF790">
        <f t="shared" si="129"/>
        <v>5.1491505577204834E-3</v>
      </c>
    </row>
    <row r="791" spans="1:32" x14ac:dyDescent="0.25">
      <c r="A791" t="s">
        <v>3185</v>
      </c>
      <c r="B791">
        <v>4149</v>
      </c>
      <c r="C791" s="2" t="str">
        <f t="shared" si="120"/>
        <v>0-20.000</v>
      </c>
      <c r="D791">
        <v>9.92</v>
      </c>
      <c r="E791">
        <f t="shared" si="121"/>
        <v>8</v>
      </c>
      <c r="F791" t="str">
        <f t="shared" si="122"/>
        <v>08-10 anos</v>
      </c>
      <c r="G791">
        <v>8</v>
      </c>
      <c r="H791" t="str">
        <f t="shared" si="123"/>
        <v>1 - 250</v>
      </c>
      <c r="I791">
        <v>21</v>
      </c>
      <c r="J791">
        <v>30</v>
      </c>
      <c r="K791">
        <v>153</v>
      </c>
      <c r="L791">
        <v>1096</v>
      </c>
      <c r="M791">
        <v>1827</v>
      </c>
      <c r="N791">
        <v>1221</v>
      </c>
      <c r="O791" t="str">
        <f t="shared" si="124"/>
        <v>1.001-10.000</v>
      </c>
      <c r="P791">
        <v>317</v>
      </c>
      <c r="Q791" t="str">
        <f t="shared" si="125"/>
        <v>101-1.000</v>
      </c>
      <c r="R791">
        <v>289</v>
      </c>
      <c r="S791">
        <v>17.350000000000001</v>
      </c>
      <c r="T791">
        <v>2.87</v>
      </c>
      <c r="U791">
        <v>1.5</v>
      </c>
      <c r="V791">
        <v>12.13</v>
      </c>
      <c r="W791">
        <v>7.57</v>
      </c>
      <c r="X791" t="s">
        <v>3186</v>
      </c>
      <c r="Y791" t="s">
        <v>3187</v>
      </c>
      <c r="Z791" t="s">
        <v>3188</v>
      </c>
      <c r="AB791">
        <f>(N791 - MIN($N$2:$N$998)) / (MAX($N$2:$N$998) - MIN($N$2:$N$998))</f>
        <v>1.1359633722984586E-4</v>
      </c>
      <c r="AC791">
        <f t="shared" si="126"/>
        <v>2.5435449683103986E-5</v>
      </c>
      <c r="AD791">
        <f t="shared" si="127"/>
        <v>0.13087095303237575</v>
      </c>
      <c r="AE791">
        <f t="shared" si="128"/>
        <v>0.10615711252653928</v>
      </c>
      <c r="AF791">
        <f t="shared" si="129"/>
        <v>2.1973332019401746E-4</v>
      </c>
    </row>
    <row r="792" spans="1:32" x14ac:dyDescent="0.25">
      <c r="A792" t="s">
        <v>3189</v>
      </c>
      <c r="B792">
        <v>4143</v>
      </c>
      <c r="C792" s="2" t="str">
        <f t="shared" si="120"/>
        <v>0-20.000</v>
      </c>
      <c r="D792">
        <v>7.97</v>
      </c>
      <c r="E792">
        <f t="shared" si="121"/>
        <v>6</v>
      </c>
      <c r="F792" t="str">
        <f t="shared" si="122"/>
        <v>06-08 anos</v>
      </c>
      <c r="G792">
        <v>0</v>
      </c>
      <c r="H792" t="str">
        <f t="shared" si="123"/>
        <v>0</v>
      </c>
      <c r="I792">
        <v>814</v>
      </c>
      <c r="J792">
        <v>877</v>
      </c>
      <c r="K792">
        <v>3628</v>
      </c>
      <c r="L792">
        <v>27535</v>
      </c>
      <c r="M792">
        <v>69181</v>
      </c>
      <c r="N792">
        <v>35891</v>
      </c>
      <c r="O792" t="str">
        <f t="shared" si="124"/>
        <v>10.001-100.000</v>
      </c>
      <c r="P792">
        <v>24778</v>
      </c>
      <c r="Q792" t="str">
        <f t="shared" si="125"/>
        <v>10.001-100.000</v>
      </c>
      <c r="R792">
        <v>8512</v>
      </c>
      <c r="S792">
        <v>35.82</v>
      </c>
      <c r="T792">
        <v>5.41</v>
      </c>
      <c r="U792">
        <v>1.22</v>
      </c>
      <c r="V792">
        <v>10.6</v>
      </c>
      <c r="W792">
        <v>6.61</v>
      </c>
      <c r="X792" t="s">
        <v>3190</v>
      </c>
      <c r="Y792" t="s">
        <v>3191</v>
      </c>
      <c r="Z792" t="s">
        <v>3192</v>
      </c>
      <c r="AB792">
        <f>(N792 - MIN($N$2:$N$998)) / (MAX($N$2:$N$998) - MIN($N$2:$N$998))</f>
        <v>3.3391368874008173E-3</v>
      </c>
      <c r="AC792">
        <f t="shared" si="126"/>
        <v>1.9881374518862793E-3</v>
      </c>
      <c r="AD792">
        <f t="shared" si="127"/>
        <v>0.24669402644778843</v>
      </c>
      <c r="AE792">
        <f t="shared" si="128"/>
        <v>4.6709129511677279E-2</v>
      </c>
      <c r="AF792">
        <f t="shared" si="129"/>
        <v>1.92017575767237E-4</v>
      </c>
    </row>
    <row r="793" spans="1:32" x14ac:dyDescent="0.25">
      <c r="A793" t="s">
        <v>3193</v>
      </c>
      <c r="B793">
        <v>4137</v>
      </c>
      <c r="C793" s="2" t="str">
        <f t="shared" si="120"/>
        <v>0-20.000</v>
      </c>
      <c r="D793">
        <v>13.86</v>
      </c>
      <c r="E793">
        <f t="shared" si="121"/>
        <v>12</v>
      </c>
      <c r="F793" t="str">
        <f t="shared" si="122"/>
        <v>12-14 anos</v>
      </c>
      <c r="G793">
        <v>62</v>
      </c>
      <c r="H793" t="str">
        <f t="shared" si="123"/>
        <v>1 - 250</v>
      </c>
      <c r="I793">
        <v>8195</v>
      </c>
      <c r="J793">
        <v>12254</v>
      </c>
      <c r="K793">
        <v>73002</v>
      </c>
      <c r="L793">
        <v>764079</v>
      </c>
      <c r="M793">
        <v>1343082</v>
      </c>
      <c r="N793">
        <v>921852</v>
      </c>
      <c r="O793" t="str">
        <f t="shared" si="124"/>
        <v>100.001-1.000.000</v>
      </c>
      <c r="P793">
        <v>236498</v>
      </c>
      <c r="Q793" t="str">
        <f t="shared" si="125"/>
        <v>&gt;100.000</v>
      </c>
      <c r="R793">
        <v>184732</v>
      </c>
      <c r="S793">
        <v>17.61</v>
      </c>
      <c r="T793">
        <v>7.23</v>
      </c>
      <c r="U793">
        <v>1.82</v>
      </c>
      <c r="V793">
        <v>43.95</v>
      </c>
      <c r="W793">
        <v>11.91</v>
      </c>
      <c r="X793" t="s">
        <v>3194</v>
      </c>
      <c r="Y793" t="s">
        <v>3195</v>
      </c>
      <c r="Z793" t="s">
        <v>3196</v>
      </c>
      <c r="AB793">
        <f>(N793 - MIN($N$2:$N$998)) / (MAX($N$2:$N$998) - MIN($N$2:$N$998))</f>
        <v>8.5764955502053944E-2</v>
      </c>
      <c r="AC793">
        <f t="shared" si="126"/>
        <v>1.897612927178147E-2</v>
      </c>
      <c r="AD793">
        <f t="shared" si="127"/>
        <v>0.3296853625170999</v>
      </c>
      <c r="AE793">
        <f t="shared" si="128"/>
        <v>0.17409766454352443</v>
      </c>
      <c r="AF793">
        <f t="shared" si="129"/>
        <v>7.9614834480849696E-4</v>
      </c>
    </row>
    <row r="794" spans="1:32" x14ac:dyDescent="0.25">
      <c r="A794" t="s">
        <v>3197</v>
      </c>
      <c r="B794">
        <v>4124</v>
      </c>
      <c r="C794" s="2" t="str">
        <f t="shared" si="120"/>
        <v>0-20.000</v>
      </c>
      <c r="D794">
        <v>5.49</v>
      </c>
      <c r="E794">
        <f t="shared" si="121"/>
        <v>4</v>
      </c>
      <c r="F794" t="str">
        <f t="shared" si="122"/>
        <v>04-06 anos</v>
      </c>
      <c r="G794">
        <v>0</v>
      </c>
      <c r="H794" t="str">
        <f t="shared" si="123"/>
        <v>0</v>
      </c>
      <c r="I794">
        <v>21</v>
      </c>
      <c r="J794">
        <v>55</v>
      </c>
      <c r="K794">
        <v>100</v>
      </c>
      <c r="L794">
        <v>1793</v>
      </c>
      <c r="M794">
        <v>1875</v>
      </c>
      <c r="N794">
        <v>1617</v>
      </c>
      <c r="O794" t="str">
        <f t="shared" si="124"/>
        <v>1.001-10.000</v>
      </c>
      <c r="P794">
        <v>20</v>
      </c>
      <c r="Q794" t="str">
        <f t="shared" si="125"/>
        <v>Até 100</v>
      </c>
      <c r="R794">
        <v>238</v>
      </c>
      <c r="S794">
        <v>1.07</v>
      </c>
      <c r="T794">
        <v>2.87</v>
      </c>
      <c r="U794">
        <v>1.1599999999999999</v>
      </c>
      <c r="V794">
        <v>1.38</v>
      </c>
      <c r="W794">
        <v>4.84</v>
      </c>
      <c r="X794" t="s">
        <v>3198</v>
      </c>
      <c r="Y794" t="s">
        <v>3199</v>
      </c>
      <c r="Z794" t="s">
        <v>3200</v>
      </c>
      <c r="AB794">
        <f>(N794 - MIN($N$2:$N$998)) / (MAX($N$2:$N$998) - MIN($N$2:$N$998))</f>
        <v>1.5043839254763372E-4</v>
      </c>
      <c r="AC794">
        <f t="shared" si="126"/>
        <v>1.6047602323724912E-6</v>
      </c>
      <c r="AD794">
        <f t="shared" si="127"/>
        <v>0.13087095303237575</v>
      </c>
      <c r="AE794">
        <f t="shared" si="128"/>
        <v>3.3970276008492555E-2</v>
      </c>
      <c r="AF794">
        <f t="shared" si="129"/>
        <v>2.4998514581017649E-5</v>
      </c>
    </row>
    <row r="795" spans="1:32" x14ac:dyDescent="0.25">
      <c r="A795" t="s">
        <v>3201</v>
      </c>
      <c r="B795">
        <v>4115</v>
      </c>
      <c r="C795" s="2" t="str">
        <f t="shared" si="120"/>
        <v>0-20.000</v>
      </c>
      <c r="D795">
        <v>9.42</v>
      </c>
      <c r="E795">
        <f t="shared" si="121"/>
        <v>8</v>
      </c>
      <c r="F795" t="str">
        <f t="shared" si="122"/>
        <v>08-10 anos</v>
      </c>
      <c r="G795">
        <v>0</v>
      </c>
      <c r="H795" t="str">
        <f t="shared" si="123"/>
        <v>0</v>
      </c>
      <c r="I795">
        <v>30</v>
      </c>
      <c r="J795">
        <v>65</v>
      </c>
      <c r="K795">
        <v>369</v>
      </c>
      <c r="L795">
        <v>4428</v>
      </c>
      <c r="M795">
        <v>5787</v>
      </c>
      <c r="N795">
        <v>4436</v>
      </c>
      <c r="O795" t="str">
        <f t="shared" si="124"/>
        <v>1.001-10.000</v>
      </c>
      <c r="P795">
        <v>178</v>
      </c>
      <c r="Q795" t="str">
        <f t="shared" si="125"/>
        <v>101-1.000</v>
      </c>
      <c r="R795">
        <v>1173</v>
      </c>
      <c r="S795">
        <v>3.08</v>
      </c>
      <c r="T795">
        <v>6.51</v>
      </c>
      <c r="U795">
        <v>1.45</v>
      </c>
      <c r="V795">
        <v>15.83</v>
      </c>
      <c r="W795">
        <v>10.34</v>
      </c>
      <c r="X795" t="s">
        <v>3202</v>
      </c>
      <c r="Y795" t="s">
        <v>3203</v>
      </c>
      <c r="Z795" t="s">
        <v>3204</v>
      </c>
      <c r="AB795">
        <f>(N795 - MIN($N$2:$N$998)) / (MAX($N$2:$N$998) - MIN($N$2:$N$998))</f>
        <v>4.1270544795380526E-4</v>
      </c>
      <c r="AC795">
        <f t="shared" si="126"/>
        <v>1.4282366068115172E-5</v>
      </c>
      <c r="AD795">
        <f t="shared" si="127"/>
        <v>0.29685362517099861</v>
      </c>
      <c r="AE795">
        <f t="shared" si="128"/>
        <v>9.5541401273885343E-2</v>
      </c>
      <c r="AF795">
        <f t="shared" si="129"/>
        <v>2.8675832305616626E-4</v>
      </c>
    </row>
    <row r="796" spans="1:32" x14ac:dyDescent="0.25">
      <c r="A796" t="s">
        <v>3205</v>
      </c>
      <c r="B796">
        <v>4107</v>
      </c>
      <c r="C796" s="2" t="str">
        <f t="shared" si="120"/>
        <v>0-20.000</v>
      </c>
      <c r="D796">
        <v>8.4700000000000006</v>
      </c>
      <c r="E796">
        <f t="shared" si="121"/>
        <v>8</v>
      </c>
      <c r="F796" t="str">
        <f t="shared" si="122"/>
        <v>08-10 anos</v>
      </c>
      <c r="G796">
        <v>38</v>
      </c>
      <c r="H796" t="str">
        <f t="shared" si="123"/>
        <v>1 - 250</v>
      </c>
      <c r="I796">
        <v>306</v>
      </c>
      <c r="J796">
        <v>574</v>
      </c>
      <c r="K796">
        <v>2358</v>
      </c>
      <c r="L796">
        <v>24338</v>
      </c>
      <c r="M796">
        <v>41530</v>
      </c>
      <c r="N796">
        <v>23986</v>
      </c>
      <c r="O796" t="str">
        <f t="shared" si="124"/>
        <v>10.001-100.000</v>
      </c>
      <c r="P796">
        <v>11522</v>
      </c>
      <c r="Q796" t="str">
        <f t="shared" si="125"/>
        <v>10.001-100.000</v>
      </c>
      <c r="R796">
        <v>6022</v>
      </c>
      <c r="S796">
        <v>27.74</v>
      </c>
      <c r="T796">
        <v>5.26</v>
      </c>
      <c r="U796">
        <v>1.68</v>
      </c>
      <c r="V796">
        <v>23.21</v>
      </c>
      <c r="W796">
        <v>9.75</v>
      </c>
      <c r="X796" t="s">
        <v>3206</v>
      </c>
      <c r="Y796" t="s">
        <v>3207</v>
      </c>
      <c r="Z796" t="s">
        <v>3208</v>
      </c>
      <c r="AB796">
        <f>(N796 - MIN($N$2:$N$998)) / (MAX($N$2:$N$998) - MIN($N$2:$N$998))</f>
        <v>2.2315493405365133E-3</v>
      </c>
      <c r="AC796">
        <f t="shared" si="126"/>
        <v>9.2450236986979214E-4</v>
      </c>
      <c r="AD796">
        <f t="shared" si="127"/>
        <v>0.23985408116735066</v>
      </c>
      <c r="AE796">
        <f t="shared" si="128"/>
        <v>0.14437367303609341</v>
      </c>
      <c r="AF796">
        <f t="shared" si="129"/>
        <v>4.2044603146769541E-4</v>
      </c>
    </row>
    <row r="797" spans="1:32" x14ac:dyDescent="0.25">
      <c r="A797" t="s">
        <v>3209</v>
      </c>
      <c r="B797">
        <v>4092</v>
      </c>
      <c r="C797" s="2" t="str">
        <f t="shared" si="120"/>
        <v>0-20.000</v>
      </c>
      <c r="D797">
        <v>8.1300000000000008</v>
      </c>
      <c r="E797">
        <f t="shared" si="121"/>
        <v>8</v>
      </c>
      <c r="F797" t="str">
        <f t="shared" si="122"/>
        <v>08-10 anos</v>
      </c>
      <c r="G797">
        <v>13</v>
      </c>
      <c r="H797" t="str">
        <f t="shared" si="123"/>
        <v>1 - 250</v>
      </c>
      <c r="I797">
        <v>7</v>
      </c>
      <c r="J797">
        <v>12</v>
      </c>
      <c r="K797">
        <v>93</v>
      </c>
      <c r="L797">
        <v>1021</v>
      </c>
      <c r="M797">
        <v>1378</v>
      </c>
      <c r="N797">
        <v>1098</v>
      </c>
      <c r="O797" t="str">
        <f t="shared" si="124"/>
        <v>1.001-10.000</v>
      </c>
      <c r="P797">
        <v>113</v>
      </c>
      <c r="Q797" t="str">
        <f t="shared" si="125"/>
        <v>101-1.000</v>
      </c>
      <c r="R797">
        <v>167</v>
      </c>
      <c r="S797">
        <v>8.1999999999999993</v>
      </c>
      <c r="T797">
        <v>6.25</v>
      </c>
      <c r="U797">
        <v>1.33</v>
      </c>
      <c r="V797">
        <v>122.5</v>
      </c>
      <c r="W797">
        <v>20.75</v>
      </c>
      <c r="X797" t="s">
        <v>3210</v>
      </c>
      <c r="Y797" t="s">
        <v>3211</v>
      </c>
      <c r="Z797" t="s">
        <v>3212</v>
      </c>
      <c r="AB797">
        <f>(N797 - MIN($N$2:$N$998)) / (MAX($N$2:$N$998) - MIN($N$2:$N$998))</f>
        <v>1.0215297156295721E-4</v>
      </c>
      <c r="AC797">
        <f t="shared" si="126"/>
        <v>9.0668953129045748E-6</v>
      </c>
      <c r="AD797">
        <f t="shared" si="127"/>
        <v>0.28499772001823986</v>
      </c>
      <c r="AE797">
        <f t="shared" si="128"/>
        <v>7.0063694267515936E-2</v>
      </c>
      <c r="AF797">
        <f t="shared" si="129"/>
        <v>2.2190710407062769E-3</v>
      </c>
    </row>
    <row r="798" spans="1:32" x14ac:dyDescent="0.25">
      <c r="A798" t="s">
        <v>3213</v>
      </c>
      <c r="B798">
        <v>4085</v>
      </c>
      <c r="C798" s="2" t="str">
        <f t="shared" si="120"/>
        <v>0-20.000</v>
      </c>
      <c r="D798">
        <v>7.46</v>
      </c>
      <c r="E798">
        <f t="shared" si="121"/>
        <v>6</v>
      </c>
      <c r="F798" t="str">
        <f t="shared" si="122"/>
        <v>06-08 anos</v>
      </c>
      <c r="G798">
        <v>30</v>
      </c>
      <c r="H798" t="str">
        <f t="shared" si="123"/>
        <v>1 - 250</v>
      </c>
      <c r="I798">
        <v>1628</v>
      </c>
      <c r="J798">
        <v>1916</v>
      </c>
      <c r="K798">
        <v>10016</v>
      </c>
      <c r="L798">
        <v>104300</v>
      </c>
      <c r="M798">
        <v>206808</v>
      </c>
      <c r="N798">
        <v>143727</v>
      </c>
      <c r="O798" t="str">
        <f t="shared" si="124"/>
        <v>100.001-1.000.000</v>
      </c>
      <c r="P798">
        <v>36622</v>
      </c>
      <c r="Q798" t="str">
        <f t="shared" si="125"/>
        <v>10.001-100.000</v>
      </c>
      <c r="R798">
        <v>26459</v>
      </c>
      <c r="S798">
        <v>17.71</v>
      </c>
      <c r="T798">
        <v>7.17</v>
      </c>
      <c r="U798">
        <v>1.55</v>
      </c>
      <c r="V798">
        <v>20.9</v>
      </c>
      <c r="W798">
        <v>12.53</v>
      </c>
      <c r="X798" t="s">
        <v>3214</v>
      </c>
      <c r="Y798" t="s">
        <v>3215</v>
      </c>
      <c r="Z798" t="s">
        <v>3216</v>
      </c>
      <c r="AB798">
        <f>(N798 - MIN($N$2:$N$998)) / (MAX($N$2:$N$998) - MIN($N$2:$N$998))</f>
        <v>1.3371712334999227E-2</v>
      </c>
      <c r="AC798">
        <f t="shared" si="126"/>
        <v>2.9384764614972685E-3</v>
      </c>
      <c r="AD798">
        <f t="shared" si="127"/>
        <v>0.32694938440492477</v>
      </c>
      <c r="AE798">
        <f t="shared" si="128"/>
        <v>0.11677282377919322</v>
      </c>
      <c r="AF798">
        <f t="shared" si="129"/>
        <v>3.7860069184294842E-4</v>
      </c>
    </row>
    <row r="799" spans="1:32" x14ac:dyDescent="0.25">
      <c r="A799" t="s">
        <v>3217</v>
      </c>
      <c r="B799">
        <v>4084</v>
      </c>
      <c r="C799" s="2" t="str">
        <f t="shared" si="120"/>
        <v>0-20.000</v>
      </c>
      <c r="D799">
        <v>11.34</v>
      </c>
      <c r="E799">
        <f t="shared" si="121"/>
        <v>10</v>
      </c>
      <c r="F799" t="str">
        <f t="shared" si="122"/>
        <v>10-12 anos</v>
      </c>
      <c r="G799">
        <v>4</v>
      </c>
      <c r="H799" t="str">
        <f t="shared" si="123"/>
        <v>1 - 250</v>
      </c>
      <c r="I799">
        <v>3</v>
      </c>
      <c r="J799">
        <v>15</v>
      </c>
      <c r="K799">
        <v>55</v>
      </c>
      <c r="L799">
        <v>552</v>
      </c>
      <c r="M799">
        <v>697</v>
      </c>
      <c r="N799">
        <v>493</v>
      </c>
      <c r="O799" t="str">
        <f t="shared" si="124"/>
        <v>101-1.000</v>
      </c>
      <c r="P799">
        <v>74</v>
      </c>
      <c r="Q799" t="str">
        <f t="shared" si="125"/>
        <v>Até 100</v>
      </c>
      <c r="R799">
        <v>130</v>
      </c>
      <c r="S799">
        <v>10.62</v>
      </c>
      <c r="T799">
        <v>5.13</v>
      </c>
      <c r="U799">
        <v>1.73</v>
      </c>
      <c r="V799">
        <v>11.8</v>
      </c>
      <c r="W799">
        <v>5.67</v>
      </c>
      <c r="X799" t="s">
        <v>3218</v>
      </c>
      <c r="Y799" t="s">
        <v>3219</v>
      </c>
      <c r="Z799" t="s">
        <v>3220</v>
      </c>
      <c r="AB799">
        <f>(N799 - MIN($N$2:$N$998)) / (MAX($N$2:$N$998) - MIN($N$2:$N$998))</f>
        <v>4.5866498160781334E-5</v>
      </c>
      <c r="AC799">
        <f t="shared" si="126"/>
        <v>5.9376128597782173E-6</v>
      </c>
      <c r="AD799">
        <f t="shared" si="127"/>
        <v>0.23392612859097128</v>
      </c>
      <c r="AE799">
        <f t="shared" si="128"/>
        <v>0.15498938428874734</v>
      </c>
      <c r="AF799">
        <f t="shared" si="129"/>
        <v>2.1375541453333934E-4</v>
      </c>
    </row>
    <row r="800" spans="1:32" x14ac:dyDescent="0.25">
      <c r="A800" t="s">
        <v>3221</v>
      </c>
      <c r="B800">
        <v>4083</v>
      </c>
      <c r="C800" s="2" t="str">
        <f t="shared" si="120"/>
        <v>0-20.000</v>
      </c>
      <c r="D800">
        <v>6.13</v>
      </c>
      <c r="E800">
        <f t="shared" si="121"/>
        <v>6</v>
      </c>
      <c r="F800" t="str">
        <f t="shared" si="122"/>
        <v>06-08 anos</v>
      </c>
      <c r="G800">
        <v>8</v>
      </c>
      <c r="H800" t="str">
        <f t="shared" si="123"/>
        <v>1 - 250</v>
      </c>
      <c r="I800">
        <v>993</v>
      </c>
      <c r="J800">
        <v>1361</v>
      </c>
      <c r="K800">
        <v>7160</v>
      </c>
      <c r="L800">
        <v>73638</v>
      </c>
      <c r="M800">
        <v>120011</v>
      </c>
      <c r="N800">
        <v>76937</v>
      </c>
      <c r="O800" t="str">
        <f t="shared" si="124"/>
        <v>10.001-100.000</v>
      </c>
      <c r="P800">
        <v>24340</v>
      </c>
      <c r="Q800" t="str">
        <f t="shared" si="125"/>
        <v>10.001-100.000</v>
      </c>
      <c r="R800">
        <v>18734</v>
      </c>
      <c r="S800">
        <v>20.28</v>
      </c>
      <c r="T800">
        <v>4.9800000000000004</v>
      </c>
      <c r="U800">
        <v>1.28</v>
      </c>
      <c r="V800">
        <v>21.42</v>
      </c>
      <c r="W800">
        <v>13.26</v>
      </c>
      <c r="X800" t="s">
        <v>3222</v>
      </c>
      <c r="Y800" t="s">
        <v>3223</v>
      </c>
      <c r="Z800" t="s">
        <v>3224</v>
      </c>
      <c r="AB800">
        <f>(N800 - MIN($N$2:$N$998)) / (MAX($N$2:$N$998) - MIN($N$2:$N$998))</f>
        <v>7.1578717423854635E-3</v>
      </c>
      <c r="AC800">
        <f t="shared" si="126"/>
        <v>1.9529932027973218E-3</v>
      </c>
      <c r="AD800">
        <f t="shared" si="127"/>
        <v>0.22708618331053354</v>
      </c>
      <c r="AE800">
        <f t="shared" si="128"/>
        <v>5.9447983014862003E-2</v>
      </c>
      <c r="AF800">
        <f t="shared" si="129"/>
        <v>3.8802042197492618E-4</v>
      </c>
    </row>
    <row r="801" spans="1:32" x14ac:dyDescent="0.25">
      <c r="A801" t="s">
        <v>3225</v>
      </c>
      <c r="B801">
        <v>4080</v>
      </c>
      <c r="C801" s="2" t="str">
        <f t="shared" si="120"/>
        <v>0-20.000</v>
      </c>
      <c r="D801">
        <v>11.69</v>
      </c>
      <c r="E801">
        <f t="shared" si="121"/>
        <v>10</v>
      </c>
      <c r="F801" t="str">
        <f t="shared" si="122"/>
        <v>10-12 anos</v>
      </c>
      <c r="G801">
        <v>0</v>
      </c>
      <c r="H801" t="str">
        <f t="shared" si="123"/>
        <v>0</v>
      </c>
      <c r="I801">
        <v>102</v>
      </c>
      <c r="J801">
        <v>106</v>
      </c>
      <c r="K801">
        <v>278</v>
      </c>
      <c r="L801">
        <v>1543</v>
      </c>
      <c r="M801">
        <v>3490</v>
      </c>
      <c r="N801">
        <v>1941</v>
      </c>
      <c r="O801" t="str">
        <f t="shared" si="124"/>
        <v>1.001-10.000</v>
      </c>
      <c r="P801">
        <v>871</v>
      </c>
      <c r="Q801" t="str">
        <f t="shared" si="125"/>
        <v>101-1.000</v>
      </c>
      <c r="R801">
        <v>678</v>
      </c>
      <c r="S801">
        <v>24.96</v>
      </c>
      <c r="T801">
        <v>3.08</v>
      </c>
      <c r="U801">
        <v>1.1499999999999999</v>
      </c>
      <c r="V801">
        <v>2.37</v>
      </c>
      <c r="W801">
        <v>3.3</v>
      </c>
      <c r="X801" t="s">
        <v>3226</v>
      </c>
      <c r="Y801" t="s">
        <v>3227</v>
      </c>
      <c r="Z801" t="s">
        <v>3228</v>
      </c>
      <c r="AB801">
        <f>(N801 - MIN($N$2:$N$998)) / (MAX($N$2:$N$998) - MIN($N$2:$N$998))</f>
        <v>1.805818923530965E-4</v>
      </c>
      <c r="AC801">
        <f t="shared" si="126"/>
        <v>6.9887308119821992E-5</v>
      </c>
      <c r="AD801">
        <f t="shared" si="127"/>
        <v>0.1404468764249886</v>
      </c>
      <c r="AE801">
        <f t="shared" si="128"/>
        <v>3.1847133757961762E-2</v>
      </c>
      <c r="AF801">
        <f t="shared" si="129"/>
        <v>4.2932231563052053E-5</v>
      </c>
    </row>
    <row r="802" spans="1:32" x14ac:dyDescent="0.25">
      <c r="A802" t="s">
        <v>3229</v>
      </c>
      <c r="B802">
        <v>4072</v>
      </c>
      <c r="C802" s="2" t="str">
        <f t="shared" si="120"/>
        <v>0-20.000</v>
      </c>
      <c r="D802">
        <v>13.03</v>
      </c>
      <c r="E802">
        <f t="shared" si="121"/>
        <v>12</v>
      </c>
      <c r="F802" t="str">
        <f t="shared" si="122"/>
        <v>12-14 anos</v>
      </c>
      <c r="G802">
        <v>37</v>
      </c>
      <c r="H802" t="str">
        <f t="shared" si="123"/>
        <v>1 - 250</v>
      </c>
      <c r="I802">
        <v>662</v>
      </c>
      <c r="J802">
        <v>728</v>
      </c>
      <c r="K802">
        <v>3330</v>
      </c>
      <c r="L802">
        <v>26882</v>
      </c>
      <c r="M802">
        <v>65728</v>
      </c>
      <c r="N802">
        <v>31664</v>
      </c>
      <c r="O802" t="str">
        <f t="shared" si="124"/>
        <v>10.001-100.000</v>
      </c>
      <c r="P802">
        <v>23818</v>
      </c>
      <c r="Q802" t="str">
        <f t="shared" si="125"/>
        <v>10.001-100.000</v>
      </c>
      <c r="R802">
        <v>10246</v>
      </c>
      <c r="S802">
        <v>36.24</v>
      </c>
      <c r="T802">
        <v>4.04</v>
      </c>
      <c r="U802">
        <v>1.46</v>
      </c>
      <c r="V802">
        <v>12.95</v>
      </c>
      <c r="W802">
        <v>7.52</v>
      </c>
      <c r="X802" t="s">
        <v>3230</v>
      </c>
      <c r="Y802" t="s">
        <v>3231</v>
      </c>
      <c r="Z802" t="s">
        <v>3232</v>
      </c>
      <c r="AB802">
        <f>(N802 - MIN($N$2:$N$998)) / (MAX($N$2:$N$998) - MIN($N$2:$N$998))</f>
        <v>2.9458758575313998E-3</v>
      </c>
      <c r="AC802">
        <f t="shared" si="126"/>
        <v>1.9111089607323998E-3</v>
      </c>
      <c r="AD802">
        <f t="shared" si="127"/>
        <v>0.18422252621979024</v>
      </c>
      <c r="AE802">
        <f t="shared" si="128"/>
        <v>9.7664543524416128E-2</v>
      </c>
      <c r="AF802">
        <f t="shared" si="129"/>
        <v>2.345875100175207E-4</v>
      </c>
    </row>
    <row r="803" spans="1:32" x14ac:dyDescent="0.25">
      <c r="A803" t="s">
        <v>3233</v>
      </c>
      <c r="B803">
        <v>4072</v>
      </c>
      <c r="C803" s="2" t="str">
        <f t="shared" si="120"/>
        <v>0-20.000</v>
      </c>
      <c r="D803">
        <v>9.08</v>
      </c>
      <c r="E803">
        <f t="shared" si="121"/>
        <v>8</v>
      </c>
      <c r="F803" t="str">
        <f t="shared" si="122"/>
        <v>08-10 anos</v>
      </c>
      <c r="G803">
        <v>0</v>
      </c>
      <c r="H803" t="str">
        <f t="shared" si="123"/>
        <v>0</v>
      </c>
      <c r="I803">
        <v>9</v>
      </c>
      <c r="J803">
        <v>9</v>
      </c>
      <c r="K803">
        <v>36</v>
      </c>
      <c r="L803">
        <v>240</v>
      </c>
      <c r="M803">
        <v>415</v>
      </c>
      <c r="N803">
        <v>313</v>
      </c>
      <c r="O803" t="str">
        <f t="shared" si="124"/>
        <v>101-1.000</v>
      </c>
      <c r="P803">
        <v>15</v>
      </c>
      <c r="Q803" t="str">
        <f t="shared" si="125"/>
        <v>Até 100</v>
      </c>
      <c r="R803">
        <v>87</v>
      </c>
      <c r="S803">
        <v>3.61</v>
      </c>
      <c r="T803">
        <v>5.33</v>
      </c>
      <c r="U803">
        <v>1.56</v>
      </c>
      <c r="V803">
        <v>2.2200000000000002</v>
      </c>
      <c r="W803">
        <v>6</v>
      </c>
      <c r="X803" t="s">
        <v>3234</v>
      </c>
      <c r="Y803" t="s">
        <v>3235</v>
      </c>
      <c r="Z803" t="s">
        <v>3236</v>
      </c>
      <c r="AB803">
        <f>(N803 - MIN($N$2:$N$998)) / (MAX($N$2:$N$998) - MIN($N$2:$N$998))</f>
        <v>2.9120109379968677E-5</v>
      </c>
      <c r="AC803">
        <f t="shared" si="126"/>
        <v>1.2035701742793684E-6</v>
      </c>
      <c r="AD803">
        <f t="shared" si="127"/>
        <v>0.24304605563155496</v>
      </c>
      <c r="AE803">
        <f t="shared" si="128"/>
        <v>0.11889596602972401</v>
      </c>
      <c r="AF803">
        <f t="shared" si="129"/>
        <v>4.0215001717289268E-5</v>
      </c>
    </row>
    <row r="804" spans="1:32" x14ac:dyDescent="0.25">
      <c r="A804" t="s">
        <v>3237</v>
      </c>
      <c r="B804">
        <v>4064</v>
      </c>
      <c r="C804" s="2" t="str">
        <f t="shared" si="120"/>
        <v>0-20.000</v>
      </c>
      <c r="D804">
        <v>3.32</v>
      </c>
      <c r="E804">
        <f t="shared" si="121"/>
        <v>2</v>
      </c>
      <c r="F804" t="str">
        <f t="shared" si="122"/>
        <v>02-04 anos</v>
      </c>
      <c r="G804">
        <v>46</v>
      </c>
      <c r="H804" t="str">
        <f t="shared" si="123"/>
        <v>1 - 250</v>
      </c>
      <c r="I804">
        <v>71</v>
      </c>
      <c r="J804">
        <v>81</v>
      </c>
      <c r="K804">
        <v>204</v>
      </c>
      <c r="L804">
        <v>2871</v>
      </c>
      <c r="M804">
        <v>5491</v>
      </c>
      <c r="N804">
        <v>4002</v>
      </c>
      <c r="O804" t="str">
        <f t="shared" si="124"/>
        <v>1.001-10.000</v>
      </c>
      <c r="P804">
        <v>652</v>
      </c>
      <c r="Q804" t="str">
        <f t="shared" si="125"/>
        <v>101-1.000</v>
      </c>
      <c r="R804">
        <v>837</v>
      </c>
      <c r="S804">
        <v>11.87</v>
      </c>
      <c r="T804">
        <v>6.01</v>
      </c>
      <c r="U804">
        <v>1.17</v>
      </c>
      <c r="V804">
        <v>2.64</v>
      </c>
      <c r="W804">
        <v>6.94</v>
      </c>
      <c r="X804" t="s">
        <v>3238</v>
      </c>
      <c r="Y804" t="s">
        <v>3239</v>
      </c>
      <c r="Z804" t="s">
        <v>3240</v>
      </c>
      <c r="AB804">
        <f>(N804 - MIN($N$2:$N$998)) / (MAX($N$2:$N$998) - MIN($N$2:$N$998))</f>
        <v>3.723280438934014E-4</v>
      </c>
      <c r="AC804">
        <f t="shared" si="126"/>
        <v>5.231518357534321E-5</v>
      </c>
      <c r="AD804">
        <f t="shared" si="127"/>
        <v>0.27405380756953945</v>
      </c>
      <c r="AE804">
        <f t="shared" si="128"/>
        <v>3.609341825902334E-2</v>
      </c>
      <c r="AF804">
        <f t="shared" si="129"/>
        <v>4.7823245285425075E-5</v>
      </c>
    </row>
    <row r="805" spans="1:32" x14ac:dyDescent="0.25">
      <c r="A805" t="s">
        <v>3241</v>
      </c>
      <c r="B805">
        <v>4045</v>
      </c>
      <c r="C805" s="2" t="str">
        <f t="shared" si="120"/>
        <v>0-20.000</v>
      </c>
      <c r="D805">
        <v>7.82</v>
      </c>
      <c r="E805">
        <f t="shared" si="121"/>
        <v>6</v>
      </c>
      <c r="F805" t="str">
        <f t="shared" si="122"/>
        <v>06-08 anos</v>
      </c>
      <c r="G805">
        <v>0</v>
      </c>
      <c r="H805" t="str">
        <f t="shared" si="123"/>
        <v>0</v>
      </c>
      <c r="I805">
        <v>71</v>
      </c>
      <c r="J805">
        <v>120</v>
      </c>
      <c r="K805">
        <v>447</v>
      </c>
      <c r="L805">
        <v>4599</v>
      </c>
      <c r="M805">
        <v>6260</v>
      </c>
      <c r="N805">
        <v>4343</v>
      </c>
      <c r="O805" t="str">
        <f t="shared" si="124"/>
        <v>1.001-10.000</v>
      </c>
      <c r="P805">
        <v>1248</v>
      </c>
      <c r="Q805" t="str">
        <f t="shared" si="125"/>
        <v>1.001-10.000</v>
      </c>
      <c r="R805">
        <v>669</v>
      </c>
      <c r="S805">
        <v>19.940000000000001</v>
      </c>
      <c r="T805">
        <v>4.97</v>
      </c>
      <c r="U805">
        <v>1.26</v>
      </c>
      <c r="V805">
        <v>16.32</v>
      </c>
      <c r="W805">
        <v>7.74</v>
      </c>
      <c r="X805" t="s">
        <v>3242</v>
      </c>
      <c r="Y805" t="s">
        <v>3243</v>
      </c>
      <c r="Z805" t="s">
        <v>3244</v>
      </c>
      <c r="AB805">
        <f>(N805 - MIN($N$2:$N$998)) / (MAX($N$2:$N$998) - MIN($N$2:$N$998))</f>
        <v>4.0405314708371871E-4</v>
      </c>
      <c r="AC805">
        <f t="shared" si="126"/>
        <v>1.0013703850004345E-4</v>
      </c>
      <c r="AD805">
        <f t="shared" si="127"/>
        <v>0.22663018695850431</v>
      </c>
      <c r="AE805">
        <f t="shared" si="128"/>
        <v>5.5201698513800426E-2</v>
      </c>
      <c r="AF805">
        <f t="shared" si="129"/>
        <v>2.9563460721899137E-4</v>
      </c>
    </row>
    <row r="806" spans="1:32" x14ac:dyDescent="0.25">
      <c r="A806" t="s">
        <v>3245</v>
      </c>
      <c r="B806">
        <v>4026</v>
      </c>
      <c r="C806" s="2" t="str">
        <f t="shared" si="120"/>
        <v>0-20.000</v>
      </c>
      <c r="D806">
        <v>12.83</v>
      </c>
      <c r="E806">
        <f t="shared" si="121"/>
        <v>12</v>
      </c>
      <c r="F806" t="str">
        <f t="shared" si="122"/>
        <v>12-14 anos</v>
      </c>
      <c r="G806">
        <v>0</v>
      </c>
      <c r="H806" t="str">
        <f t="shared" si="123"/>
        <v>0</v>
      </c>
      <c r="I806">
        <v>108</v>
      </c>
      <c r="J806">
        <v>240</v>
      </c>
      <c r="K806">
        <v>822</v>
      </c>
      <c r="L806">
        <v>10774</v>
      </c>
      <c r="M806">
        <v>15490</v>
      </c>
      <c r="N806">
        <v>9671</v>
      </c>
      <c r="O806" t="str">
        <f t="shared" si="124"/>
        <v>1.001-10.000</v>
      </c>
      <c r="P806">
        <v>2983</v>
      </c>
      <c r="Q806" t="str">
        <f t="shared" si="125"/>
        <v>1.001-10.000</v>
      </c>
      <c r="R806">
        <v>2836</v>
      </c>
      <c r="S806">
        <v>19.260000000000002</v>
      </c>
      <c r="T806">
        <v>4.07</v>
      </c>
      <c r="U806">
        <v>1.1499999999999999</v>
      </c>
      <c r="V806">
        <v>6.77</v>
      </c>
      <c r="W806">
        <v>7.4</v>
      </c>
      <c r="X806" t="s">
        <v>3246</v>
      </c>
      <c r="Y806" t="s">
        <v>3247</v>
      </c>
      <c r="Z806" t="s">
        <v>3248</v>
      </c>
      <c r="AB806">
        <f>(N806 - MIN($N$2:$N$998)) / (MAX($N$2:$N$998) - MIN($N$2:$N$998))</f>
        <v>8.997462549957734E-4</v>
      </c>
      <c r="AC806">
        <f t="shared" si="126"/>
        <v>2.3934998865835706E-4</v>
      </c>
      <c r="AD806">
        <f t="shared" si="127"/>
        <v>0.1855905152758778</v>
      </c>
      <c r="AE806">
        <f t="shared" si="128"/>
        <v>3.1847133757961762E-2</v>
      </c>
      <c r="AF806">
        <f t="shared" si="129"/>
        <v>1.2263764037209382E-4</v>
      </c>
    </row>
    <row r="807" spans="1:32" x14ac:dyDescent="0.25">
      <c r="A807" t="s">
        <v>3249</v>
      </c>
      <c r="B807">
        <v>4020</v>
      </c>
      <c r="C807" s="2" t="str">
        <f t="shared" si="120"/>
        <v>0-20.000</v>
      </c>
      <c r="D807">
        <v>11.5</v>
      </c>
      <c r="E807">
        <f t="shared" si="121"/>
        <v>10</v>
      </c>
      <c r="F807" t="str">
        <f t="shared" si="122"/>
        <v>10-12 anos</v>
      </c>
      <c r="G807">
        <v>76</v>
      </c>
      <c r="H807" t="str">
        <f t="shared" si="123"/>
        <v>1 - 250</v>
      </c>
      <c r="I807">
        <v>1954</v>
      </c>
      <c r="J807">
        <v>3194</v>
      </c>
      <c r="K807">
        <v>20464</v>
      </c>
      <c r="L807">
        <v>203014</v>
      </c>
      <c r="M807">
        <v>396009</v>
      </c>
      <c r="N807">
        <v>213858</v>
      </c>
      <c r="O807" t="str">
        <f t="shared" si="124"/>
        <v>100.001-1.000.000</v>
      </c>
      <c r="P807">
        <v>138552</v>
      </c>
      <c r="Q807" t="str">
        <f t="shared" si="125"/>
        <v>&gt;100.000</v>
      </c>
      <c r="R807">
        <v>43599</v>
      </c>
      <c r="S807">
        <v>34.99</v>
      </c>
      <c r="T807">
        <v>6.68</v>
      </c>
      <c r="U807">
        <v>1.62</v>
      </c>
      <c r="V807">
        <v>53.88</v>
      </c>
      <c r="W807">
        <v>13.29</v>
      </c>
      <c r="X807" t="s">
        <v>3250</v>
      </c>
      <c r="Y807" t="s">
        <v>3251</v>
      </c>
      <c r="Z807" t="s">
        <v>3252</v>
      </c>
      <c r="AB807">
        <f>(N807 - MIN($N$2:$N$998)) / (MAX($N$2:$N$998) - MIN($N$2:$N$998))</f>
        <v>1.989638451048352E-2</v>
      </c>
      <c r="AC807">
        <f t="shared" si="126"/>
        <v>1.111713698578367E-2</v>
      </c>
      <c r="AD807">
        <f t="shared" si="127"/>
        <v>0.30460556315549475</v>
      </c>
      <c r="AE807">
        <f t="shared" si="128"/>
        <v>0.13163481953290873</v>
      </c>
      <c r="AF807">
        <f t="shared" si="129"/>
        <v>9.760289605979935E-4</v>
      </c>
    </row>
    <row r="808" spans="1:32" x14ac:dyDescent="0.25">
      <c r="A808" t="s">
        <v>3253</v>
      </c>
      <c r="B808">
        <v>4020</v>
      </c>
      <c r="C808" s="2" t="str">
        <f t="shared" si="120"/>
        <v>0-20.000</v>
      </c>
      <c r="D808">
        <v>11.28</v>
      </c>
      <c r="E808">
        <f t="shared" si="121"/>
        <v>10</v>
      </c>
      <c r="F808" t="str">
        <f t="shared" si="122"/>
        <v>10-12 anos</v>
      </c>
      <c r="G808">
        <v>0</v>
      </c>
      <c r="H808" t="str">
        <f t="shared" si="123"/>
        <v>0</v>
      </c>
      <c r="I808">
        <v>204</v>
      </c>
      <c r="J808">
        <v>327</v>
      </c>
      <c r="K808">
        <v>2489</v>
      </c>
      <c r="L808">
        <v>23397</v>
      </c>
      <c r="M808">
        <v>49698</v>
      </c>
      <c r="N808">
        <v>28115</v>
      </c>
      <c r="O808" t="str">
        <f t="shared" si="124"/>
        <v>10.001-100.000</v>
      </c>
      <c r="P808">
        <v>13014</v>
      </c>
      <c r="Q808" t="str">
        <f t="shared" si="125"/>
        <v>10.001-100.000</v>
      </c>
      <c r="R808">
        <v>8569</v>
      </c>
      <c r="S808">
        <v>26.19</v>
      </c>
      <c r="T808">
        <v>7.74</v>
      </c>
      <c r="U808">
        <v>2.1800000000000002</v>
      </c>
      <c r="V808">
        <v>49.04</v>
      </c>
      <c r="W808">
        <v>14.27</v>
      </c>
      <c r="X808" t="s">
        <v>3254</v>
      </c>
      <c r="Y808" t="s">
        <v>3255</v>
      </c>
      <c r="Z808" t="s">
        <v>3256</v>
      </c>
      <c r="AB808">
        <f>(N808 - MIN($N$2:$N$998)) / (MAX($N$2:$N$998) - MIN($N$2:$N$998))</f>
        <v>2.6156928920697104E-3</v>
      </c>
      <c r="AC808">
        <f t="shared" si="126"/>
        <v>1.0442174832047801E-3</v>
      </c>
      <c r="AD808">
        <f t="shared" si="127"/>
        <v>0.35294117647058826</v>
      </c>
      <c r="AE808">
        <f t="shared" si="128"/>
        <v>0.25053078556263275</v>
      </c>
      <c r="AF808">
        <f t="shared" si="129"/>
        <v>8.8835301090804751E-4</v>
      </c>
    </row>
    <row r="809" spans="1:32" x14ac:dyDescent="0.25">
      <c r="A809" t="s">
        <v>3257</v>
      </c>
      <c r="B809">
        <v>4017</v>
      </c>
      <c r="C809" s="2" t="str">
        <f t="shared" si="120"/>
        <v>0-20.000</v>
      </c>
      <c r="D809">
        <v>11.53</v>
      </c>
      <c r="E809">
        <f t="shared" si="121"/>
        <v>10</v>
      </c>
      <c r="F809" t="str">
        <f t="shared" si="122"/>
        <v>10-12 anos</v>
      </c>
      <c r="G809">
        <v>45</v>
      </c>
      <c r="H809" t="str">
        <f t="shared" si="123"/>
        <v>1 - 250</v>
      </c>
      <c r="I809">
        <v>2544</v>
      </c>
      <c r="J809">
        <v>0</v>
      </c>
      <c r="K809">
        <v>0</v>
      </c>
      <c r="L809">
        <v>0</v>
      </c>
      <c r="M809">
        <v>289550</v>
      </c>
      <c r="N809">
        <v>219099</v>
      </c>
      <c r="O809" t="str">
        <f t="shared" si="124"/>
        <v>100.001-1.000.000</v>
      </c>
      <c r="P809">
        <v>25030</v>
      </c>
      <c r="Q809" t="str">
        <f t="shared" si="125"/>
        <v>10.001-100.000</v>
      </c>
      <c r="R809">
        <v>45421</v>
      </c>
      <c r="S809">
        <v>8.64</v>
      </c>
      <c r="X809" t="s">
        <v>3258</v>
      </c>
      <c r="Y809" t="s">
        <v>3259</v>
      </c>
      <c r="Z809" t="s">
        <v>3260</v>
      </c>
      <c r="AA809" t="s">
        <v>70</v>
      </c>
      <c r="AB809">
        <f>(N809 - MIN($N$2:$N$998)) / (MAX($N$2:$N$998) - MIN($N$2:$N$998))</f>
        <v>2.0383983530484848E-2</v>
      </c>
      <c r="AC809">
        <f t="shared" si="126"/>
        <v>2.0083574308141726E-3</v>
      </c>
      <c r="AD809">
        <f t="shared" si="127"/>
        <v>0</v>
      </c>
      <c r="AE809">
        <f t="shared" si="128"/>
        <v>-0.21231422505307856</v>
      </c>
      <c r="AF809">
        <f t="shared" si="129"/>
        <v>0</v>
      </c>
    </row>
    <row r="810" spans="1:32" x14ac:dyDescent="0.25">
      <c r="A810" t="s">
        <v>3261</v>
      </c>
      <c r="B810">
        <v>4010</v>
      </c>
      <c r="C810" s="2" t="str">
        <f t="shared" si="120"/>
        <v>0-20.000</v>
      </c>
      <c r="D810">
        <v>11.64</v>
      </c>
      <c r="E810">
        <f t="shared" si="121"/>
        <v>10</v>
      </c>
      <c r="F810" t="str">
        <f t="shared" si="122"/>
        <v>10-12 anos</v>
      </c>
      <c r="G810">
        <v>11</v>
      </c>
      <c r="H810" t="str">
        <f t="shared" si="123"/>
        <v>1 - 250</v>
      </c>
      <c r="I810">
        <v>26</v>
      </c>
      <c r="J810">
        <v>158</v>
      </c>
      <c r="K810">
        <v>401</v>
      </c>
      <c r="L810">
        <v>5144</v>
      </c>
      <c r="M810">
        <v>5692</v>
      </c>
      <c r="N810">
        <v>4004</v>
      </c>
      <c r="O810" t="str">
        <f t="shared" si="124"/>
        <v>1.001-10.000</v>
      </c>
      <c r="P810">
        <v>1061</v>
      </c>
      <c r="Q810" t="str">
        <f t="shared" si="125"/>
        <v>1.001-10.000</v>
      </c>
      <c r="R810">
        <v>627</v>
      </c>
      <c r="S810">
        <v>18.64</v>
      </c>
      <c r="T810">
        <v>2.13</v>
      </c>
      <c r="U810">
        <v>1.08</v>
      </c>
      <c r="V810">
        <v>19.010000000000002</v>
      </c>
      <c r="W810">
        <v>4.28</v>
      </c>
      <c r="X810" t="s">
        <v>3262</v>
      </c>
      <c r="Y810" t="s">
        <v>3263</v>
      </c>
      <c r="Z810" t="s">
        <v>3264</v>
      </c>
      <c r="AB810">
        <f>(N810 - MIN($N$2:$N$998)) / (MAX($N$2:$N$998) - MIN($N$2:$N$998))</f>
        <v>3.7251411487985487E-4</v>
      </c>
      <c r="AC810">
        <f t="shared" si="126"/>
        <v>8.513253032736065E-5</v>
      </c>
      <c r="AD810">
        <f t="shared" si="127"/>
        <v>9.7127222982216141E-2</v>
      </c>
      <c r="AE810">
        <f t="shared" si="128"/>
        <v>1.6985138004246298E-2</v>
      </c>
      <c r="AF810">
        <f t="shared" si="129"/>
        <v>3.4436359578633735E-4</v>
      </c>
    </row>
    <row r="811" spans="1:32" x14ac:dyDescent="0.25">
      <c r="A811" t="s">
        <v>3265</v>
      </c>
      <c r="B811">
        <v>4006</v>
      </c>
      <c r="C811" s="2" t="str">
        <f t="shared" si="120"/>
        <v>0-20.000</v>
      </c>
      <c r="D811">
        <v>9.19</v>
      </c>
      <c r="E811">
        <f t="shared" si="121"/>
        <v>8</v>
      </c>
      <c r="F811" t="str">
        <f t="shared" si="122"/>
        <v>08-10 anos</v>
      </c>
      <c r="G811">
        <v>83</v>
      </c>
      <c r="H811" t="str">
        <f t="shared" si="123"/>
        <v>1 - 250</v>
      </c>
      <c r="I811">
        <v>1333</v>
      </c>
      <c r="J811">
        <v>1745</v>
      </c>
      <c r="K811">
        <v>13022</v>
      </c>
      <c r="L811">
        <v>154011</v>
      </c>
      <c r="M811">
        <v>289457</v>
      </c>
      <c r="N811">
        <v>165416</v>
      </c>
      <c r="O811" t="str">
        <f t="shared" si="124"/>
        <v>100.001-1.000.000</v>
      </c>
      <c r="P811">
        <v>95276</v>
      </c>
      <c r="Q811" t="str">
        <f t="shared" si="125"/>
        <v>10.001-100.000</v>
      </c>
      <c r="R811">
        <v>28765</v>
      </c>
      <c r="S811">
        <v>32.92</v>
      </c>
      <c r="T811">
        <v>5.81</v>
      </c>
      <c r="U811">
        <v>1.84</v>
      </c>
      <c r="V811">
        <v>91.47</v>
      </c>
      <c r="W811">
        <v>19.64</v>
      </c>
      <c r="X811" t="s">
        <v>3266</v>
      </c>
      <c r="Y811" t="s">
        <v>3267</v>
      </c>
      <c r="Z811" t="s">
        <v>3268</v>
      </c>
      <c r="AB811">
        <f>(N811 - MIN($N$2:$N$998)) / (MAX($N$2:$N$998) - MIN($N$2:$N$998))</f>
        <v>1.5389559147593926E-2</v>
      </c>
      <c r="AC811">
        <f t="shared" si="126"/>
        <v>7.6447567949760736E-3</v>
      </c>
      <c r="AD811">
        <f t="shared" si="127"/>
        <v>0.26493388052895578</v>
      </c>
      <c r="AE811">
        <f t="shared" si="128"/>
        <v>0.178343949044586</v>
      </c>
      <c r="AF811">
        <f t="shared" si="129"/>
        <v>1.6569667599461481E-3</v>
      </c>
    </row>
    <row r="812" spans="1:32" x14ac:dyDescent="0.25">
      <c r="A812" t="s">
        <v>3269</v>
      </c>
      <c r="B812">
        <v>4002</v>
      </c>
      <c r="C812" s="2" t="str">
        <f t="shared" si="120"/>
        <v>0-20.000</v>
      </c>
      <c r="D812">
        <v>9.5500000000000007</v>
      </c>
      <c r="E812">
        <f t="shared" si="121"/>
        <v>8</v>
      </c>
      <c r="F812" t="str">
        <f t="shared" si="122"/>
        <v>08-10 anos</v>
      </c>
      <c r="G812">
        <v>0</v>
      </c>
      <c r="H812" t="str">
        <f t="shared" si="123"/>
        <v>0</v>
      </c>
      <c r="I812">
        <v>59</v>
      </c>
      <c r="J812">
        <v>151</v>
      </c>
      <c r="K812">
        <v>711</v>
      </c>
      <c r="L812">
        <v>6273</v>
      </c>
      <c r="M812">
        <v>7582</v>
      </c>
      <c r="N812">
        <v>5657</v>
      </c>
      <c r="O812" t="str">
        <f t="shared" si="124"/>
        <v>1.001-10.000</v>
      </c>
      <c r="P812">
        <v>776</v>
      </c>
      <c r="Q812" t="str">
        <f t="shared" si="125"/>
        <v>101-1.000</v>
      </c>
      <c r="R812">
        <v>1149</v>
      </c>
      <c r="S812">
        <v>10.23</v>
      </c>
      <c r="T812">
        <v>4.28</v>
      </c>
      <c r="U812">
        <v>1.37</v>
      </c>
      <c r="V812">
        <v>36.270000000000003</v>
      </c>
      <c r="W812">
        <v>8.11</v>
      </c>
      <c r="X812" t="s">
        <v>3270</v>
      </c>
      <c r="Y812" t="s">
        <v>3271</v>
      </c>
      <c r="Z812" t="s">
        <v>3272</v>
      </c>
      <c r="AB812">
        <f>(N812 - MIN($N$2:$N$998)) / (MAX($N$2:$N$998) - MIN($N$2:$N$998))</f>
        <v>5.2630178518365113E-4</v>
      </c>
      <c r="AC812">
        <f t="shared" si="126"/>
        <v>6.2264697016052662E-5</v>
      </c>
      <c r="AD812">
        <f t="shared" si="127"/>
        <v>0.19516643866849068</v>
      </c>
      <c r="AE812">
        <f t="shared" si="128"/>
        <v>7.855626326963909E-2</v>
      </c>
      <c r="AF812">
        <f t="shared" si="129"/>
        <v>6.5702617670544217E-4</v>
      </c>
    </row>
    <row r="813" spans="1:32" x14ac:dyDescent="0.25">
      <c r="A813" t="s">
        <v>3273</v>
      </c>
      <c r="B813">
        <v>4001</v>
      </c>
      <c r="C813" s="2" t="str">
        <f t="shared" si="120"/>
        <v>0-20.000</v>
      </c>
      <c r="D813">
        <v>13.63</v>
      </c>
      <c r="E813">
        <f t="shared" si="121"/>
        <v>12</v>
      </c>
      <c r="F813" t="str">
        <f t="shared" si="122"/>
        <v>12-14 anos</v>
      </c>
      <c r="G813">
        <v>0</v>
      </c>
      <c r="H813" t="str">
        <f t="shared" si="123"/>
        <v>0</v>
      </c>
      <c r="I813">
        <v>4339</v>
      </c>
      <c r="J813">
        <v>4909</v>
      </c>
      <c r="K813">
        <v>21482</v>
      </c>
      <c r="L813">
        <v>147959</v>
      </c>
      <c r="M813">
        <v>326362</v>
      </c>
      <c r="N813">
        <v>249128</v>
      </c>
      <c r="O813" t="str">
        <f t="shared" si="124"/>
        <v>100.001-1.000.000</v>
      </c>
      <c r="P813">
        <v>24852</v>
      </c>
      <c r="Q813" t="str">
        <f t="shared" si="125"/>
        <v>10.001-100.000</v>
      </c>
      <c r="R813">
        <v>52382</v>
      </c>
      <c r="S813">
        <v>7.61</v>
      </c>
      <c r="T813">
        <v>5.91</v>
      </c>
      <c r="U813">
        <v>1.5</v>
      </c>
      <c r="V813">
        <v>25.19</v>
      </c>
      <c r="W813">
        <v>6.09</v>
      </c>
      <c r="X813" t="s">
        <v>3274</v>
      </c>
      <c r="Y813" t="s">
        <v>3275</v>
      </c>
      <c r="Z813" t="s">
        <v>3276</v>
      </c>
      <c r="AB813">
        <f>(N813 - MIN($N$2:$N$998)) / (MAX($N$2:$N$998) - MIN($N$2:$N$998))</f>
        <v>2.317774635659053E-2</v>
      </c>
      <c r="AC813">
        <f t="shared" si="126"/>
        <v>1.9940750647460576E-3</v>
      </c>
      <c r="AD813">
        <f t="shared" si="127"/>
        <v>0.26949384404924759</v>
      </c>
      <c r="AE813">
        <f t="shared" si="128"/>
        <v>0.10615711252653928</v>
      </c>
      <c r="AF813">
        <f t="shared" si="129"/>
        <v>4.5631346543176422E-4</v>
      </c>
    </row>
    <row r="814" spans="1:32" x14ac:dyDescent="0.25">
      <c r="A814" t="s">
        <v>3277</v>
      </c>
      <c r="B814">
        <v>4000</v>
      </c>
      <c r="C814" s="2" t="str">
        <f t="shared" si="120"/>
        <v>0-20.000</v>
      </c>
      <c r="D814">
        <v>14.19</v>
      </c>
      <c r="E814">
        <f t="shared" si="121"/>
        <v>14</v>
      </c>
      <c r="F814" t="str">
        <f t="shared" si="122"/>
        <v>14-16 anos</v>
      </c>
      <c r="G814">
        <v>132</v>
      </c>
      <c r="H814" t="str">
        <f t="shared" si="123"/>
        <v>1 - 250</v>
      </c>
      <c r="I814">
        <v>6135</v>
      </c>
      <c r="J814">
        <v>14944</v>
      </c>
      <c r="K814">
        <v>63897</v>
      </c>
      <c r="L814">
        <v>719524</v>
      </c>
      <c r="M814">
        <v>1241354</v>
      </c>
      <c r="N814">
        <v>894707</v>
      </c>
      <c r="O814" t="str">
        <f t="shared" si="124"/>
        <v>100.001-1.000.000</v>
      </c>
      <c r="P814">
        <v>192918</v>
      </c>
      <c r="Q814" t="str">
        <f t="shared" si="125"/>
        <v>&gt;100.000</v>
      </c>
      <c r="R814">
        <v>153729</v>
      </c>
      <c r="S814">
        <v>15.54</v>
      </c>
      <c r="T814">
        <v>5.56</v>
      </c>
      <c r="U814">
        <v>1.63</v>
      </c>
      <c r="V814">
        <v>25.39</v>
      </c>
      <c r="W814">
        <v>8.11</v>
      </c>
      <c r="X814" t="s">
        <v>3278</v>
      </c>
      <c r="Y814" t="s">
        <v>3279</v>
      </c>
      <c r="Z814" t="s">
        <v>3280</v>
      </c>
      <c r="AB814">
        <f>(N814 - MIN($N$2:$N$998)) / (MAX($N$2:$N$998) - MIN($N$2:$N$998))</f>
        <v>8.3239507038414165E-2</v>
      </c>
      <c r="AC814">
        <f t="shared" si="126"/>
        <v>1.5479356725441812E-2</v>
      </c>
      <c r="AD814">
        <f t="shared" si="127"/>
        <v>0.25353397172822617</v>
      </c>
      <c r="AE814">
        <f t="shared" si="128"/>
        <v>0.13375796178343946</v>
      </c>
      <c r="AF814">
        <f t="shared" si="129"/>
        <v>4.5993643855944796E-4</v>
      </c>
    </row>
    <row r="815" spans="1:32" x14ac:dyDescent="0.25">
      <c r="A815" t="s">
        <v>3281</v>
      </c>
      <c r="B815">
        <v>3999</v>
      </c>
      <c r="C815" s="2" t="str">
        <f t="shared" si="120"/>
        <v>0-20.000</v>
      </c>
      <c r="D815">
        <v>10.68</v>
      </c>
      <c r="E815">
        <f t="shared" si="121"/>
        <v>10</v>
      </c>
      <c r="F815" t="str">
        <f t="shared" si="122"/>
        <v>10-12 anos</v>
      </c>
      <c r="G815">
        <v>1</v>
      </c>
      <c r="H815" t="str">
        <f t="shared" si="123"/>
        <v>1 - 250</v>
      </c>
      <c r="I815">
        <v>9</v>
      </c>
      <c r="J815">
        <v>24</v>
      </c>
      <c r="K815">
        <v>88</v>
      </c>
      <c r="L815">
        <v>976</v>
      </c>
      <c r="M815">
        <v>1218</v>
      </c>
      <c r="N815">
        <v>953</v>
      </c>
      <c r="O815" t="str">
        <f t="shared" si="124"/>
        <v>101-1.000</v>
      </c>
      <c r="P815">
        <v>33</v>
      </c>
      <c r="Q815" t="str">
        <f t="shared" si="125"/>
        <v>Até 100</v>
      </c>
      <c r="R815">
        <v>232</v>
      </c>
      <c r="S815">
        <v>2.71</v>
      </c>
      <c r="T815">
        <v>4.33</v>
      </c>
      <c r="U815">
        <v>1.67</v>
      </c>
      <c r="V815">
        <v>7.54</v>
      </c>
      <c r="W815">
        <v>6.96</v>
      </c>
      <c r="X815" t="s">
        <v>3282</v>
      </c>
      <c r="Y815" t="s">
        <v>3283</v>
      </c>
      <c r="Z815" t="s">
        <v>3284</v>
      </c>
      <c r="AB815">
        <f>(N815 - MIN($N$2:$N$998)) / (MAX($N$2:$N$998) - MIN($N$2:$N$998))</f>
        <v>8.866282504508035E-5</v>
      </c>
      <c r="AC815">
        <f t="shared" si="126"/>
        <v>2.6478543834146102E-6</v>
      </c>
      <c r="AD815">
        <f t="shared" si="127"/>
        <v>0.19744642042863658</v>
      </c>
      <c r="AE815">
        <f t="shared" si="128"/>
        <v>0.14225053078556263</v>
      </c>
      <c r="AF815">
        <f t="shared" si="129"/>
        <v>1.3658608691367614E-4</v>
      </c>
    </row>
    <row r="816" spans="1:32" x14ac:dyDescent="0.25">
      <c r="A816" t="s">
        <v>3285</v>
      </c>
      <c r="B816">
        <v>3997</v>
      </c>
      <c r="C816" s="2" t="str">
        <f t="shared" si="120"/>
        <v>0-20.000</v>
      </c>
      <c r="D816">
        <v>7.13</v>
      </c>
      <c r="E816">
        <f t="shared" si="121"/>
        <v>6</v>
      </c>
      <c r="F816" t="str">
        <f t="shared" si="122"/>
        <v>06-08 anos</v>
      </c>
      <c r="G816">
        <v>0</v>
      </c>
      <c r="H816" t="str">
        <f t="shared" si="123"/>
        <v>0</v>
      </c>
      <c r="I816">
        <v>166</v>
      </c>
      <c r="J816">
        <v>202</v>
      </c>
      <c r="K816">
        <v>472</v>
      </c>
      <c r="L816">
        <v>3018</v>
      </c>
      <c r="M816">
        <v>4711</v>
      </c>
      <c r="N816">
        <v>3290</v>
      </c>
      <c r="O816" t="str">
        <f t="shared" si="124"/>
        <v>1.001-10.000</v>
      </c>
      <c r="P816">
        <v>678</v>
      </c>
      <c r="Q816" t="str">
        <f t="shared" si="125"/>
        <v>101-1.000</v>
      </c>
      <c r="R816">
        <v>743</v>
      </c>
      <c r="S816">
        <v>14.39</v>
      </c>
      <c r="T816">
        <v>1.1299999999999999</v>
      </c>
      <c r="U816">
        <v>1.19</v>
      </c>
      <c r="V816">
        <v>1.33</v>
      </c>
      <c r="W816">
        <v>3.58</v>
      </c>
      <c r="X816" t="s">
        <v>3286</v>
      </c>
      <c r="Y816" t="s">
        <v>3287</v>
      </c>
      <c r="Z816" t="s">
        <v>3288</v>
      </c>
      <c r="AB816">
        <f>(N816 - MIN($N$2:$N$998)) / (MAX($N$2:$N$998) - MIN($N$2:$N$998))</f>
        <v>3.0608677271596468E-4</v>
      </c>
      <c r="AC816">
        <f t="shared" si="126"/>
        <v>5.4401371877427449E-5</v>
      </c>
      <c r="AD816">
        <f t="shared" si="127"/>
        <v>5.1527587779297758E-2</v>
      </c>
      <c r="AE816">
        <f t="shared" si="128"/>
        <v>4.0339702760084917E-2</v>
      </c>
      <c r="AF816">
        <f t="shared" si="129"/>
        <v>2.4092771299096724E-5</v>
      </c>
    </row>
    <row r="817" spans="1:32" x14ac:dyDescent="0.25">
      <c r="A817" t="s">
        <v>3289</v>
      </c>
      <c r="B817">
        <v>3993</v>
      </c>
      <c r="C817" s="2" t="str">
        <f t="shared" si="120"/>
        <v>0-20.000</v>
      </c>
      <c r="D817">
        <v>13.47</v>
      </c>
      <c r="E817">
        <f t="shared" si="121"/>
        <v>12</v>
      </c>
      <c r="F817" t="str">
        <f t="shared" si="122"/>
        <v>12-14 anos</v>
      </c>
      <c r="G817">
        <v>0</v>
      </c>
      <c r="H817" t="str">
        <f t="shared" si="123"/>
        <v>0</v>
      </c>
      <c r="I817">
        <v>155</v>
      </c>
      <c r="J817">
        <v>387</v>
      </c>
      <c r="K817">
        <v>1411</v>
      </c>
      <c r="L817">
        <v>18379</v>
      </c>
      <c r="M817">
        <v>25176</v>
      </c>
      <c r="N817">
        <v>18545</v>
      </c>
      <c r="O817" t="str">
        <f t="shared" si="124"/>
        <v>10.001-100.000</v>
      </c>
      <c r="P817">
        <v>3289</v>
      </c>
      <c r="Q817" t="str">
        <f t="shared" si="125"/>
        <v>1.001-10.000</v>
      </c>
      <c r="R817">
        <v>3342</v>
      </c>
      <c r="S817">
        <v>13.06</v>
      </c>
      <c r="T817">
        <v>7.53</v>
      </c>
      <c r="U817">
        <v>1.71</v>
      </c>
      <c r="V817">
        <v>5.41</v>
      </c>
      <c r="W817">
        <v>8.43</v>
      </c>
      <c r="X817" t="s">
        <v>3290</v>
      </c>
      <c r="Y817" t="s">
        <v>3291</v>
      </c>
      <c r="Z817" t="s">
        <v>3292</v>
      </c>
      <c r="AB817">
        <f>(N817 - MIN($N$2:$N$998)) / (MAX($N$2:$N$998) - MIN($N$2:$N$998))</f>
        <v>1.7253432218898375E-3</v>
      </c>
      <c r="AC817">
        <f t="shared" si="126"/>
        <v>2.6390282021365616E-4</v>
      </c>
      <c r="AD817">
        <f t="shared" si="127"/>
        <v>0.34336525307797539</v>
      </c>
      <c r="AE817">
        <f t="shared" si="128"/>
        <v>0.15074309978768577</v>
      </c>
      <c r="AF817">
        <f t="shared" si="129"/>
        <v>9.8001423103844562E-5</v>
      </c>
    </row>
    <row r="818" spans="1:32" x14ac:dyDescent="0.25">
      <c r="A818" t="s">
        <v>3293</v>
      </c>
      <c r="B818">
        <v>3993</v>
      </c>
      <c r="C818" s="2" t="str">
        <f t="shared" si="120"/>
        <v>0-20.000</v>
      </c>
      <c r="D818">
        <v>11.16</v>
      </c>
      <c r="E818">
        <f t="shared" si="121"/>
        <v>10</v>
      </c>
      <c r="F818" t="str">
        <f t="shared" si="122"/>
        <v>10-12 anos</v>
      </c>
      <c r="G818">
        <v>0</v>
      </c>
      <c r="H818" t="str">
        <f t="shared" si="123"/>
        <v>0</v>
      </c>
      <c r="I818">
        <v>10</v>
      </c>
      <c r="J818">
        <v>27</v>
      </c>
      <c r="K818">
        <v>127</v>
      </c>
      <c r="L818">
        <v>1014</v>
      </c>
      <c r="M818">
        <v>1152</v>
      </c>
      <c r="N818">
        <v>949</v>
      </c>
      <c r="O818" t="str">
        <f t="shared" si="124"/>
        <v>101-1.000</v>
      </c>
      <c r="P818">
        <v>16</v>
      </c>
      <c r="Q818" t="str">
        <f t="shared" si="125"/>
        <v>Até 100</v>
      </c>
      <c r="R818">
        <v>187</v>
      </c>
      <c r="S818">
        <v>1.39</v>
      </c>
      <c r="T818">
        <v>5.67</v>
      </c>
      <c r="U818">
        <v>1.81</v>
      </c>
      <c r="V818">
        <v>37.590000000000003</v>
      </c>
      <c r="W818">
        <v>7.3</v>
      </c>
      <c r="X818" t="s">
        <v>3294</v>
      </c>
      <c r="Y818" t="s">
        <v>3295</v>
      </c>
      <c r="Z818" t="s">
        <v>3296</v>
      </c>
      <c r="AB818">
        <f>(N818 - MIN($N$2:$N$998)) / (MAX($N$2:$N$998) - MIN($N$2:$N$998))</f>
        <v>8.8290683072173406E-5</v>
      </c>
      <c r="AC818">
        <f t="shared" si="126"/>
        <v>1.283808185897993E-6</v>
      </c>
      <c r="AD818">
        <f t="shared" si="127"/>
        <v>0.25854993160054718</v>
      </c>
      <c r="AE818">
        <f t="shared" si="128"/>
        <v>0.17197452229299365</v>
      </c>
      <c r="AF818">
        <f t="shared" si="129"/>
        <v>6.8093779934815478E-4</v>
      </c>
    </row>
    <row r="819" spans="1:32" x14ac:dyDescent="0.25">
      <c r="A819" t="s">
        <v>3297</v>
      </c>
      <c r="B819">
        <v>3986</v>
      </c>
      <c r="C819" s="2" t="str">
        <f t="shared" si="120"/>
        <v>0-20.000</v>
      </c>
      <c r="D819">
        <v>8.8699999999999992</v>
      </c>
      <c r="E819">
        <f t="shared" si="121"/>
        <v>8</v>
      </c>
      <c r="F819" t="str">
        <f t="shared" si="122"/>
        <v>08-10 anos</v>
      </c>
      <c r="G819">
        <v>0</v>
      </c>
      <c r="H819" t="str">
        <f t="shared" si="123"/>
        <v>0</v>
      </c>
      <c r="I819">
        <v>40</v>
      </c>
      <c r="J819">
        <v>84</v>
      </c>
      <c r="K819">
        <v>304</v>
      </c>
      <c r="L819">
        <v>2513</v>
      </c>
      <c r="M819">
        <v>4199</v>
      </c>
      <c r="N819">
        <v>2636</v>
      </c>
      <c r="O819" t="str">
        <f t="shared" si="124"/>
        <v>1.001-10.000</v>
      </c>
      <c r="P819">
        <v>993</v>
      </c>
      <c r="Q819" t="str">
        <f t="shared" si="125"/>
        <v>101-1.000</v>
      </c>
      <c r="R819">
        <v>570</v>
      </c>
      <c r="S819">
        <v>23.65</v>
      </c>
      <c r="T819">
        <v>4.6100000000000003</v>
      </c>
      <c r="U819">
        <v>1.29</v>
      </c>
      <c r="V819">
        <v>12.81</v>
      </c>
      <c r="W819">
        <v>6.07</v>
      </c>
      <c r="X819" t="s">
        <v>3298</v>
      </c>
      <c r="Y819" t="s">
        <v>3299</v>
      </c>
      <c r="Z819" t="s">
        <v>3300</v>
      </c>
      <c r="AB819">
        <f>(N819 - MIN($N$2:$N$998)) / (MAX($N$2:$N$998) - MIN($N$2:$N$998))</f>
        <v>2.4524156014567869E-4</v>
      </c>
      <c r="AC819">
        <f t="shared" si="126"/>
        <v>7.9676345537294186E-5</v>
      </c>
      <c r="AD819">
        <f t="shared" si="127"/>
        <v>0.21021431828545373</v>
      </c>
      <c r="AE819">
        <f t="shared" si="128"/>
        <v>6.1571125265392788E-2</v>
      </c>
      <c r="AF819">
        <f t="shared" si="129"/>
        <v>2.3205142882814212E-4</v>
      </c>
    </row>
    <row r="820" spans="1:32" x14ac:dyDescent="0.25">
      <c r="A820" t="s">
        <v>3301</v>
      </c>
      <c r="B820">
        <v>3980</v>
      </c>
      <c r="C820" s="2" t="str">
        <f t="shared" si="120"/>
        <v>0-20.000</v>
      </c>
      <c r="D820">
        <v>10.58</v>
      </c>
      <c r="E820">
        <f t="shared" si="121"/>
        <v>10</v>
      </c>
      <c r="F820" t="str">
        <f t="shared" si="122"/>
        <v>10-12 anos</v>
      </c>
      <c r="G820">
        <v>22</v>
      </c>
      <c r="H820" t="str">
        <f t="shared" si="123"/>
        <v>1 - 250</v>
      </c>
      <c r="I820">
        <v>20</v>
      </c>
      <c r="J820">
        <v>26</v>
      </c>
      <c r="K820">
        <v>135</v>
      </c>
      <c r="L820">
        <v>834</v>
      </c>
      <c r="M820">
        <v>1339</v>
      </c>
      <c r="N820">
        <v>849</v>
      </c>
      <c r="O820" t="str">
        <f t="shared" si="124"/>
        <v>101-1.000</v>
      </c>
      <c r="P820">
        <v>230</v>
      </c>
      <c r="Q820" t="str">
        <f t="shared" si="125"/>
        <v>101-1.000</v>
      </c>
      <c r="R820">
        <v>260</v>
      </c>
      <c r="S820">
        <v>17.18</v>
      </c>
      <c r="T820">
        <v>3.62</v>
      </c>
      <c r="U820">
        <v>1.04</v>
      </c>
      <c r="V820">
        <v>12.96</v>
      </c>
      <c r="W820">
        <v>7.35</v>
      </c>
      <c r="X820" t="s">
        <v>3302</v>
      </c>
      <c r="Y820" t="s">
        <v>3303</v>
      </c>
      <c r="Z820" t="s">
        <v>3304</v>
      </c>
      <c r="AB820">
        <f>(N820 - MIN($N$2:$N$998)) / (MAX($N$2:$N$998) - MIN($N$2:$N$998))</f>
        <v>7.8987133749499697E-5</v>
      </c>
      <c r="AC820">
        <f t="shared" si="126"/>
        <v>1.845474267228365E-5</v>
      </c>
      <c r="AD820">
        <f t="shared" si="127"/>
        <v>0.16507067943456452</v>
      </c>
      <c r="AE820">
        <f t="shared" si="128"/>
        <v>8.492569002123149E-3</v>
      </c>
      <c r="AF820">
        <f t="shared" si="129"/>
        <v>2.3476865867390491E-4</v>
      </c>
    </row>
    <row r="821" spans="1:32" x14ac:dyDescent="0.25">
      <c r="A821" t="s">
        <v>3305</v>
      </c>
      <c r="B821">
        <v>3979</v>
      </c>
      <c r="C821" s="2" t="str">
        <f t="shared" si="120"/>
        <v>0-20.000</v>
      </c>
      <c r="D821">
        <v>11.99</v>
      </c>
      <c r="E821">
        <f t="shared" si="121"/>
        <v>10</v>
      </c>
      <c r="F821" t="str">
        <f t="shared" si="122"/>
        <v>10-12 anos</v>
      </c>
      <c r="G821">
        <v>66</v>
      </c>
      <c r="H821" t="str">
        <f t="shared" si="123"/>
        <v>1 - 250</v>
      </c>
      <c r="I821">
        <v>608</v>
      </c>
      <c r="J821">
        <v>637</v>
      </c>
      <c r="K821">
        <v>2624</v>
      </c>
      <c r="L821">
        <v>19302</v>
      </c>
      <c r="M821">
        <v>48618</v>
      </c>
      <c r="N821">
        <v>28839</v>
      </c>
      <c r="O821" t="str">
        <f t="shared" si="124"/>
        <v>10.001-100.000</v>
      </c>
      <c r="P821">
        <v>14425</v>
      </c>
      <c r="Q821" t="str">
        <f t="shared" si="125"/>
        <v>10.001-100.000</v>
      </c>
      <c r="R821">
        <v>5354</v>
      </c>
      <c r="S821">
        <v>29.67</v>
      </c>
      <c r="T821">
        <v>7.03</v>
      </c>
      <c r="U821">
        <v>1.41</v>
      </c>
      <c r="V821">
        <v>4.84</v>
      </c>
      <c r="W821">
        <v>5.03</v>
      </c>
      <c r="X821" t="s">
        <v>3306</v>
      </c>
      <c r="Y821" t="s">
        <v>3307</v>
      </c>
      <c r="Z821" t="s">
        <v>3308</v>
      </c>
      <c r="AB821">
        <f>(N821 - MIN($N$2:$N$998)) / (MAX($N$2:$N$998) - MIN($N$2:$N$998))</f>
        <v>2.6830505891658678E-3</v>
      </c>
      <c r="AC821">
        <f t="shared" si="126"/>
        <v>1.1574333175986592E-3</v>
      </c>
      <c r="AD821">
        <f t="shared" si="127"/>
        <v>0.32056543547651623</v>
      </c>
      <c r="AE821">
        <f t="shared" si="128"/>
        <v>8.7048832271762189E-2</v>
      </c>
      <c r="AF821">
        <f t="shared" si="129"/>
        <v>8.7675949689945963E-5</v>
      </c>
    </row>
    <row r="822" spans="1:32" x14ac:dyDescent="0.25">
      <c r="A822" t="s">
        <v>3309</v>
      </c>
      <c r="B822">
        <v>3979</v>
      </c>
      <c r="C822" s="2" t="str">
        <f t="shared" si="120"/>
        <v>0-20.000</v>
      </c>
      <c r="D822">
        <v>6.79</v>
      </c>
      <c r="E822">
        <f t="shared" si="121"/>
        <v>6</v>
      </c>
      <c r="F822" t="str">
        <f t="shared" si="122"/>
        <v>06-08 anos</v>
      </c>
      <c r="G822">
        <v>0</v>
      </c>
      <c r="H822" t="str">
        <f t="shared" si="123"/>
        <v>0</v>
      </c>
      <c r="I822">
        <v>71</v>
      </c>
      <c r="J822">
        <v>81</v>
      </c>
      <c r="K822">
        <v>163</v>
      </c>
      <c r="L822">
        <v>1385</v>
      </c>
      <c r="M822">
        <v>2754</v>
      </c>
      <c r="N822">
        <v>1767</v>
      </c>
      <c r="O822" t="str">
        <f t="shared" si="124"/>
        <v>1.001-10.000</v>
      </c>
      <c r="P822">
        <v>431</v>
      </c>
      <c r="Q822" t="str">
        <f t="shared" si="125"/>
        <v>101-1.000</v>
      </c>
      <c r="R822">
        <v>556</v>
      </c>
      <c r="S822">
        <v>15.65</v>
      </c>
      <c r="T822">
        <v>2.8</v>
      </c>
      <c r="U822">
        <v>1.02</v>
      </c>
      <c r="V822">
        <v>2.12</v>
      </c>
      <c r="W822">
        <v>2.8</v>
      </c>
      <c r="X822" t="s">
        <v>3310</v>
      </c>
      <c r="Y822" t="s">
        <v>3311</v>
      </c>
      <c r="Z822" t="s">
        <v>3312</v>
      </c>
      <c r="AB822">
        <f>(N822 - MIN($N$2:$N$998)) / (MAX($N$2:$N$998) - MIN($N$2:$N$998))</f>
        <v>1.6439371653164425E-4</v>
      </c>
      <c r="AC822">
        <f t="shared" si="126"/>
        <v>3.4582583007627183E-5</v>
      </c>
      <c r="AD822">
        <f t="shared" si="127"/>
        <v>0.12767897856817145</v>
      </c>
      <c r="AE822">
        <f t="shared" si="128"/>
        <v>4.2462845010615745E-3</v>
      </c>
      <c r="AF822">
        <f t="shared" si="129"/>
        <v>3.8403515153447405E-5</v>
      </c>
    </row>
    <row r="823" spans="1:32" x14ac:dyDescent="0.25">
      <c r="A823" t="s">
        <v>3313</v>
      </c>
      <c r="B823">
        <v>3978</v>
      </c>
      <c r="C823" s="2" t="str">
        <f t="shared" si="120"/>
        <v>0-20.000</v>
      </c>
      <c r="D823">
        <v>8.61</v>
      </c>
      <c r="E823">
        <f t="shared" si="121"/>
        <v>8</v>
      </c>
      <c r="F823" t="str">
        <f t="shared" si="122"/>
        <v>08-10 anos</v>
      </c>
      <c r="G823">
        <v>5</v>
      </c>
      <c r="H823" t="str">
        <f t="shared" si="123"/>
        <v>1 - 250</v>
      </c>
      <c r="I823">
        <v>13</v>
      </c>
      <c r="J823">
        <v>35</v>
      </c>
      <c r="K823">
        <v>153</v>
      </c>
      <c r="L823">
        <v>1759</v>
      </c>
      <c r="M823">
        <v>1826</v>
      </c>
      <c r="N823">
        <v>1549</v>
      </c>
      <c r="O823" t="str">
        <f t="shared" si="124"/>
        <v>1.001-10.000</v>
      </c>
      <c r="P823">
        <v>63</v>
      </c>
      <c r="Q823" t="str">
        <f t="shared" si="125"/>
        <v>Até 100</v>
      </c>
      <c r="R823">
        <v>214</v>
      </c>
      <c r="S823">
        <v>3.45</v>
      </c>
      <c r="T823">
        <v>4.34</v>
      </c>
      <c r="U823">
        <v>1.31</v>
      </c>
      <c r="V823">
        <v>49.89</v>
      </c>
      <c r="W823">
        <v>10.11</v>
      </c>
      <c r="X823" t="s">
        <v>3314</v>
      </c>
      <c r="Y823" t="s">
        <v>3315</v>
      </c>
      <c r="Z823" t="s">
        <v>3316</v>
      </c>
      <c r="AB823">
        <f>(N823 - MIN($N$2:$N$998)) / (MAX($N$2:$N$998) - MIN($N$2:$N$998))</f>
        <v>1.441119790082156E-4</v>
      </c>
      <c r="AC823">
        <f t="shared" si="126"/>
        <v>5.0549947319733471E-6</v>
      </c>
      <c r="AD823">
        <f t="shared" si="127"/>
        <v>0.19790241678066575</v>
      </c>
      <c r="AE823">
        <f t="shared" si="128"/>
        <v>6.5817409766454366E-2</v>
      </c>
      <c r="AF823">
        <f t="shared" si="129"/>
        <v>9.0375064670070334E-4</v>
      </c>
    </row>
    <row r="824" spans="1:32" x14ac:dyDescent="0.25">
      <c r="A824" t="s">
        <v>3317</v>
      </c>
      <c r="B824">
        <v>3971</v>
      </c>
      <c r="C824" s="2" t="str">
        <f t="shared" si="120"/>
        <v>0-20.000</v>
      </c>
      <c r="D824">
        <v>4.3499999999999996</v>
      </c>
      <c r="E824">
        <f t="shared" si="121"/>
        <v>4</v>
      </c>
      <c r="F824" t="str">
        <f t="shared" si="122"/>
        <v>04-06 anos</v>
      </c>
      <c r="G824">
        <v>3</v>
      </c>
      <c r="H824" t="str">
        <f t="shared" si="123"/>
        <v>1 - 250</v>
      </c>
      <c r="I824">
        <v>1529</v>
      </c>
      <c r="J824">
        <v>1551</v>
      </c>
      <c r="K824">
        <v>4802</v>
      </c>
      <c r="L824">
        <v>42800</v>
      </c>
      <c r="M824">
        <v>121269</v>
      </c>
      <c r="N824">
        <v>71366</v>
      </c>
      <c r="O824" t="str">
        <f t="shared" si="124"/>
        <v>10.001-100.000</v>
      </c>
      <c r="P824">
        <v>32928</v>
      </c>
      <c r="Q824" t="str">
        <f t="shared" si="125"/>
        <v>10.001-100.000</v>
      </c>
      <c r="R824">
        <v>16975</v>
      </c>
      <c r="S824">
        <v>27.15</v>
      </c>
      <c r="T824">
        <v>7.67</v>
      </c>
      <c r="U824">
        <v>1.32</v>
      </c>
      <c r="V824">
        <v>13.33</v>
      </c>
      <c r="W824">
        <v>5.82</v>
      </c>
      <c r="X824" t="s">
        <v>3318</v>
      </c>
      <c r="Y824" t="s">
        <v>3319</v>
      </c>
      <c r="Z824" t="s">
        <v>3320</v>
      </c>
      <c r="AB824">
        <f>(N824 - MIN($N$2:$N$998)) / (MAX($N$2:$N$998) - MIN($N$2:$N$998))</f>
        <v>6.6395710096193118E-3</v>
      </c>
      <c r="AC824">
        <f t="shared" si="126"/>
        <v>2.6420772465780696E-3</v>
      </c>
      <c r="AD824">
        <f t="shared" si="127"/>
        <v>0.34974920200638393</v>
      </c>
      <c r="AE824">
        <f t="shared" si="128"/>
        <v>6.7940552016985151E-2</v>
      </c>
      <c r="AF824">
        <f t="shared" si="129"/>
        <v>2.4147115896011977E-4</v>
      </c>
    </row>
    <row r="825" spans="1:32" x14ac:dyDescent="0.25">
      <c r="A825" t="s">
        <v>3321</v>
      </c>
      <c r="B825">
        <v>3969</v>
      </c>
      <c r="C825" s="2" t="str">
        <f t="shared" si="120"/>
        <v>0-20.000</v>
      </c>
      <c r="D825">
        <v>8.77</v>
      </c>
      <c r="E825">
        <f t="shared" si="121"/>
        <v>8</v>
      </c>
      <c r="F825" t="str">
        <f t="shared" si="122"/>
        <v>08-10 anos</v>
      </c>
      <c r="G825">
        <v>0</v>
      </c>
      <c r="H825" t="str">
        <f t="shared" si="123"/>
        <v>0</v>
      </c>
      <c r="I825">
        <v>344</v>
      </c>
      <c r="J825">
        <v>391</v>
      </c>
      <c r="K825">
        <v>1614</v>
      </c>
      <c r="L825">
        <v>11317</v>
      </c>
      <c r="M825">
        <v>22474</v>
      </c>
      <c r="N825">
        <v>14645</v>
      </c>
      <c r="O825" t="str">
        <f t="shared" si="124"/>
        <v>10.001-100.000</v>
      </c>
      <c r="P825">
        <v>4811</v>
      </c>
      <c r="Q825" t="str">
        <f t="shared" si="125"/>
        <v>1.001-10.000</v>
      </c>
      <c r="R825">
        <v>3018</v>
      </c>
      <c r="S825">
        <v>21.41</v>
      </c>
      <c r="T825">
        <v>5.9</v>
      </c>
      <c r="U825">
        <v>2.19</v>
      </c>
      <c r="V825">
        <v>7.31</v>
      </c>
      <c r="W825">
        <v>5.01</v>
      </c>
      <c r="X825" t="s">
        <v>3322</v>
      </c>
      <c r="Y825" t="s">
        <v>3323</v>
      </c>
      <c r="Z825" t="s">
        <v>3324</v>
      </c>
      <c r="AB825">
        <f>(N825 - MIN($N$2:$N$998)) / (MAX($N$2:$N$998) - MIN($N$2:$N$998))</f>
        <v>1.3625047983055632E-3</v>
      </c>
      <c r="AC825">
        <f t="shared" si="126"/>
        <v>3.8602507389720277E-4</v>
      </c>
      <c r="AD825">
        <f t="shared" si="127"/>
        <v>0.26903784769721845</v>
      </c>
      <c r="AE825">
        <f t="shared" si="128"/>
        <v>0.25265392781316348</v>
      </c>
      <c r="AF825">
        <f t="shared" si="129"/>
        <v>1.3241966781683985E-4</v>
      </c>
    </row>
    <row r="826" spans="1:32" x14ac:dyDescent="0.25">
      <c r="A826" t="s">
        <v>3325</v>
      </c>
      <c r="B826">
        <v>3966</v>
      </c>
      <c r="C826" s="2" t="str">
        <f t="shared" si="120"/>
        <v>0-20.000</v>
      </c>
      <c r="D826">
        <v>7.19</v>
      </c>
      <c r="E826">
        <f t="shared" si="121"/>
        <v>6</v>
      </c>
      <c r="F826" t="str">
        <f t="shared" si="122"/>
        <v>06-08 anos</v>
      </c>
      <c r="G826">
        <v>0</v>
      </c>
      <c r="H826" t="str">
        <f t="shared" si="123"/>
        <v>0</v>
      </c>
      <c r="I826">
        <v>113</v>
      </c>
      <c r="J826">
        <v>307</v>
      </c>
      <c r="K826">
        <v>800</v>
      </c>
      <c r="L826">
        <v>7584</v>
      </c>
      <c r="M826">
        <v>10791</v>
      </c>
      <c r="N826">
        <v>8334</v>
      </c>
      <c r="O826" t="str">
        <f t="shared" si="124"/>
        <v>1.001-10.000</v>
      </c>
      <c r="P826">
        <v>1131</v>
      </c>
      <c r="Q826" t="str">
        <f t="shared" si="125"/>
        <v>1.001-10.000</v>
      </c>
      <c r="R826">
        <v>1326</v>
      </c>
      <c r="S826">
        <v>10.48</v>
      </c>
      <c r="T826">
        <v>3.24</v>
      </c>
      <c r="U826">
        <v>1.1100000000000001</v>
      </c>
      <c r="V826">
        <v>4.09</v>
      </c>
      <c r="W826">
        <v>3.97</v>
      </c>
      <c r="X826" t="s">
        <v>3326</v>
      </c>
      <c r="Y826" t="s">
        <v>3327</v>
      </c>
      <c r="Z826" t="s">
        <v>3328</v>
      </c>
      <c r="AB826">
        <f>(N826 - MIN($N$2:$N$998)) / (MAX($N$2:$N$998) - MIN($N$2:$N$998))</f>
        <v>7.7535780055162603E-4</v>
      </c>
      <c r="AC826">
        <f t="shared" si="126"/>
        <v>9.074919114066438E-5</v>
      </c>
      <c r="AD826">
        <f t="shared" si="127"/>
        <v>0.14774281805745554</v>
      </c>
      <c r="AE826">
        <f t="shared" si="128"/>
        <v>2.3354564755838664E-2</v>
      </c>
      <c r="AF826">
        <f t="shared" si="129"/>
        <v>7.4089800461132018E-5</v>
      </c>
    </row>
    <row r="827" spans="1:32" x14ac:dyDescent="0.25">
      <c r="A827" t="s">
        <v>3329</v>
      </c>
      <c r="B827">
        <v>3962</v>
      </c>
      <c r="C827" s="2" t="str">
        <f t="shared" si="120"/>
        <v>0-20.000</v>
      </c>
      <c r="D827">
        <v>11.57</v>
      </c>
      <c r="E827">
        <f t="shared" si="121"/>
        <v>10</v>
      </c>
      <c r="F827" t="str">
        <f t="shared" si="122"/>
        <v>10-12 anos</v>
      </c>
      <c r="G827">
        <v>332</v>
      </c>
      <c r="H827" t="str">
        <f t="shared" si="123"/>
        <v>251 - 500</v>
      </c>
      <c r="I827">
        <v>73</v>
      </c>
      <c r="J827">
        <v>142</v>
      </c>
      <c r="K827">
        <v>628</v>
      </c>
      <c r="L827">
        <v>8424</v>
      </c>
      <c r="M827">
        <v>11900</v>
      </c>
      <c r="N827">
        <v>9009</v>
      </c>
      <c r="O827" t="str">
        <f t="shared" si="124"/>
        <v>1.001-10.000</v>
      </c>
      <c r="P827">
        <v>1386</v>
      </c>
      <c r="Q827" t="str">
        <f t="shared" si="125"/>
        <v>1.001-10.000</v>
      </c>
      <c r="R827">
        <v>1505</v>
      </c>
      <c r="S827">
        <v>11.65</v>
      </c>
      <c r="T827">
        <v>6.51</v>
      </c>
      <c r="U827">
        <v>1.69</v>
      </c>
      <c r="V827">
        <v>9.0500000000000007</v>
      </c>
      <c r="W827">
        <v>11.46</v>
      </c>
      <c r="X827" t="s">
        <v>3330</v>
      </c>
      <c r="Y827" t="s">
        <v>3331</v>
      </c>
      <c r="Z827" t="s">
        <v>3332</v>
      </c>
      <c r="AB827">
        <f>(N827 - MIN($N$2:$N$998)) / (MAX($N$2:$N$998) - MIN($N$2:$N$998))</f>
        <v>8.3815675847967355E-4</v>
      </c>
      <c r="AC827">
        <f t="shared" si="126"/>
        <v>1.1120988410341363E-4</v>
      </c>
      <c r="AD827">
        <f t="shared" si="127"/>
        <v>0.29685362517099861</v>
      </c>
      <c r="AE827">
        <f t="shared" si="128"/>
        <v>0.1464968152866242</v>
      </c>
      <c r="AF827">
        <f t="shared" si="129"/>
        <v>1.6393953402768822E-4</v>
      </c>
    </row>
    <row r="828" spans="1:32" x14ac:dyDescent="0.25">
      <c r="A828" t="s">
        <v>3333</v>
      </c>
      <c r="B828">
        <v>3960</v>
      </c>
      <c r="C828" s="2" t="str">
        <f t="shared" si="120"/>
        <v>0-20.000</v>
      </c>
      <c r="D828">
        <v>10.16</v>
      </c>
      <c r="E828">
        <f t="shared" si="121"/>
        <v>10</v>
      </c>
      <c r="F828" t="str">
        <f t="shared" si="122"/>
        <v>10-12 anos</v>
      </c>
      <c r="G828">
        <v>0</v>
      </c>
      <c r="H828" t="str">
        <f t="shared" si="123"/>
        <v>0</v>
      </c>
      <c r="I828">
        <v>86</v>
      </c>
      <c r="J828">
        <v>132</v>
      </c>
      <c r="K828">
        <v>492</v>
      </c>
      <c r="L828">
        <v>5185</v>
      </c>
      <c r="M828">
        <v>7159</v>
      </c>
      <c r="N828">
        <v>5043</v>
      </c>
      <c r="O828" t="str">
        <f t="shared" si="124"/>
        <v>1.001-10.000</v>
      </c>
      <c r="P828">
        <v>972</v>
      </c>
      <c r="Q828" t="str">
        <f t="shared" si="125"/>
        <v>101-1.000</v>
      </c>
      <c r="R828">
        <v>1144</v>
      </c>
      <c r="S828">
        <v>13.58</v>
      </c>
      <c r="T828">
        <v>4.2699999999999996</v>
      </c>
      <c r="U828">
        <v>1.45</v>
      </c>
      <c r="V828">
        <v>10.55</v>
      </c>
      <c r="W828">
        <v>7.77</v>
      </c>
      <c r="X828" t="s">
        <v>3334</v>
      </c>
      <c r="Y828" t="s">
        <v>3335</v>
      </c>
      <c r="Z828" t="s">
        <v>3336</v>
      </c>
      <c r="AB828">
        <f>(N828 - MIN($N$2:$N$998)) / (MAX($N$2:$N$998) - MIN($N$2:$N$998))</f>
        <v>4.6917799234243461E-4</v>
      </c>
      <c r="AC828">
        <f t="shared" si="126"/>
        <v>7.7991347293303076E-5</v>
      </c>
      <c r="AD828">
        <f t="shared" si="127"/>
        <v>0.19471044231646145</v>
      </c>
      <c r="AE828">
        <f t="shared" si="128"/>
        <v>9.5541401273885343E-2</v>
      </c>
      <c r="AF828">
        <f t="shared" si="129"/>
        <v>1.9111183248531611E-4</v>
      </c>
    </row>
    <row r="829" spans="1:32" x14ac:dyDescent="0.25">
      <c r="A829" t="s">
        <v>3337</v>
      </c>
      <c r="B829">
        <v>3960</v>
      </c>
      <c r="C829" s="2" t="str">
        <f t="shared" si="120"/>
        <v>0-20.000</v>
      </c>
      <c r="D829">
        <v>15.66</v>
      </c>
      <c r="E829">
        <f t="shared" si="121"/>
        <v>14</v>
      </c>
      <c r="F829" t="str">
        <f t="shared" si="122"/>
        <v>14-16 anos</v>
      </c>
      <c r="G829">
        <v>0</v>
      </c>
      <c r="H829" t="str">
        <f t="shared" si="123"/>
        <v>0</v>
      </c>
      <c r="I829">
        <v>122</v>
      </c>
      <c r="J829">
        <v>170</v>
      </c>
      <c r="K829">
        <v>767</v>
      </c>
      <c r="L829">
        <v>5473</v>
      </c>
      <c r="M829">
        <v>11552</v>
      </c>
      <c r="N829">
        <v>6078</v>
      </c>
      <c r="O829" t="str">
        <f t="shared" si="124"/>
        <v>1.001-10.000</v>
      </c>
      <c r="P829">
        <v>3977</v>
      </c>
      <c r="Q829" t="str">
        <f t="shared" si="125"/>
        <v>1.001-10.000</v>
      </c>
      <c r="R829">
        <v>1497</v>
      </c>
      <c r="S829">
        <v>34.43</v>
      </c>
      <c r="T829">
        <v>3.18</v>
      </c>
      <c r="U829">
        <v>1.19</v>
      </c>
      <c r="V829">
        <v>18.579999999999998</v>
      </c>
      <c r="W829">
        <v>6.68</v>
      </c>
      <c r="X829" t="s">
        <v>3338</v>
      </c>
      <c r="Y829" t="s">
        <v>3339</v>
      </c>
      <c r="Z829" t="s">
        <v>3340</v>
      </c>
      <c r="AB829">
        <f>(N829 - MIN($N$2:$N$998)) / (MAX($N$2:$N$998) - MIN($N$2:$N$998))</f>
        <v>5.6546972783210738E-4</v>
      </c>
      <c r="AC829">
        <f t="shared" si="126"/>
        <v>3.1910657220726989E-4</v>
      </c>
      <c r="AD829">
        <f t="shared" si="127"/>
        <v>0.14500683994528044</v>
      </c>
      <c r="AE829">
        <f t="shared" si="128"/>
        <v>4.0339702760084917E-2</v>
      </c>
      <c r="AF829">
        <f t="shared" si="129"/>
        <v>3.3657420356181733E-4</v>
      </c>
    </row>
    <row r="830" spans="1:32" x14ac:dyDescent="0.25">
      <c r="A830" t="s">
        <v>3341</v>
      </c>
      <c r="B830">
        <v>3959</v>
      </c>
      <c r="C830" s="2" t="str">
        <f t="shared" si="120"/>
        <v>0-20.000</v>
      </c>
      <c r="D830">
        <v>8.6999999999999993</v>
      </c>
      <c r="E830">
        <f t="shared" si="121"/>
        <v>8</v>
      </c>
      <c r="F830" t="str">
        <f t="shared" si="122"/>
        <v>08-10 anos</v>
      </c>
      <c r="G830">
        <v>143</v>
      </c>
      <c r="H830" t="str">
        <f t="shared" si="123"/>
        <v>1 - 250</v>
      </c>
      <c r="I830">
        <v>267</v>
      </c>
      <c r="J830">
        <v>320</v>
      </c>
      <c r="K830">
        <v>1946</v>
      </c>
      <c r="L830">
        <v>19889</v>
      </c>
      <c r="M830">
        <v>30805</v>
      </c>
      <c r="N830">
        <v>23989</v>
      </c>
      <c r="O830" t="str">
        <f t="shared" si="124"/>
        <v>10.001-100.000</v>
      </c>
      <c r="P830">
        <v>2527</v>
      </c>
      <c r="Q830" t="str">
        <f t="shared" si="125"/>
        <v>1.001-10.000</v>
      </c>
      <c r="R830">
        <v>4289</v>
      </c>
      <c r="S830">
        <v>8.1999999999999993</v>
      </c>
      <c r="T830">
        <v>5.01</v>
      </c>
      <c r="U830">
        <v>2.54</v>
      </c>
      <c r="V830">
        <v>28.17</v>
      </c>
      <c r="W830">
        <v>13.35</v>
      </c>
      <c r="X830" t="s">
        <v>3342</v>
      </c>
      <c r="Y830" t="s">
        <v>3343</v>
      </c>
      <c r="Z830" t="s">
        <v>3344</v>
      </c>
      <c r="AB830">
        <f>(N830 - MIN($N$2:$N$998)) / (MAX($N$2:$N$998) - MIN($N$2:$N$998))</f>
        <v>2.2318284470161935E-3</v>
      </c>
      <c r="AC830">
        <f t="shared" si="126"/>
        <v>2.0276145536026426E-4</v>
      </c>
      <c r="AD830">
        <f t="shared" si="127"/>
        <v>0.22845417236662105</v>
      </c>
      <c r="AE830">
        <f t="shared" si="128"/>
        <v>0.32696390658174096</v>
      </c>
      <c r="AF830">
        <f t="shared" si="129"/>
        <v>5.1029576503425168E-4</v>
      </c>
    </row>
    <row r="831" spans="1:32" x14ac:dyDescent="0.25">
      <c r="A831" t="s">
        <v>3345</v>
      </c>
      <c r="B831">
        <v>3958</v>
      </c>
      <c r="C831" s="2" t="str">
        <f t="shared" si="120"/>
        <v>0-20.000</v>
      </c>
      <c r="D831">
        <v>13.47</v>
      </c>
      <c r="E831">
        <f t="shared" si="121"/>
        <v>12</v>
      </c>
      <c r="F831" t="str">
        <f t="shared" si="122"/>
        <v>12-14 anos</v>
      </c>
      <c r="G831">
        <v>0</v>
      </c>
      <c r="H831" t="str">
        <f t="shared" si="123"/>
        <v>0</v>
      </c>
      <c r="I831">
        <v>54</v>
      </c>
      <c r="J831">
        <v>203</v>
      </c>
      <c r="K831">
        <v>655</v>
      </c>
      <c r="L831">
        <v>8980</v>
      </c>
      <c r="M831">
        <v>9615</v>
      </c>
      <c r="N831">
        <v>7899</v>
      </c>
      <c r="O831" t="str">
        <f t="shared" si="124"/>
        <v>1.001-10.000</v>
      </c>
      <c r="P831">
        <v>277</v>
      </c>
      <c r="Q831" t="str">
        <f t="shared" si="125"/>
        <v>101-1.000</v>
      </c>
      <c r="R831">
        <v>1439</v>
      </c>
      <c r="S831">
        <v>2.88</v>
      </c>
      <c r="T831">
        <v>4.9000000000000004</v>
      </c>
      <c r="U831">
        <v>1.42</v>
      </c>
      <c r="V831">
        <v>8.52</v>
      </c>
      <c r="W831">
        <v>7.3</v>
      </c>
      <c r="X831" t="s">
        <v>3346</v>
      </c>
      <c r="Y831" t="s">
        <v>3347</v>
      </c>
      <c r="Z831" t="s">
        <v>3348</v>
      </c>
      <c r="AB831">
        <f>(N831 - MIN($N$2:$N$998)) / (MAX($N$2:$N$998) - MIN($N$2:$N$998))</f>
        <v>7.3488736099799543E-4</v>
      </c>
      <c r="AC831">
        <f t="shared" si="126"/>
        <v>2.2225929218359001E-5</v>
      </c>
      <c r="AD831">
        <f t="shared" si="127"/>
        <v>0.22343821249430007</v>
      </c>
      <c r="AE831">
        <f t="shared" si="128"/>
        <v>8.9171974522292974E-2</v>
      </c>
      <c r="AF831">
        <f t="shared" si="129"/>
        <v>1.5433865523932635E-4</v>
      </c>
    </row>
    <row r="832" spans="1:32" x14ac:dyDescent="0.25">
      <c r="A832" t="s">
        <v>3349</v>
      </c>
      <c r="B832">
        <v>3958</v>
      </c>
      <c r="C832" s="2" t="str">
        <f t="shared" si="120"/>
        <v>0-20.000</v>
      </c>
      <c r="D832">
        <v>9.41</v>
      </c>
      <c r="E832">
        <f t="shared" si="121"/>
        <v>8</v>
      </c>
      <c r="F832" t="str">
        <f t="shared" si="122"/>
        <v>08-10 anos</v>
      </c>
      <c r="G832">
        <v>0</v>
      </c>
      <c r="H832" t="str">
        <f t="shared" si="123"/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tr">
        <f t="shared" si="124"/>
        <v>Até 100</v>
      </c>
      <c r="P832">
        <v>0</v>
      </c>
      <c r="Q832" t="str">
        <f t="shared" si="125"/>
        <v>Até 100</v>
      </c>
      <c r="R832">
        <v>0</v>
      </c>
      <c r="X832" t="s">
        <v>3350</v>
      </c>
      <c r="Y832" t="s">
        <v>3351</v>
      </c>
      <c r="Z832" t="s">
        <v>3352</v>
      </c>
      <c r="AA832" t="s">
        <v>25</v>
      </c>
      <c r="AB832">
        <f>(N832 - MIN($N$2:$N$998)) / (MAX($N$2:$N$998) - MIN($N$2:$N$998))</f>
        <v>0</v>
      </c>
      <c r="AC832">
        <f t="shared" si="126"/>
        <v>0</v>
      </c>
      <c r="AD832">
        <f t="shared" si="127"/>
        <v>0</v>
      </c>
      <c r="AE832">
        <f t="shared" si="128"/>
        <v>-0.21231422505307856</v>
      </c>
      <c r="AF832">
        <f t="shared" si="129"/>
        <v>0</v>
      </c>
    </row>
    <row r="833" spans="1:32" x14ac:dyDescent="0.25">
      <c r="A833" t="s">
        <v>3353</v>
      </c>
      <c r="B833">
        <v>3956</v>
      </c>
      <c r="C833" s="2" t="str">
        <f t="shared" si="120"/>
        <v>0-20.000</v>
      </c>
      <c r="D833">
        <v>9.1300000000000008</v>
      </c>
      <c r="E833">
        <f t="shared" si="121"/>
        <v>8</v>
      </c>
      <c r="F833" t="str">
        <f t="shared" si="122"/>
        <v>08-10 anos</v>
      </c>
      <c r="G833">
        <v>0</v>
      </c>
      <c r="H833" t="str">
        <f t="shared" si="123"/>
        <v>0</v>
      </c>
      <c r="I833">
        <v>2844</v>
      </c>
      <c r="J833">
        <v>5141</v>
      </c>
      <c r="K833">
        <v>7607</v>
      </c>
      <c r="L833">
        <v>140344</v>
      </c>
      <c r="M833">
        <v>123872</v>
      </c>
      <c r="N833">
        <v>103175</v>
      </c>
      <c r="O833" t="str">
        <f t="shared" si="124"/>
        <v>100.001-1.000.000</v>
      </c>
      <c r="P833">
        <v>6725</v>
      </c>
      <c r="Q833" t="str">
        <f t="shared" si="125"/>
        <v>1.001-10.000</v>
      </c>
      <c r="R833">
        <v>13972</v>
      </c>
      <c r="S833">
        <v>5.43</v>
      </c>
      <c r="T833">
        <v>1.55</v>
      </c>
      <c r="U833">
        <v>1</v>
      </c>
      <c r="V833">
        <v>0.28999999999999998</v>
      </c>
      <c r="W833">
        <v>3.8</v>
      </c>
      <c r="X833" t="s">
        <v>3354</v>
      </c>
      <c r="Y833" t="s">
        <v>3355</v>
      </c>
      <c r="Z833" t="s">
        <v>3356</v>
      </c>
      <c r="AB833">
        <f>(N833 - MIN($N$2:$N$998)) / (MAX($N$2:$N$998) - MIN($N$2:$N$998))</f>
        <v>9.5989370136685889E-3</v>
      </c>
      <c r="AC833">
        <f t="shared" si="126"/>
        <v>5.3960062813525019E-4</v>
      </c>
      <c r="AD833">
        <f t="shared" si="127"/>
        <v>7.0679434564523483E-2</v>
      </c>
      <c r="AE833">
        <f t="shared" si="128"/>
        <v>0</v>
      </c>
      <c r="AF833">
        <f t="shared" si="129"/>
        <v>5.2533110351413898E-6</v>
      </c>
    </row>
    <row r="834" spans="1:32" x14ac:dyDescent="0.25">
      <c r="A834" t="s">
        <v>3357</v>
      </c>
      <c r="B834">
        <v>3952</v>
      </c>
      <c r="C834" s="2" t="str">
        <f t="shared" si="120"/>
        <v>0-20.000</v>
      </c>
      <c r="D834">
        <v>9.25</v>
      </c>
      <c r="E834">
        <f t="shared" si="121"/>
        <v>8</v>
      </c>
      <c r="F834" t="str">
        <f t="shared" si="122"/>
        <v>08-10 anos</v>
      </c>
      <c r="G834">
        <v>0</v>
      </c>
      <c r="H834" t="str">
        <f t="shared" si="123"/>
        <v>0</v>
      </c>
      <c r="I834">
        <v>16</v>
      </c>
      <c r="J834">
        <v>35</v>
      </c>
      <c r="K834">
        <v>133</v>
      </c>
      <c r="L834">
        <v>1246</v>
      </c>
      <c r="M834">
        <v>1767</v>
      </c>
      <c r="N834">
        <v>1187</v>
      </c>
      <c r="O834" t="str">
        <f t="shared" si="124"/>
        <v>1.001-10.000</v>
      </c>
      <c r="P834">
        <v>353</v>
      </c>
      <c r="Q834" t="str">
        <f t="shared" si="125"/>
        <v>101-1.000</v>
      </c>
      <c r="R834">
        <v>227</v>
      </c>
      <c r="S834">
        <v>19.98</v>
      </c>
      <c r="T834">
        <v>3.74</v>
      </c>
      <c r="U834">
        <v>1.37</v>
      </c>
      <c r="V834">
        <v>8.23</v>
      </c>
      <c r="W834">
        <v>6.83</v>
      </c>
      <c r="X834" t="s">
        <v>3358</v>
      </c>
      <c r="Y834" t="s">
        <v>3359</v>
      </c>
      <c r="Z834" t="s">
        <v>3360</v>
      </c>
      <c r="AB834">
        <f>(N834 - MIN($N$2:$N$998)) / (MAX($N$2:$N$998) - MIN($N$2:$N$998))</f>
        <v>1.104331304601368E-4</v>
      </c>
      <c r="AC834">
        <f t="shared" si="126"/>
        <v>2.832401810137447E-5</v>
      </c>
      <c r="AD834">
        <f t="shared" si="127"/>
        <v>0.17054263565891475</v>
      </c>
      <c r="AE834">
        <f t="shared" si="128"/>
        <v>7.855626326963909E-2</v>
      </c>
      <c r="AF834">
        <f t="shared" si="129"/>
        <v>1.4908534420418498E-4</v>
      </c>
    </row>
    <row r="835" spans="1:32" x14ac:dyDescent="0.25">
      <c r="A835" t="s">
        <v>3361</v>
      </c>
      <c r="B835">
        <v>3952</v>
      </c>
      <c r="C835" s="2" t="str">
        <f t="shared" ref="C835:C898" si="130">IF(B835&lt;=20000,"0-20.000",
IF(B835&lt;=40000,"20.001-40.000",
IF(B835&lt;=60000,"40.001-60.000",
IF(B835&lt;=80000,"60.001-80.000",
IF(B835&lt;=100000,"80.001-100.000",
IF(B835&lt;=120000,"100.001-120.000",
IF(B835&lt;=140000,"120.001-140.000",
"140.001-160.000")))))))</f>
        <v>0-20.000</v>
      </c>
      <c r="D835">
        <v>5.31</v>
      </c>
      <c r="E835">
        <f t="shared" ref="E835:E898" si="131">FLOOR(D835,2)</f>
        <v>4</v>
      </c>
      <c r="F835" t="str">
        <f t="shared" ref="F835:F898" si="132">IF(E835=0,"&lt;1 ano",TEXT(E835,"00")&amp;"-"&amp;TEXT(E835+2,"00")&amp;" anos")</f>
        <v>04-06 anos</v>
      </c>
      <c r="G835">
        <v>1</v>
      </c>
      <c r="H835" t="str">
        <f t="shared" ref="H835:H898" si="133">IF(G835=0,"0",INT((G835-1)/250)*250+1 &amp; " - " &amp; INT((G835-1)/250+1)*250)</f>
        <v>1 - 250</v>
      </c>
      <c r="I835">
        <v>110</v>
      </c>
      <c r="J835">
        <v>191</v>
      </c>
      <c r="K835">
        <v>843</v>
      </c>
      <c r="L835">
        <v>9937</v>
      </c>
      <c r="M835">
        <v>17619</v>
      </c>
      <c r="N835">
        <v>12572</v>
      </c>
      <c r="O835" t="str">
        <f t="shared" ref="O835:O898" si="134">IF(N835&lt;=100,"Até 100",
IF(N835&lt;=1000,"101-1.000",
IF(N835&lt;=10000,"1.001-10.000",
IF(N835&lt;=100000,"10.001-100.000",
IF(N835&lt;=1000000,"100.001-1.000.000",
"&gt;1.000.000")))))</f>
        <v>10.001-100.000</v>
      </c>
      <c r="P835">
        <v>3005</v>
      </c>
      <c r="Q835" t="str">
        <f t="shared" ref="Q835:Q898" si="135">IF(P835&lt;=100,"Até 100",
IF(P835&lt;=1000,"101-1.000",
IF(P835&lt;=10000,"1.001-10.000",
IF(P835&lt;=100000,"10.001-100.000",
"&gt;100.000"))))</f>
        <v>1.001-10.000</v>
      </c>
      <c r="R835">
        <v>2042</v>
      </c>
      <c r="S835">
        <v>17.059999999999999</v>
      </c>
      <c r="T835">
        <v>7.67</v>
      </c>
      <c r="U835">
        <v>1.53</v>
      </c>
      <c r="V835">
        <v>8.1199999999999992</v>
      </c>
      <c r="W835">
        <v>9.16</v>
      </c>
      <c r="X835" t="s">
        <v>3362</v>
      </c>
      <c r="Y835" t="s">
        <v>3363</v>
      </c>
      <c r="Z835" t="s">
        <v>3364</v>
      </c>
      <c r="AB835">
        <f>(N835 - MIN($N$2:$N$998)) / (MAX($N$2:$N$998) - MIN($N$2:$N$998))</f>
        <v>1.1696422208465375E-3</v>
      </c>
      <c r="AC835">
        <f t="shared" ref="AC835:AC898" si="136">(P835 - MIN($P$2:$P$998)) / (MAX($P$2:$P$998) - MIN($P$2:$P$998))</f>
        <v>2.4111522491396679E-4</v>
      </c>
      <c r="AD835">
        <f t="shared" ref="AD835:AD898" si="137">(T835 - MIN($T$2:$T$998)) / (MAX($T$2:$T$998) - MIN($T$2:$T$998))</f>
        <v>0.34974920200638393</v>
      </c>
      <c r="AE835">
        <f t="shared" ref="AE835:AE898" si="138">(U835 - MIN($U$2:$U$998)) / (MAX($U$2:$U$998) - MIN($U$2:$U$998))</f>
        <v>0.11252653927813164</v>
      </c>
      <c r="AF835">
        <f t="shared" ref="AF835:AF898" si="139">(V835 - MIN($V$2:$V$998)) / (MAX($V$2:$V$998) - MIN($V$2:$V$998))</f>
        <v>1.4709270898395892E-4</v>
      </c>
    </row>
    <row r="836" spans="1:32" x14ac:dyDescent="0.25">
      <c r="A836" t="s">
        <v>3365</v>
      </c>
      <c r="B836">
        <v>3948</v>
      </c>
      <c r="C836" s="2" t="str">
        <f t="shared" si="130"/>
        <v>0-20.000</v>
      </c>
      <c r="D836">
        <v>7.73</v>
      </c>
      <c r="E836">
        <f t="shared" si="131"/>
        <v>6</v>
      </c>
      <c r="F836" t="str">
        <f t="shared" si="132"/>
        <v>06-08 anos</v>
      </c>
      <c r="G836">
        <v>80</v>
      </c>
      <c r="H836" t="str">
        <f t="shared" si="133"/>
        <v>1 - 250</v>
      </c>
      <c r="I836">
        <v>1360</v>
      </c>
      <c r="J836">
        <v>1652</v>
      </c>
      <c r="K836">
        <v>12187</v>
      </c>
      <c r="L836">
        <v>150649</v>
      </c>
      <c r="M836">
        <v>238402</v>
      </c>
      <c r="N836">
        <v>190510</v>
      </c>
      <c r="O836" t="str">
        <f t="shared" si="134"/>
        <v>100.001-1.000.000</v>
      </c>
      <c r="P836">
        <v>15129</v>
      </c>
      <c r="Q836" t="str">
        <f t="shared" si="135"/>
        <v>10.001-100.000</v>
      </c>
      <c r="R836">
        <v>32763</v>
      </c>
      <c r="S836">
        <v>6.35</v>
      </c>
      <c r="T836">
        <v>8.6999999999999993</v>
      </c>
      <c r="U836">
        <v>1.78</v>
      </c>
      <c r="V836">
        <v>80.760000000000005</v>
      </c>
      <c r="W836">
        <v>15.47</v>
      </c>
      <c r="X836" t="s">
        <v>3366</v>
      </c>
      <c r="Y836" t="s">
        <v>3367</v>
      </c>
      <c r="Z836" t="s">
        <v>3368</v>
      </c>
      <c r="AB836">
        <f>(N836 - MIN($N$2:$N$998)) / (MAX($N$2:$N$998) - MIN($N$2:$N$998))</f>
        <v>1.7724191814625662E-2</v>
      </c>
      <c r="AC836">
        <f t="shared" si="136"/>
        <v>1.213920877778171E-3</v>
      </c>
      <c r="AD836">
        <f t="shared" si="137"/>
        <v>0.39671682626538984</v>
      </c>
      <c r="AE836">
        <f t="shared" si="138"/>
        <v>0.16560509554140129</v>
      </c>
      <c r="AF836">
        <f t="shared" si="139"/>
        <v>1.4629565489586852E-3</v>
      </c>
    </row>
    <row r="837" spans="1:32" x14ac:dyDescent="0.25">
      <c r="A837" t="s">
        <v>3369</v>
      </c>
      <c r="B837">
        <v>3945</v>
      </c>
      <c r="C837" s="2" t="str">
        <f t="shared" si="130"/>
        <v>0-20.000</v>
      </c>
      <c r="D837">
        <v>7.41</v>
      </c>
      <c r="E837">
        <f t="shared" si="131"/>
        <v>6</v>
      </c>
      <c r="F837" t="str">
        <f t="shared" si="132"/>
        <v>06-08 anos</v>
      </c>
      <c r="G837">
        <v>72</v>
      </c>
      <c r="H837" t="str">
        <f t="shared" si="133"/>
        <v>1 - 250</v>
      </c>
      <c r="I837">
        <v>299</v>
      </c>
      <c r="J837">
        <v>531</v>
      </c>
      <c r="K837">
        <v>2746</v>
      </c>
      <c r="L837">
        <v>36373</v>
      </c>
      <c r="M837">
        <v>40303</v>
      </c>
      <c r="N837">
        <v>33509</v>
      </c>
      <c r="O837" t="str">
        <f t="shared" si="134"/>
        <v>10.001-100.000</v>
      </c>
      <c r="P837">
        <v>852</v>
      </c>
      <c r="Q837" t="str">
        <f t="shared" si="135"/>
        <v>101-1.000</v>
      </c>
      <c r="R837">
        <v>5942</v>
      </c>
      <c r="S837">
        <v>2.11</v>
      </c>
      <c r="T837">
        <v>6.85</v>
      </c>
      <c r="U837">
        <v>2.44</v>
      </c>
      <c r="V837">
        <v>22.18</v>
      </c>
      <c r="W837">
        <v>13.96</v>
      </c>
      <c r="X837" t="s">
        <v>3370</v>
      </c>
      <c r="Y837" t="s">
        <v>3371</v>
      </c>
      <c r="Z837" t="s">
        <v>3372</v>
      </c>
      <c r="AB837">
        <f>(N837 - MIN($N$2:$N$998)) / (MAX($N$2:$N$998) - MIN($N$2:$N$998))</f>
        <v>3.1175263425347296E-3</v>
      </c>
      <c r="AC837">
        <f t="shared" si="136"/>
        <v>6.836278589906812E-5</v>
      </c>
      <c r="AD837">
        <f t="shared" si="137"/>
        <v>0.31235750113999089</v>
      </c>
      <c r="AE837">
        <f t="shared" si="138"/>
        <v>0.30573248407643311</v>
      </c>
      <c r="AF837">
        <f t="shared" si="139"/>
        <v>4.0178771986012428E-4</v>
      </c>
    </row>
    <row r="838" spans="1:32" x14ac:dyDescent="0.25">
      <c r="A838" t="s">
        <v>3373</v>
      </c>
      <c r="B838">
        <v>3943</v>
      </c>
      <c r="C838" s="2" t="str">
        <f t="shared" si="130"/>
        <v>0-20.000</v>
      </c>
      <c r="D838">
        <v>12.27</v>
      </c>
      <c r="E838">
        <f t="shared" si="131"/>
        <v>12</v>
      </c>
      <c r="F838" t="str">
        <f t="shared" si="132"/>
        <v>12-14 anos</v>
      </c>
      <c r="G838">
        <v>0</v>
      </c>
      <c r="H838" t="str">
        <f t="shared" si="133"/>
        <v>0</v>
      </c>
      <c r="I838">
        <v>35</v>
      </c>
      <c r="J838">
        <v>43</v>
      </c>
      <c r="K838">
        <v>153</v>
      </c>
      <c r="L838">
        <v>909</v>
      </c>
      <c r="M838">
        <v>6713</v>
      </c>
      <c r="N838">
        <v>6251</v>
      </c>
      <c r="O838" t="str">
        <f t="shared" si="134"/>
        <v>1.001-10.000</v>
      </c>
      <c r="P838">
        <v>170</v>
      </c>
      <c r="Q838" t="str">
        <f t="shared" si="135"/>
        <v>101-1.000</v>
      </c>
      <c r="R838">
        <v>292</v>
      </c>
      <c r="S838">
        <v>2.5299999999999998</v>
      </c>
      <c r="T838">
        <v>3.51</v>
      </c>
      <c r="U838">
        <v>1.23</v>
      </c>
      <c r="V838">
        <v>5.19</v>
      </c>
      <c r="W838">
        <v>5.19</v>
      </c>
      <c r="X838" t="s">
        <v>3374</v>
      </c>
      <c r="Y838" t="s">
        <v>3375</v>
      </c>
      <c r="Z838" t="s">
        <v>3376</v>
      </c>
      <c r="AB838">
        <f>(N838 - MIN($N$2:$N$998)) / (MAX($N$2:$N$998) - MIN($N$2:$N$998))</f>
        <v>5.8156486816033292E-4</v>
      </c>
      <c r="AC838">
        <f t="shared" si="136"/>
        <v>1.3640461975166175E-5</v>
      </c>
      <c r="AD838">
        <f t="shared" si="137"/>
        <v>0.16005471956224349</v>
      </c>
      <c r="AE838">
        <f t="shared" si="138"/>
        <v>4.8832271762208064E-2</v>
      </c>
      <c r="AF838">
        <f t="shared" si="139"/>
        <v>9.4016152663392469E-5</v>
      </c>
    </row>
    <row r="839" spans="1:32" x14ac:dyDescent="0.25">
      <c r="A839" t="s">
        <v>3377</v>
      </c>
      <c r="B839">
        <v>3927</v>
      </c>
      <c r="C839" s="2" t="str">
        <f t="shared" si="130"/>
        <v>0-20.000</v>
      </c>
      <c r="D839">
        <v>9.49</v>
      </c>
      <c r="E839">
        <f t="shared" si="131"/>
        <v>8</v>
      </c>
      <c r="F839" t="str">
        <f t="shared" si="132"/>
        <v>08-10 anos</v>
      </c>
      <c r="G839">
        <v>3</v>
      </c>
      <c r="H839" t="str">
        <f t="shared" si="133"/>
        <v>1 - 250</v>
      </c>
      <c r="I839">
        <v>24</v>
      </c>
      <c r="J839">
        <v>53</v>
      </c>
      <c r="K839">
        <v>102</v>
      </c>
      <c r="L839">
        <v>1001</v>
      </c>
      <c r="M839">
        <v>1331</v>
      </c>
      <c r="N839">
        <v>1103</v>
      </c>
      <c r="O839" t="str">
        <f t="shared" si="134"/>
        <v>1.001-10.000</v>
      </c>
      <c r="P839">
        <v>26</v>
      </c>
      <c r="Q839" t="str">
        <f t="shared" si="135"/>
        <v>Até 100</v>
      </c>
      <c r="R839">
        <v>202</v>
      </c>
      <c r="S839">
        <v>1.95</v>
      </c>
      <c r="T839">
        <v>4.55</v>
      </c>
      <c r="U839">
        <v>1.4</v>
      </c>
      <c r="V839">
        <v>1.6</v>
      </c>
      <c r="W839">
        <v>2.77</v>
      </c>
      <c r="X839" t="s">
        <v>3378</v>
      </c>
      <c r="Y839" t="s">
        <v>3379</v>
      </c>
      <c r="Z839" t="s">
        <v>3380</v>
      </c>
      <c r="AB839">
        <f>(N839 - MIN($N$2:$N$998)) / (MAX($N$2:$N$998) - MIN($N$2:$N$998))</f>
        <v>1.0261814902909089E-4</v>
      </c>
      <c r="AC839">
        <f t="shared" si="136"/>
        <v>2.0861883020842384E-6</v>
      </c>
      <c r="AD839">
        <f t="shared" si="137"/>
        <v>0.2074783401732786</v>
      </c>
      <c r="AE839">
        <f t="shared" si="138"/>
        <v>8.4925690021231404E-2</v>
      </c>
      <c r="AF839">
        <f t="shared" si="139"/>
        <v>2.8983785021469742E-5</v>
      </c>
    </row>
    <row r="840" spans="1:32" x14ac:dyDescent="0.25">
      <c r="A840" t="s">
        <v>3381</v>
      </c>
      <c r="B840">
        <v>3927</v>
      </c>
      <c r="C840" s="2" t="str">
        <f t="shared" si="130"/>
        <v>0-20.000</v>
      </c>
      <c r="D840">
        <v>10.69</v>
      </c>
      <c r="E840">
        <f t="shared" si="131"/>
        <v>10</v>
      </c>
      <c r="F840" t="str">
        <f t="shared" si="132"/>
        <v>10-12 anos</v>
      </c>
      <c r="G840">
        <v>0</v>
      </c>
      <c r="H840" t="str">
        <f t="shared" si="133"/>
        <v>0</v>
      </c>
      <c r="I840">
        <v>112</v>
      </c>
      <c r="J840">
        <v>126</v>
      </c>
      <c r="K840">
        <v>686</v>
      </c>
      <c r="L840">
        <v>11663</v>
      </c>
      <c r="M840">
        <v>19189</v>
      </c>
      <c r="N840">
        <v>12515</v>
      </c>
      <c r="O840" t="str">
        <f t="shared" si="134"/>
        <v>10.001-100.000</v>
      </c>
      <c r="P840">
        <v>4178</v>
      </c>
      <c r="Q840" t="str">
        <f t="shared" si="135"/>
        <v>1.001-10.000</v>
      </c>
      <c r="R840">
        <v>2496</v>
      </c>
      <c r="S840">
        <v>21.77</v>
      </c>
      <c r="T840">
        <v>2.29</v>
      </c>
      <c r="U840">
        <v>1.0900000000000001</v>
      </c>
      <c r="V840">
        <v>9.9600000000000009</v>
      </c>
      <c r="W840">
        <v>21.05</v>
      </c>
      <c r="X840" t="s">
        <v>3382</v>
      </c>
      <c r="Y840" t="s">
        <v>3383</v>
      </c>
      <c r="Z840" t="s">
        <v>3384</v>
      </c>
      <c r="AB840">
        <f>(N840 - MIN($N$2:$N$998)) / (MAX($N$2:$N$998) - MIN($N$2:$N$998))</f>
        <v>1.1643391977326134E-3</v>
      </c>
      <c r="AC840">
        <f t="shared" si="136"/>
        <v>3.3523441254261342E-4</v>
      </c>
      <c r="AD840">
        <f t="shared" si="137"/>
        <v>0.10442316461468308</v>
      </c>
      <c r="AE840">
        <f t="shared" si="138"/>
        <v>1.9108280254777087E-2</v>
      </c>
      <c r="AF840">
        <f t="shared" si="139"/>
        <v>1.8042406175864913E-4</v>
      </c>
    </row>
    <row r="841" spans="1:32" x14ac:dyDescent="0.25">
      <c r="A841" t="s">
        <v>3385</v>
      </c>
      <c r="B841">
        <v>3922</v>
      </c>
      <c r="C841" s="2" t="str">
        <f t="shared" si="130"/>
        <v>0-20.000</v>
      </c>
      <c r="D841">
        <v>5.24</v>
      </c>
      <c r="E841">
        <f t="shared" si="131"/>
        <v>4</v>
      </c>
      <c r="F841" t="str">
        <f t="shared" si="132"/>
        <v>04-06 anos</v>
      </c>
      <c r="G841">
        <v>0</v>
      </c>
      <c r="H841" t="str">
        <f t="shared" si="133"/>
        <v>0</v>
      </c>
      <c r="I841">
        <v>179</v>
      </c>
      <c r="J841">
        <v>136</v>
      </c>
      <c r="K841">
        <v>389</v>
      </c>
      <c r="L841">
        <v>3941</v>
      </c>
      <c r="M841">
        <v>14806</v>
      </c>
      <c r="N841">
        <v>5793</v>
      </c>
      <c r="O841" t="str">
        <f t="shared" si="134"/>
        <v>1.001-10.000</v>
      </c>
      <c r="P841">
        <v>8093</v>
      </c>
      <c r="Q841" t="str">
        <f t="shared" si="135"/>
        <v>1.001-10.000</v>
      </c>
      <c r="R841">
        <v>920</v>
      </c>
      <c r="S841">
        <v>54.66</v>
      </c>
      <c r="T841">
        <v>4.99</v>
      </c>
      <c r="U841">
        <v>1.35</v>
      </c>
      <c r="V841">
        <v>5.24</v>
      </c>
      <c r="W841">
        <v>5.27</v>
      </c>
      <c r="X841" t="s">
        <v>3386</v>
      </c>
      <c r="Y841" t="s">
        <v>3387</v>
      </c>
      <c r="Z841" t="s">
        <v>3388</v>
      </c>
      <c r="AB841">
        <f>(N841 - MIN($N$2:$N$998)) / (MAX($N$2:$N$998) - MIN($N$2:$N$998))</f>
        <v>5.3895461226248736E-4</v>
      </c>
      <c r="AC841">
        <f t="shared" si="136"/>
        <v>6.493662280295286E-4</v>
      </c>
      <c r="AD841">
        <f t="shared" si="137"/>
        <v>0.22754217966256271</v>
      </c>
      <c r="AE841">
        <f t="shared" si="138"/>
        <v>7.430997876857752E-2</v>
      </c>
      <c r="AF841">
        <f t="shared" si="139"/>
        <v>9.4921895945313404E-5</v>
      </c>
    </row>
    <row r="842" spans="1:32" x14ac:dyDescent="0.25">
      <c r="A842" t="s">
        <v>3389</v>
      </c>
      <c r="B842">
        <v>3919</v>
      </c>
      <c r="C842" s="2" t="str">
        <f t="shared" si="130"/>
        <v>0-20.000</v>
      </c>
      <c r="D842">
        <v>8.66</v>
      </c>
      <c r="E842">
        <f t="shared" si="131"/>
        <v>8</v>
      </c>
      <c r="F842" t="str">
        <f t="shared" si="132"/>
        <v>08-10 anos</v>
      </c>
      <c r="G842">
        <v>0</v>
      </c>
      <c r="H842" t="str">
        <f t="shared" si="133"/>
        <v>0</v>
      </c>
      <c r="I842">
        <v>4474</v>
      </c>
      <c r="J842">
        <v>7510</v>
      </c>
      <c r="K842">
        <v>41180</v>
      </c>
      <c r="L842">
        <v>297498</v>
      </c>
      <c r="M842">
        <v>574308</v>
      </c>
      <c r="N842">
        <v>367597</v>
      </c>
      <c r="O842" t="str">
        <f t="shared" si="134"/>
        <v>100.001-1.000.000</v>
      </c>
      <c r="P842">
        <v>127630</v>
      </c>
      <c r="Q842" t="str">
        <f t="shared" si="135"/>
        <v>&gt;100.000</v>
      </c>
      <c r="R842">
        <v>79081</v>
      </c>
      <c r="S842">
        <v>22.22</v>
      </c>
      <c r="T842">
        <v>6.44</v>
      </c>
      <c r="U842">
        <v>1.36</v>
      </c>
      <c r="V842">
        <v>65.47</v>
      </c>
      <c r="W842">
        <v>8.09</v>
      </c>
      <c r="X842" t="s">
        <v>3390</v>
      </c>
      <c r="Y842" t="s">
        <v>3391</v>
      </c>
      <c r="Z842" t="s">
        <v>3392</v>
      </c>
      <c r="AB842">
        <f>(N842 - MIN($N$2:$N$998)) / (MAX($N$2:$N$998) - MIN($N$2:$N$998))</f>
        <v>3.4199568203668838E-2</v>
      </c>
      <c r="AC842">
        <f t="shared" si="136"/>
        <v>1.0240777422885053E-2</v>
      </c>
      <c r="AD842">
        <f t="shared" si="137"/>
        <v>0.29366165070679434</v>
      </c>
      <c r="AE842">
        <f t="shared" si="138"/>
        <v>7.6433121019108305E-2</v>
      </c>
      <c r="AF842">
        <f t="shared" si="139"/>
        <v>1.1859802533472649E-3</v>
      </c>
    </row>
    <row r="843" spans="1:32" x14ac:dyDescent="0.25">
      <c r="A843" t="s">
        <v>3393</v>
      </c>
      <c r="B843">
        <v>3918</v>
      </c>
      <c r="C843" s="2" t="str">
        <f t="shared" si="130"/>
        <v>0-20.000</v>
      </c>
      <c r="D843">
        <v>6.08</v>
      </c>
      <c r="E843">
        <f t="shared" si="131"/>
        <v>6</v>
      </c>
      <c r="F843" t="str">
        <f t="shared" si="132"/>
        <v>06-08 anos</v>
      </c>
      <c r="G843">
        <v>87</v>
      </c>
      <c r="H843" t="str">
        <f t="shared" si="133"/>
        <v>1 - 250</v>
      </c>
      <c r="I843">
        <v>437</v>
      </c>
      <c r="J843">
        <v>846</v>
      </c>
      <c r="K843">
        <v>5822</v>
      </c>
      <c r="L843">
        <v>73530</v>
      </c>
      <c r="M843">
        <v>121522</v>
      </c>
      <c r="N843">
        <v>78187</v>
      </c>
      <c r="O843" t="str">
        <f t="shared" si="134"/>
        <v>10.001-100.000</v>
      </c>
      <c r="P843">
        <v>26142</v>
      </c>
      <c r="Q843" t="str">
        <f t="shared" si="135"/>
        <v>10.001-100.000</v>
      </c>
      <c r="R843">
        <v>17193</v>
      </c>
      <c r="S843">
        <v>21.51</v>
      </c>
      <c r="T843">
        <v>3.66</v>
      </c>
      <c r="U843">
        <v>3.58</v>
      </c>
      <c r="V843">
        <v>64.83</v>
      </c>
      <c r="W843">
        <v>17.13</v>
      </c>
      <c r="X843" t="s">
        <v>3394</v>
      </c>
      <c r="Y843" t="s">
        <v>3395</v>
      </c>
      <c r="Z843" t="s">
        <v>3396</v>
      </c>
      <c r="AB843">
        <f>(N843 - MIN($N$2:$N$998)) / (MAX($N$2:$N$998) - MIN($N$2:$N$998))</f>
        <v>7.2741661089188846E-3</v>
      </c>
      <c r="AC843">
        <f t="shared" si="136"/>
        <v>2.0975820997340832E-3</v>
      </c>
      <c r="AD843">
        <f t="shared" si="137"/>
        <v>0.16689466484268126</v>
      </c>
      <c r="AE843">
        <f t="shared" si="138"/>
        <v>0.54777070063694266</v>
      </c>
      <c r="AF843">
        <f t="shared" si="139"/>
        <v>1.174386739338677E-3</v>
      </c>
    </row>
    <row r="844" spans="1:32" x14ac:dyDescent="0.25">
      <c r="A844" t="s">
        <v>3397</v>
      </c>
      <c r="B844">
        <v>3915</v>
      </c>
      <c r="C844" s="2" t="str">
        <f t="shared" si="130"/>
        <v>0-20.000</v>
      </c>
      <c r="D844">
        <v>9.9700000000000006</v>
      </c>
      <c r="E844">
        <f t="shared" si="131"/>
        <v>8</v>
      </c>
      <c r="F844" t="str">
        <f t="shared" si="132"/>
        <v>08-10 anos</v>
      </c>
      <c r="G844">
        <v>2</v>
      </c>
      <c r="H844" t="str">
        <f t="shared" si="133"/>
        <v>1 - 250</v>
      </c>
      <c r="I844">
        <v>33</v>
      </c>
      <c r="J844">
        <v>65</v>
      </c>
      <c r="K844">
        <v>161</v>
      </c>
      <c r="L844">
        <v>1401</v>
      </c>
      <c r="M844">
        <v>3588</v>
      </c>
      <c r="N844">
        <v>2889</v>
      </c>
      <c r="O844" t="str">
        <f t="shared" si="134"/>
        <v>1.001-10.000</v>
      </c>
      <c r="P844">
        <v>260</v>
      </c>
      <c r="Q844" t="str">
        <f t="shared" si="135"/>
        <v>101-1.000</v>
      </c>
      <c r="R844">
        <v>439</v>
      </c>
      <c r="S844">
        <v>7.25</v>
      </c>
      <c r="T844">
        <v>2.06</v>
      </c>
      <c r="U844">
        <v>1.0900000000000001</v>
      </c>
      <c r="V844">
        <v>8.75</v>
      </c>
      <c r="W844">
        <v>4.1399999999999997</v>
      </c>
      <c r="X844" t="s">
        <v>3398</v>
      </c>
      <c r="Y844" t="s">
        <v>3399</v>
      </c>
      <c r="Z844" t="s">
        <v>3400</v>
      </c>
      <c r="AB844">
        <f>(N844 - MIN($N$2:$N$998)) / (MAX($N$2:$N$998) - MIN($N$2:$N$998))</f>
        <v>2.6877953993204316E-4</v>
      </c>
      <c r="AC844">
        <f t="shared" si="136"/>
        <v>2.0861883020842385E-5</v>
      </c>
      <c r="AD844">
        <f t="shared" si="137"/>
        <v>9.3935248518011855E-2</v>
      </c>
      <c r="AE844">
        <f t="shared" si="138"/>
        <v>1.9108280254777087E-2</v>
      </c>
      <c r="AF844">
        <f t="shared" si="139"/>
        <v>1.5850507433616263E-4</v>
      </c>
    </row>
    <row r="845" spans="1:32" x14ac:dyDescent="0.25">
      <c r="A845" t="s">
        <v>3401</v>
      </c>
      <c r="B845">
        <v>3908</v>
      </c>
      <c r="C845" s="2" t="str">
        <f t="shared" si="130"/>
        <v>0-20.000</v>
      </c>
      <c r="D845">
        <v>9.51</v>
      </c>
      <c r="E845">
        <f t="shared" si="131"/>
        <v>8</v>
      </c>
      <c r="F845" t="str">
        <f t="shared" si="132"/>
        <v>08-10 anos</v>
      </c>
      <c r="G845">
        <v>36</v>
      </c>
      <c r="H845" t="str">
        <f t="shared" si="133"/>
        <v>1 - 250</v>
      </c>
      <c r="I845">
        <v>36</v>
      </c>
      <c r="J845">
        <v>86</v>
      </c>
      <c r="K845">
        <v>605</v>
      </c>
      <c r="L845">
        <v>5385</v>
      </c>
      <c r="M845">
        <v>7697</v>
      </c>
      <c r="N845">
        <v>5517</v>
      </c>
      <c r="O845" t="str">
        <f t="shared" si="134"/>
        <v>1.001-10.000</v>
      </c>
      <c r="P845">
        <v>912</v>
      </c>
      <c r="Q845" t="str">
        <f t="shared" si="135"/>
        <v>101-1.000</v>
      </c>
      <c r="R845">
        <v>1268</v>
      </c>
      <c r="S845">
        <v>11.85</v>
      </c>
      <c r="T845">
        <v>5.48</v>
      </c>
      <c r="U845">
        <v>1.35</v>
      </c>
      <c r="V845">
        <v>71.34</v>
      </c>
      <c r="W845">
        <v>15.63</v>
      </c>
      <c r="X845" t="s">
        <v>3402</v>
      </c>
      <c r="Y845" t="s">
        <v>3403</v>
      </c>
      <c r="Z845" t="s">
        <v>3404</v>
      </c>
      <c r="AB845">
        <f>(N845 - MIN($N$2:$N$998)) / (MAX($N$2:$N$998) - MIN($N$2:$N$998))</f>
        <v>5.1327681613190794E-4</v>
      </c>
      <c r="AC845">
        <f t="shared" si="136"/>
        <v>7.3177066596185591E-5</v>
      </c>
      <c r="AD845">
        <f t="shared" si="137"/>
        <v>0.24988600091199273</v>
      </c>
      <c r="AE845">
        <f t="shared" si="138"/>
        <v>7.430997876857752E-2</v>
      </c>
      <c r="AF845">
        <f t="shared" si="139"/>
        <v>1.292314514644782E-3</v>
      </c>
    </row>
    <row r="846" spans="1:32" x14ac:dyDescent="0.25">
      <c r="A846" t="s">
        <v>3405</v>
      </c>
      <c r="B846">
        <v>3907</v>
      </c>
      <c r="C846" s="2" t="str">
        <f t="shared" si="130"/>
        <v>0-20.000</v>
      </c>
      <c r="D846">
        <v>1.89</v>
      </c>
      <c r="E846">
        <f t="shared" si="131"/>
        <v>0</v>
      </c>
      <c r="F846" t="str">
        <f t="shared" si="132"/>
        <v>&lt;1 ano</v>
      </c>
      <c r="G846">
        <v>7</v>
      </c>
      <c r="H846" t="str">
        <f t="shared" si="133"/>
        <v>1 - 250</v>
      </c>
      <c r="I846">
        <v>722</v>
      </c>
      <c r="J846">
        <v>0</v>
      </c>
      <c r="K846">
        <v>0</v>
      </c>
      <c r="L846">
        <v>0</v>
      </c>
      <c r="M846">
        <v>71291</v>
      </c>
      <c r="N846">
        <v>47117</v>
      </c>
      <c r="O846" t="str">
        <f t="shared" si="134"/>
        <v>10.001-100.000</v>
      </c>
      <c r="P846">
        <v>13547</v>
      </c>
      <c r="Q846" t="str">
        <f t="shared" si="135"/>
        <v>10.001-100.000</v>
      </c>
      <c r="R846">
        <v>10627</v>
      </c>
      <c r="S846">
        <v>19</v>
      </c>
      <c r="X846" t="s">
        <v>3406</v>
      </c>
      <c r="Y846" t="s">
        <v>3407</v>
      </c>
      <c r="Z846" t="s">
        <v>3408</v>
      </c>
      <c r="AA846" t="s">
        <v>70</v>
      </c>
      <c r="AB846">
        <f>(N846 - MIN($N$2:$N$998)) / (MAX($N$2:$N$998) - MIN($N$2:$N$998))</f>
        <v>4.3835533343641667E-3</v>
      </c>
      <c r="AC846">
        <f t="shared" si="136"/>
        <v>1.0869843433975069E-3</v>
      </c>
      <c r="AD846">
        <f t="shared" si="137"/>
        <v>0</v>
      </c>
      <c r="AE846">
        <f t="shared" si="138"/>
        <v>-0.21231422505307856</v>
      </c>
      <c r="AF846">
        <f t="shared" si="139"/>
        <v>0</v>
      </c>
    </row>
    <row r="847" spans="1:32" x14ac:dyDescent="0.25">
      <c r="A847" t="s">
        <v>3409</v>
      </c>
      <c r="B847">
        <v>3900</v>
      </c>
      <c r="C847" s="2" t="str">
        <f t="shared" si="130"/>
        <v>0-20.000</v>
      </c>
      <c r="D847">
        <v>6.5</v>
      </c>
      <c r="E847">
        <f t="shared" si="131"/>
        <v>6</v>
      </c>
      <c r="F847" t="str">
        <f t="shared" si="132"/>
        <v>06-08 anos</v>
      </c>
      <c r="G847">
        <v>55</v>
      </c>
      <c r="H847" t="str">
        <f t="shared" si="133"/>
        <v>1 - 250</v>
      </c>
      <c r="I847">
        <v>180</v>
      </c>
      <c r="J847">
        <v>301</v>
      </c>
      <c r="K847">
        <v>1293</v>
      </c>
      <c r="L847">
        <v>13421</v>
      </c>
      <c r="M847">
        <v>17018</v>
      </c>
      <c r="N847">
        <v>13289</v>
      </c>
      <c r="O847" t="str">
        <f t="shared" si="134"/>
        <v>10.001-100.000</v>
      </c>
      <c r="P847">
        <v>1094</v>
      </c>
      <c r="Q847" t="str">
        <f t="shared" si="135"/>
        <v>1.001-10.000</v>
      </c>
      <c r="R847">
        <v>2635</v>
      </c>
      <c r="S847">
        <v>6.43</v>
      </c>
      <c r="T847">
        <v>6.32</v>
      </c>
      <c r="U847">
        <v>1.74</v>
      </c>
      <c r="V847">
        <v>20.14</v>
      </c>
      <c r="W847">
        <v>8.6199999999999992</v>
      </c>
      <c r="X847" t="s">
        <v>3410</v>
      </c>
      <c r="Y847" t="s">
        <v>3411</v>
      </c>
      <c r="Z847" t="s">
        <v>3412</v>
      </c>
      <c r="AB847">
        <f>(N847 - MIN($N$2:$N$998)) / (MAX($N$2:$N$998) - MIN($N$2:$N$998))</f>
        <v>1.2363486694901078E-3</v>
      </c>
      <c r="AC847">
        <f t="shared" si="136"/>
        <v>8.778038471077527E-5</v>
      </c>
      <c r="AD847">
        <f t="shared" si="137"/>
        <v>0.28818969448244414</v>
      </c>
      <c r="AE847">
        <f t="shared" si="138"/>
        <v>0.15711252653927812</v>
      </c>
      <c r="AF847">
        <f t="shared" si="139"/>
        <v>3.6483339395775033E-4</v>
      </c>
    </row>
    <row r="848" spans="1:32" x14ac:dyDescent="0.25">
      <c r="A848" t="s">
        <v>3413</v>
      </c>
      <c r="B848">
        <v>3896</v>
      </c>
      <c r="C848" s="2" t="str">
        <f t="shared" si="130"/>
        <v>0-20.000</v>
      </c>
      <c r="D848">
        <v>7.44</v>
      </c>
      <c r="E848">
        <f t="shared" si="131"/>
        <v>6</v>
      </c>
      <c r="F848" t="str">
        <f t="shared" si="132"/>
        <v>06-08 anos</v>
      </c>
      <c r="G848">
        <v>63</v>
      </c>
      <c r="H848" t="str">
        <f t="shared" si="133"/>
        <v>1 - 250</v>
      </c>
      <c r="I848">
        <v>1204</v>
      </c>
      <c r="J848">
        <v>1526</v>
      </c>
      <c r="K848">
        <v>7115</v>
      </c>
      <c r="L848">
        <v>72292</v>
      </c>
      <c r="M848">
        <v>142028</v>
      </c>
      <c r="N848">
        <v>82851</v>
      </c>
      <c r="O848" t="str">
        <f t="shared" si="134"/>
        <v>10.001-100.000</v>
      </c>
      <c r="P848">
        <v>42779</v>
      </c>
      <c r="Q848" t="str">
        <f t="shared" si="135"/>
        <v>10.001-100.000</v>
      </c>
      <c r="R848">
        <v>16398</v>
      </c>
      <c r="S848">
        <v>30.12</v>
      </c>
      <c r="T848">
        <v>5.32</v>
      </c>
      <c r="U848">
        <v>1.32</v>
      </c>
      <c r="V848">
        <v>24.53</v>
      </c>
      <c r="W848">
        <v>9.36</v>
      </c>
      <c r="X848" t="s">
        <v>3414</v>
      </c>
      <c r="Y848" t="s">
        <v>3415</v>
      </c>
      <c r="Z848" t="s">
        <v>3416</v>
      </c>
      <c r="AB848">
        <f>(N848 - MIN($N$2:$N$998)) / (MAX($N$2:$N$998) - MIN($N$2:$N$998))</f>
        <v>7.7080836493283863E-3</v>
      </c>
      <c r="AC848">
        <f t="shared" si="136"/>
        <v>3.4325018990331402E-3</v>
      </c>
      <c r="AD848">
        <f t="shared" si="137"/>
        <v>0.24259005927952579</v>
      </c>
      <c r="AE848">
        <f t="shared" si="138"/>
        <v>6.7940552016985151E-2</v>
      </c>
      <c r="AF848">
        <f t="shared" si="139"/>
        <v>4.4435765411040797E-4</v>
      </c>
    </row>
    <row r="849" spans="1:32" x14ac:dyDescent="0.25">
      <c r="A849" t="s">
        <v>3417</v>
      </c>
      <c r="B849">
        <v>3894</v>
      </c>
      <c r="C849" s="2" t="str">
        <f t="shared" si="130"/>
        <v>0-20.000</v>
      </c>
      <c r="D849">
        <v>11.26</v>
      </c>
      <c r="E849">
        <f t="shared" si="131"/>
        <v>10</v>
      </c>
      <c r="F849" t="str">
        <f t="shared" si="132"/>
        <v>10-12 anos</v>
      </c>
      <c r="G849">
        <v>0</v>
      </c>
      <c r="H849" t="str">
        <f t="shared" si="133"/>
        <v>0</v>
      </c>
      <c r="I849">
        <v>40</v>
      </c>
      <c r="J849">
        <v>133</v>
      </c>
      <c r="K849">
        <v>202</v>
      </c>
      <c r="L849">
        <v>2295</v>
      </c>
      <c r="M849">
        <v>2647</v>
      </c>
      <c r="N849">
        <v>2111</v>
      </c>
      <c r="O849" t="str">
        <f t="shared" si="134"/>
        <v>1.001-10.000</v>
      </c>
      <c r="P849">
        <v>209</v>
      </c>
      <c r="Q849" t="str">
        <f t="shared" si="135"/>
        <v>101-1.000</v>
      </c>
      <c r="R849">
        <v>327</v>
      </c>
      <c r="S849">
        <v>7.9</v>
      </c>
      <c r="T849">
        <v>2.83</v>
      </c>
      <c r="U849">
        <v>1.02</v>
      </c>
      <c r="V849">
        <v>1.8</v>
      </c>
      <c r="W849">
        <v>2.16</v>
      </c>
      <c r="X849" t="s">
        <v>3418</v>
      </c>
      <c r="Y849" t="s">
        <v>3419</v>
      </c>
      <c r="Z849" t="s">
        <v>3420</v>
      </c>
      <c r="AB849">
        <f>(N849 - MIN($N$2:$N$998)) / (MAX($N$2:$N$998) - MIN($N$2:$N$998))</f>
        <v>1.9639792620164179E-4</v>
      </c>
      <c r="AC849">
        <f t="shared" si="136"/>
        <v>1.6769744428292533E-5</v>
      </c>
      <c r="AD849">
        <f t="shared" si="137"/>
        <v>0.12904696762425902</v>
      </c>
      <c r="AE849">
        <f t="shared" si="138"/>
        <v>4.2462845010615745E-3</v>
      </c>
      <c r="AF849">
        <f t="shared" si="139"/>
        <v>3.2606758149153455E-5</v>
      </c>
    </row>
    <row r="850" spans="1:32" x14ac:dyDescent="0.25">
      <c r="A850" t="s">
        <v>3421</v>
      </c>
      <c r="B850">
        <v>3892</v>
      </c>
      <c r="C850" s="2" t="str">
        <f t="shared" si="130"/>
        <v>0-20.000</v>
      </c>
      <c r="D850">
        <v>7.02</v>
      </c>
      <c r="E850">
        <f t="shared" si="131"/>
        <v>6</v>
      </c>
      <c r="F850" t="str">
        <f t="shared" si="132"/>
        <v>06-08 anos</v>
      </c>
      <c r="G850">
        <v>13</v>
      </c>
      <c r="H850" t="str">
        <f t="shared" si="133"/>
        <v>1 - 250</v>
      </c>
      <c r="I850">
        <v>98</v>
      </c>
      <c r="J850">
        <v>119</v>
      </c>
      <c r="K850">
        <v>486</v>
      </c>
      <c r="L850">
        <v>8029</v>
      </c>
      <c r="M850">
        <v>8445</v>
      </c>
      <c r="N850">
        <v>7148</v>
      </c>
      <c r="O850" t="str">
        <f t="shared" si="134"/>
        <v>1.001-10.000</v>
      </c>
      <c r="P850">
        <v>298</v>
      </c>
      <c r="Q850" t="str">
        <f t="shared" si="135"/>
        <v>101-1.000</v>
      </c>
      <c r="R850">
        <v>999</v>
      </c>
      <c r="S850">
        <v>3.53</v>
      </c>
      <c r="T850">
        <v>4.79</v>
      </c>
      <c r="U850">
        <v>1.21</v>
      </c>
      <c r="V850">
        <v>34.18</v>
      </c>
      <c r="W850">
        <v>17.899999999999999</v>
      </c>
      <c r="X850" t="s">
        <v>3422</v>
      </c>
      <c r="Y850" t="s">
        <v>3423</v>
      </c>
      <c r="Z850" t="s">
        <v>3424</v>
      </c>
      <c r="AB850">
        <f>(N850 - MIN($N$2:$N$998)) / (MAX($N$2:$N$998) - MIN($N$2:$N$998))</f>
        <v>6.6501770558471593E-4</v>
      </c>
      <c r="AC850">
        <f t="shared" si="136"/>
        <v>2.3910927462350118E-5</v>
      </c>
      <c r="AD850">
        <f t="shared" si="137"/>
        <v>0.21842225262197904</v>
      </c>
      <c r="AE850">
        <f t="shared" si="138"/>
        <v>4.4585987261146487E-2</v>
      </c>
      <c r="AF850">
        <f t="shared" si="139"/>
        <v>6.1916610752114735E-4</v>
      </c>
    </row>
    <row r="851" spans="1:32" x14ac:dyDescent="0.25">
      <c r="A851" t="s">
        <v>3425</v>
      </c>
      <c r="B851">
        <v>3891</v>
      </c>
      <c r="C851" s="2" t="str">
        <f t="shared" si="130"/>
        <v>0-20.000</v>
      </c>
      <c r="D851">
        <v>12.04</v>
      </c>
      <c r="E851">
        <f t="shared" si="131"/>
        <v>12</v>
      </c>
      <c r="F851" t="str">
        <f t="shared" si="132"/>
        <v>12-14 anos</v>
      </c>
      <c r="G851">
        <v>22</v>
      </c>
      <c r="H851" t="str">
        <f t="shared" si="133"/>
        <v>1 - 250</v>
      </c>
      <c r="I851">
        <v>1619</v>
      </c>
      <c r="J851">
        <v>3956</v>
      </c>
      <c r="K851">
        <v>23912</v>
      </c>
      <c r="L851">
        <v>296225</v>
      </c>
      <c r="M851">
        <v>301713</v>
      </c>
      <c r="N851">
        <v>208622</v>
      </c>
      <c r="O851" t="str">
        <f t="shared" si="134"/>
        <v>100.001-1.000.000</v>
      </c>
      <c r="P851">
        <v>49917</v>
      </c>
      <c r="Q851" t="str">
        <f t="shared" si="135"/>
        <v>10.001-100.000</v>
      </c>
      <c r="R851">
        <v>43174</v>
      </c>
      <c r="S851">
        <v>16.54</v>
      </c>
      <c r="T851">
        <v>5.55</v>
      </c>
      <c r="U851">
        <v>1.55</v>
      </c>
      <c r="V851">
        <v>42.37</v>
      </c>
      <c r="W851">
        <v>11.75</v>
      </c>
      <c r="X851" t="s">
        <v>3426</v>
      </c>
      <c r="Y851" t="s">
        <v>3427</v>
      </c>
      <c r="Z851" t="s">
        <v>3428</v>
      </c>
      <c r="AB851">
        <f>(N851 - MIN($N$2:$N$998)) / (MAX($N$2:$N$998) - MIN($N$2:$N$998))</f>
        <v>1.9409250667948325E-2</v>
      </c>
      <c r="AC851">
        <f t="shared" si="136"/>
        <v>4.0052408259668819E-3</v>
      </c>
      <c r="AD851">
        <f t="shared" si="137"/>
        <v>0.25307797537619697</v>
      </c>
      <c r="AE851">
        <f t="shared" si="138"/>
        <v>0.11677282377919322</v>
      </c>
      <c r="AF851">
        <f t="shared" si="139"/>
        <v>7.6752685709979547E-4</v>
      </c>
    </row>
    <row r="852" spans="1:32" x14ac:dyDescent="0.25">
      <c r="A852" t="s">
        <v>3429</v>
      </c>
      <c r="B852">
        <v>3888</v>
      </c>
      <c r="C852" s="2" t="str">
        <f t="shared" si="130"/>
        <v>0-20.000</v>
      </c>
      <c r="D852">
        <v>7.41</v>
      </c>
      <c r="E852">
        <f t="shared" si="131"/>
        <v>6</v>
      </c>
      <c r="F852" t="str">
        <f t="shared" si="132"/>
        <v>06-08 anos</v>
      </c>
      <c r="G852">
        <v>6</v>
      </c>
      <c r="H852" t="str">
        <f t="shared" si="133"/>
        <v>1 - 250</v>
      </c>
      <c r="I852">
        <v>327</v>
      </c>
      <c r="J852">
        <v>349</v>
      </c>
      <c r="K852">
        <v>1150</v>
      </c>
      <c r="L852">
        <v>10265</v>
      </c>
      <c r="M852">
        <v>24973</v>
      </c>
      <c r="N852">
        <v>15413</v>
      </c>
      <c r="O852" t="str">
        <f t="shared" si="134"/>
        <v>10.001-100.000</v>
      </c>
      <c r="P852">
        <v>5581</v>
      </c>
      <c r="Q852" t="str">
        <f t="shared" si="135"/>
        <v>1.001-10.000</v>
      </c>
      <c r="R852">
        <v>3979</v>
      </c>
      <c r="S852">
        <v>22.35</v>
      </c>
      <c r="T852">
        <v>7.42</v>
      </c>
      <c r="U852">
        <v>1.21</v>
      </c>
      <c r="V852">
        <v>2.66</v>
      </c>
      <c r="W852">
        <v>6.26</v>
      </c>
      <c r="X852" t="s">
        <v>3430</v>
      </c>
      <c r="Y852" t="s">
        <v>3431</v>
      </c>
      <c r="Z852" t="s">
        <v>3432</v>
      </c>
      <c r="AB852">
        <f>(N852 - MIN($N$2:$N$998)) / (MAX($N$2:$N$998) - MIN($N$2:$N$998))</f>
        <v>1.4339560571036971E-3</v>
      </c>
      <c r="AC852">
        <f t="shared" si="136"/>
        <v>4.4780834284354365E-4</v>
      </c>
      <c r="AD852">
        <f t="shared" si="137"/>
        <v>0.33834929320565438</v>
      </c>
      <c r="AE852">
        <f t="shared" si="138"/>
        <v>4.4585987261146487E-2</v>
      </c>
      <c r="AF852">
        <f t="shared" si="139"/>
        <v>4.8185542598193447E-5</v>
      </c>
    </row>
    <row r="853" spans="1:32" x14ac:dyDescent="0.25">
      <c r="A853" t="s">
        <v>3433</v>
      </c>
      <c r="B853">
        <v>3887</v>
      </c>
      <c r="C853" s="2" t="str">
        <f t="shared" si="130"/>
        <v>0-20.000</v>
      </c>
      <c r="D853">
        <v>8.3000000000000007</v>
      </c>
      <c r="E853">
        <f t="shared" si="131"/>
        <v>8</v>
      </c>
      <c r="F853" t="str">
        <f t="shared" si="132"/>
        <v>08-10 anos</v>
      </c>
      <c r="G853">
        <v>22</v>
      </c>
      <c r="H853" t="str">
        <f t="shared" si="133"/>
        <v>1 - 250</v>
      </c>
      <c r="I853">
        <v>405</v>
      </c>
      <c r="J853">
        <v>990</v>
      </c>
      <c r="K853">
        <v>5318</v>
      </c>
      <c r="L853">
        <v>60130</v>
      </c>
      <c r="M853">
        <v>86988</v>
      </c>
      <c r="N853">
        <v>62031</v>
      </c>
      <c r="O853" t="str">
        <f t="shared" si="134"/>
        <v>10.001-100.000</v>
      </c>
      <c r="P853">
        <v>13413</v>
      </c>
      <c r="Q853" t="str">
        <f t="shared" si="135"/>
        <v>10.001-100.000</v>
      </c>
      <c r="R853">
        <v>11544</v>
      </c>
      <c r="S853">
        <v>15.42</v>
      </c>
      <c r="T853">
        <v>7.25</v>
      </c>
      <c r="U853">
        <v>1.48</v>
      </c>
      <c r="V853">
        <v>63.68</v>
      </c>
      <c r="W853">
        <v>13.19</v>
      </c>
      <c r="X853" t="s">
        <v>3434</v>
      </c>
      <c r="Y853" t="s">
        <v>3435</v>
      </c>
      <c r="Z853" t="s">
        <v>3436</v>
      </c>
      <c r="AB853">
        <f>(N853 - MIN($N$2:$N$998)) / (MAX($N$2:$N$998) - MIN($N$2:$N$998))</f>
        <v>5.7710846803477218E-3</v>
      </c>
      <c r="AC853">
        <f t="shared" si="136"/>
        <v>1.0762324498406113E-3</v>
      </c>
      <c r="AD853">
        <f t="shared" si="137"/>
        <v>0.33059735522115824</v>
      </c>
      <c r="AE853">
        <f t="shared" si="138"/>
        <v>0.1019108280254777</v>
      </c>
      <c r="AF853">
        <f t="shared" si="139"/>
        <v>1.1535546438544955E-3</v>
      </c>
    </row>
    <row r="854" spans="1:32" x14ac:dyDescent="0.25">
      <c r="A854" t="s">
        <v>3437</v>
      </c>
      <c r="B854">
        <v>3886</v>
      </c>
      <c r="C854" s="2" t="str">
        <f t="shared" si="130"/>
        <v>0-20.000</v>
      </c>
      <c r="D854">
        <v>12.45</v>
      </c>
      <c r="E854">
        <f t="shared" si="131"/>
        <v>12</v>
      </c>
      <c r="F854" t="str">
        <f t="shared" si="132"/>
        <v>12-14 anos</v>
      </c>
      <c r="G854">
        <v>0</v>
      </c>
      <c r="H854" t="str">
        <f t="shared" si="133"/>
        <v>0</v>
      </c>
      <c r="I854">
        <v>512</v>
      </c>
      <c r="J854">
        <v>651</v>
      </c>
      <c r="K854">
        <v>4686</v>
      </c>
      <c r="L854">
        <v>28475</v>
      </c>
      <c r="M854">
        <v>55909</v>
      </c>
      <c r="N854">
        <v>35948</v>
      </c>
      <c r="O854" t="str">
        <f t="shared" si="134"/>
        <v>10.001-100.000</v>
      </c>
      <c r="P854">
        <v>7659</v>
      </c>
      <c r="Q854" t="str">
        <f t="shared" si="135"/>
        <v>1.001-10.000</v>
      </c>
      <c r="R854">
        <v>12302</v>
      </c>
      <c r="S854">
        <v>13.7</v>
      </c>
      <c r="T854">
        <v>4.74</v>
      </c>
      <c r="U854">
        <v>1.64</v>
      </c>
      <c r="V854">
        <v>27.33</v>
      </c>
      <c r="W854">
        <v>9.1300000000000008</v>
      </c>
      <c r="X854" t="s">
        <v>3438</v>
      </c>
      <c r="Y854" t="s">
        <v>3439</v>
      </c>
      <c r="Z854" t="s">
        <v>3440</v>
      </c>
      <c r="AB854">
        <f>(N854 - MIN($N$2:$N$998)) / (MAX($N$2:$N$998) - MIN($N$2:$N$998))</f>
        <v>3.3444399105147411E-3</v>
      </c>
      <c r="AC854">
        <f t="shared" si="136"/>
        <v>6.1454293098704552E-4</v>
      </c>
      <c r="AD854">
        <f t="shared" si="137"/>
        <v>0.21614227086183313</v>
      </c>
      <c r="AE854">
        <f t="shared" si="138"/>
        <v>0.13588110403397025</v>
      </c>
      <c r="AF854">
        <f t="shared" si="139"/>
        <v>4.9507927789797996E-4</v>
      </c>
    </row>
    <row r="855" spans="1:32" x14ac:dyDescent="0.25">
      <c r="A855" t="s">
        <v>3441</v>
      </c>
      <c r="B855">
        <v>3884</v>
      </c>
      <c r="C855" s="2" t="str">
        <f t="shared" si="130"/>
        <v>0-20.000</v>
      </c>
      <c r="D855">
        <v>9.76</v>
      </c>
      <c r="E855">
        <f t="shared" si="131"/>
        <v>8</v>
      </c>
      <c r="F855" t="str">
        <f t="shared" si="132"/>
        <v>08-10 anos</v>
      </c>
      <c r="G855">
        <v>15</v>
      </c>
      <c r="H855" t="str">
        <f t="shared" si="133"/>
        <v>1 - 250</v>
      </c>
      <c r="I855">
        <v>2</v>
      </c>
      <c r="J855">
        <v>2</v>
      </c>
      <c r="K855">
        <v>51</v>
      </c>
      <c r="L855">
        <v>418</v>
      </c>
      <c r="M855">
        <v>674</v>
      </c>
      <c r="N855">
        <v>438</v>
      </c>
      <c r="O855" t="str">
        <f t="shared" si="134"/>
        <v>101-1.000</v>
      </c>
      <c r="P855">
        <v>141</v>
      </c>
      <c r="Q855" t="str">
        <f t="shared" si="135"/>
        <v>101-1.000</v>
      </c>
      <c r="R855">
        <v>95</v>
      </c>
      <c r="S855">
        <v>20.92</v>
      </c>
      <c r="T855">
        <v>9</v>
      </c>
      <c r="U855">
        <v>1.5</v>
      </c>
      <c r="V855">
        <v>453.5</v>
      </c>
      <c r="W855">
        <v>40</v>
      </c>
      <c r="X855" t="s">
        <v>3442</v>
      </c>
      <c r="Y855" t="s">
        <v>3443</v>
      </c>
      <c r="Z855" t="s">
        <v>3444</v>
      </c>
      <c r="AB855">
        <f>(N855 - MIN($N$2:$N$998)) / (MAX($N$2:$N$998) - MIN($N$2:$N$998))</f>
        <v>4.0749546033310803E-5</v>
      </c>
      <c r="AC855">
        <f t="shared" si="136"/>
        <v>1.1313559638226062E-5</v>
      </c>
      <c r="AD855">
        <f t="shared" si="137"/>
        <v>0.41039671682626538</v>
      </c>
      <c r="AE855">
        <f t="shared" si="138"/>
        <v>0.10615711252653928</v>
      </c>
      <c r="AF855">
        <f t="shared" si="139"/>
        <v>8.2150915670228288E-3</v>
      </c>
    </row>
    <row r="856" spans="1:32" x14ac:dyDescent="0.25">
      <c r="A856" t="s">
        <v>3445</v>
      </c>
      <c r="B856">
        <v>3876</v>
      </c>
      <c r="C856" s="2" t="str">
        <f t="shared" si="130"/>
        <v>0-20.000</v>
      </c>
      <c r="D856">
        <v>7.13</v>
      </c>
      <c r="E856">
        <f t="shared" si="131"/>
        <v>6</v>
      </c>
      <c r="F856" t="str">
        <f t="shared" si="132"/>
        <v>06-08 anos</v>
      </c>
      <c r="G856">
        <v>2215</v>
      </c>
      <c r="H856" t="str">
        <f t="shared" si="133"/>
        <v>2001 - 2250</v>
      </c>
      <c r="I856">
        <v>828</v>
      </c>
      <c r="J856">
        <v>4247</v>
      </c>
      <c r="K856">
        <v>14617</v>
      </c>
      <c r="L856">
        <v>243494</v>
      </c>
      <c r="M856">
        <v>306490</v>
      </c>
      <c r="N856">
        <v>209049</v>
      </c>
      <c r="O856" t="str">
        <f t="shared" si="134"/>
        <v>100.001-1.000.000</v>
      </c>
      <c r="P856">
        <v>58409</v>
      </c>
      <c r="Q856" t="str">
        <f t="shared" si="135"/>
        <v>10.001-100.000</v>
      </c>
      <c r="R856">
        <v>39032</v>
      </c>
      <c r="S856">
        <v>19.059999999999999</v>
      </c>
      <c r="T856">
        <v>4.72</v>
      </c>
      <c r="U856">
        <v>1.26</v>
      </c>
      <c r="V856">
        <v>33.49</v>
      </c>
      <c r="W856">
        <v>11.91</v>
      </c>
      <c r="X856" t="s">
        <v>3446</v>
      </c>
      <c r="Y856" t="s">
        <v>3447</v>
      </c>
      <c r="Z856" t="s">
        <v>3448</v>
      </c>
      <c r="AB856">
        <f>(N856 - MIN($N$2:$N$998)) / (MAX($N$2:$N$998) - MIN($N$2:$N$998))</f>
        <v>1.944897682355614E-2</v>
      </c>
      <c r="AC856">
        <f t="shared" si="136"/>
        <v>4.6866220206322421E-3</v>
      </c>
      <c r="AD856">
        <f t="shared" si="137"/>
        <v>0.21523027815777473</v>
      </c>
      <c r="AE856">
        <f t="shared" si="138"/>
        <v>5.5201698513800426E-2</v>
      </c>
      <c r="AF856">
        <f t="shared" si="139"/>
        <v>6.0666685023063856E-4</v>
      </c>
    </row>
    <row r="857" spans="1:32" x14ac:dyDescent="0.25">
      <c r="A857" t="s">
        <v>3449</v>
      </c>
      <c r="B857">
        <v>3855</v>
      </c>
      <c r="C857" s="2" t="str">
        <f t="shared" si="130"/>
        <v>0-20.000</v>
      </c>
      <c r="D857">
        <v>8.7100000000000009</v>
      </c>
      <c r="E857">
        <f t="shared" si="131"/>
        <v>8</v>
      </c>
      <c r="F857" t="str">
        <f t="shared" si="132"/>
        <v>08-10 anos</v>
      </c>
      <c r="G857">
        <v>2</v>
      </c>
      <c r="H857" t="str">
        <f t="shared" si="133"/>
        <v>1 - 250</v>
      </c>
      <c r="I857">
        <v>13</v>
      </c>
      <c r="J857">
        <v>47</v>
      </c>
      <c r="K857">
        <v>126</v>
      </c>
      <c r="L857">
        <v>1841</v>
      </c>
      <c r="M857">
        <v>1615</v>
      </c>
      <c r="N857">
        <v>1285</v>
      </c>
      <c r="O857" t="str">
        <f t="shared" si="134"/>
        <v>1.001-10.000</v>
      </c>
      <c r="P857">
        <v>118</v>
      </c>
      <c r="Q857" t="str">
        <f t="shared" si="135"/>
        <v>101-1.000</v>
      </c>
      <c r="R857">
        <v>212</v>
      </c>
      <c r="S857">
        <v>7.31</v>
      </c>
      <c r="T857">
        <v>2.98</v>
      </c>
      <c r="U857">
        <v>1.1100000000000001</v>
      </c>
      <c r="V857">
        <v>15.98</v>
      </c>
      <c r="W857">
        <v>5.43</v>
      </c>
      <c r="X857" t="s">
        <v>3450</v>
      </c>
      <c r="Y857" t="s">
        <v>3451</v>
      </c>
      <c r="Z857" t="s">
        <v>3452</v>
      </c>
      <c r="AB857">
        <f>(N857 - MIN($N$2:$N$998)) / (MAX($N$2:$N$998) - MIN($N$2:$N$998))</f>
        <v>1.1955060879635703E-4</v>
      </c>
      <c r="AC857">
        <f t="shared" si="136"/>
        <v>9.4680853709976974E-6</v>
      </c>
      <c r="AD857">
        <f t="shared" si="137"/>
        <v>0.13588691290469676</v>
      </c>
      <c r="AE857">
        <f t="shared" si="138"/>
        <v>2.3354564755838664E-2</v>
      </c>
      <c r="AF857">
        <f t="shared" si="139"/>
        <v>2.8947555290192902E-4</v>
      </c>
    </row>
    <row r="858" spans="1:32" x14ac:dyDescent="0.25">
      <c r="A858" t="s">
        <v>3453</v>
      </c>
      <c r="B858">
        <v>3849</v>
      </c>
      <c r="C858" s="2" t="str">
        <f t="shared" si="130"/>
        <v>0-20.000</v>
      </c>
      <c r="D858">
        <v>8.0500000000000007</v>
      </c>
      <c r="E858">
        <f t="shared" si="131"/>
        <v>8</v>
      </c>
      <c r="F858" t="str">
        <f t="shared" si="132"/>
        <v>08-10 anos</v>
      </c>
      <c r="G858">
        <v>31</v>
      </c>
      <c r="H858" t="str">
        <f t="shared" si="133"/>
        <v>1 - 250</v>
      </c>
      <c r="I858">
        <v>308</v>
      </c>
      <c r="J858">
        <v>579</v>
      </c>
      <c r="K858">
        <v>3013</v>
      </c>
      <c r="L858">
        <v>23585</v>
      </c>
      <c r="M858">
        <v>61844</v>
      </c>
      <c r="N858">
        <v>47532</v>
      </c>
      <c r="O858" t="str">
        <f t="shared" si="134"/>
        <v>10.001-100.000</v>
      </c>
      <c r="P858">
        <v>9638</v>
      </c>
      <c r="Q858" t="str">
        <f t="shared" si="135"/>
        <v>1.001-10.000</v>
      </c>
      <c r="R858">
        <v>4674</v>
      </c>
      <c r="S858">
        <v>15.58</v>
      </c>
      <c r="T858">
        <v>4.55</v>
      </c>
      <c r="U858">
        <v>1.22</v>
      </c>
      <c r="V858">
        <v>51.95</v>
      </c>
      <c r="W858">
        <v>9.52</v>
      </c>
      <c r="X858" t="s">
        <v>3454</v>
      </c>
      <c r="Y858" t="s">
        <v>3455</v>
      </c>
      <c r="Z858" t="s">
        <v>3456</v>
      </c>
      <c r="AB858">
        <f>(N858 - MIN($N$2:$N$998)) / (MAX($N$2:$N$998) - MIN($N$2:$N$998))</f>
        <v>4.4221630640532625E-3</v>
      </c>
      <c r="AC858">
        <f t="shared" si="136"/>
        <v>7.7333395598030345E-4</v>
      </c>
      <c r="AD858">
        <f t="shared" si="137"/>
        <v>0.2074783401732786</v>
      </c>
      <c r="AE858">
        <f t="shared" si="138"/>
        <v>4.6709129511677279E-2</v>
      </c>
      <c r="AF858">
        <f t="shared" si="139"/>
        <v>9.4106726991584561E-4</v>
      </c>
    </row>
    <row r="859" spans="1:32" x14ac:dyDescent="0.25">
      <c r="A859" t="s">
        <v>3457</v>
      </c>
      <c r="B859">
        <v>4178</v>
      </c>
      <c r="C859" s="2" t="str">
        <f t="shared" si="130"/>
        <v>0-20.000</v>
      </c>
      <c r="D859">
        <v>15.5</v>
      </c>
      <c r="E859">
        <f t="shared" si="131"/>
        <v>14</v>
      </c>
      <c r="F859" t="str">
        <f t="shared" si="132"/>
        <v>14-16 anos</v>
      </c>
      <c r="G859">
        <v>0</v>
      </c>
      <c r="H859" t="str">
        <f t="shared" si="133"/>
        <v>0</v>
      </c>
      <c r="I859">
        <v>153099</v>
      </c>
      <c r="J859">
        <v>0</v>
      </c>
      <c r="K859">
        <v>0</v>
      </c>
      <c r="L859">
        <v>0</v>
      </c>
      <c r="M859">
        <v>26407310</v>
      </c>
      <c r="N859">
        <v>10748586</v>
      </c>
      <c r="O859" t="str">
        <f t="shared" si="134"/>
        <v>&gt;1.000.000</v>
      </c>
      <c r="P859">
        <v>12462921</v>
      </c>
      <c r="Q859" t="str">
        <f t="shared" si="135"/>
        <v>&gt;100.000</v>
      </c>
      <c r="R859">
        <v>3195803</v>
      </c>
      <c r="S859">
        <v>47.19</v>
      </c>
      <c r="X859" t="s">
        <v>3458</v>
      </c>
      <c r="Y859" t="s">
        <v>3459</v>
      </c>
      <c r="Z859" t="s">
        <v>3460</v>
      </c>
      <c r="AA859" t="s">
        <v>2018</v>
      </c>
      <c r="AB859">
        <f>(N859 - MIN($N$2:$N$998)) / (MAX($N$2:$N$998) - MIN($N$2:$N$998))</f>
        <v>1</v>
      </c>
      <c r="AC859">
        <f t="shared" si="136"/>
        <v>1</v>
      </c>
      <c r="AD859">
        <f t="shared" si="137"/>
        <v>0</v>
      </c>
      <c r="AE859">
        <f t="shared" si="138"/>
        <v>-0.21231422505307856</v>
      </c>
      <c r="AF859">
        <f t="shared" si="139"/>
        <v>0</v>
      </c>
    </row>
    <row r="860" spans="1:32" x14ac:dyDescent="0.25">
      <c r="A860" t="s">
        <v>3461</v>
      </c>
      <c r="B860">
        <v>3830</v>
      </c>
      <c r="C860" s="2" t="str">
        <f t="shared" si="130"/>
        <v>0-20.000</v>
      </c>
      <c r="D860">
        <v>9.51</v>
      </c>
      <c r="E860">
        <f t="shared" si="131"/>
        <v>8</v>
      </c>
      <c r="F860" t="str">
        <f t="shared" si="132"/>
        <v>08-10 anos</v>
      </c>
      <c r="G860">
        <v>14</v>
      </c>
      <c r="H860" t="str">
        <f t="shared" si="133"/>
        <v>1 - 250</v>
      </c>
      <c r="I860">
        <v>14</v>
      </c>
      <c r="J860">
        <v>46</v>
      </c>
      <c r="K860">
        <v>249</v>
      </c>
      <c r="L860">
        <v>2339</v>
      </c>
      <c r="M860">
        <v>3504</v>
      </c>
      <c r="N860">
        <v>2361</v>
      </c>
      <c r="O860" t="str">
        <f t="shared" si="134"/>
        <v>1.001-10.000</v>
      </c>
      <c r="P860">
        <v>663</v>
      </c>
      <c r="Q860" t="str">
        <f t="shared" si="135"/>
        <v>101-1.000</v>
      </c>
      <c r="R860">
        <v>480</v>
      </c>
      <c r="S860">
        <v>18.920000000000002</v>
      </c>
      <c r="T860">
        <v>5.1100000000000003</v>
      </c>
      <c r="U860">
        <v>1.17</v>
      </c>
      <c r="V860">
        <v>57.48</v>
      </c>
      <c r="W860">
        <v>11.52</v>
      </c>
      <c r="X860" t="s">
        <v>3462</v>
      </c>
      <c r="Y860" t="s">
        <v>3463</v>
      </c>
      <c r="Z860" t="s">
        <v>3464</v>
      </c>
      <c r="AB860">
        <f>(N860 - MIN($N$2:$N$998)) / (MAX($N$2:$N$998) - MIN($N$2:$N$998))</f>
        <v>2.1965679950832604E-4</v>
      </c>
      <c r="AC860">
        <f t="shared" si="136"/>
        <v>5.3197801703148081E-5</v>
      </c>
      <c r="AD860">
        <f t="shared" si="137"/>
        <v>0.23301413588691292</v>
      </c>
      <c r="AE860">
        <f t="shared" si="138"/>
        <v>3.609341825902334E-2</v>
      </c>
      <c r="AF860">
        <f t="shared" si="139"/>
        <v>1.0412424768963004E-3</v>
      </c>
    </row>
    <row r="861" spans="1:32" x14ac:dyDescent="0.25">
      <c r="A861" t="s">
        <v>3465</v>
      </c>
      <c r="B861">
        <v>3827</v>
      </c>
      <c r="C861" s="2" t="str">
        <f t="shared" si="130"/>
        <v>0-20.000</v>
      </c>
      <c r="D861">
        <v>7.38</v>
      </c>
      <c r="E861">
        <f t="shared" si="131"/>
        <v>6</v>
      </c>
      <c r="F861" t="str">
        <f t="shared" si="132"/>
        <v>06-08 anos</v>
      </c>
      <c r="G861">
        <v>63</v>
      </c>
      <c r="H861" t="str">
        <f t="shared" si="133"/>
        <v>1 - 250</v>
      </c>
      <c r="I861">
        <v>2</v>
      </c>
      <c r="J861">
        <v>873</v>
      </c>
      <c r="K861">
        <v>8196</v>
      </c>
      <c r="L861">
        <v>54318</v>
      </c>
      <c r="M861">
        <v>231</v>
      </c>
      <c r="N861">
        <v>155</v>
      </c>
      <c r="O861" t="str">
        <f t="shared" si="134"/>
        <v>101-1.000</v>
      </c>
      <c r="P861">
        <v>47</v>
      </c>
      <c r="Q861" t="str">
        <f t="shared" si="135"/>
        <v>Até 100</v>
      </c>
      <c r="R861">
        <v>29</v>
      </c>
      <c r="S861">
        <v>20.350000000000001</v>
      </c>
      <c r="T861">
        <v>9.4700000000000006</v>
      </c>
      <c r="U861">
        <v>1.27</v>
      </c>
      <c r="V861">
        <v>82.6</v>
      </c>
      <c r="W861">
        <v>12.83</v>
      </c>
      <c r="X861" t="s">
        <v>3466</v>
      </c>
      <c r="Y861" t="s">
        <v>3467</v>
      </c>
      <c r="Z861" t="s">
        <v>3468</v>
      </c>
      <c r="AB861">
        <f>(N861 - MIN($N$2:$N$998)) / (MAX($N$2:$N$998) - MIN($N$2:$N$998))</f>
        <v>1.4420501450144233E-5</v>
      </c>
      <c r="AC861">
        <f t="shared" si="136"/>
        <v>3.7711865460753543E-6</v>
      </c>
      <c r="AD861">
        <f t="shared" si="137"/>
        <v>0.43182854537163706</v>
      </c>
      <c r="AE861">
        <f t="shared" si="138"/>
        <v>5.7324840764331211E-2</v>
      </c>
      <c r="AF861">
        <f t="shared" si="139"/>
        <v>1.4962879017333753E-3</v>
      </c>
    </row>
    <row r="862" spans="1:32" x14ac:dyDescent="0.25">
      <c r="A862" t="s">
        <v>3469</v>
      </c>
      <c r="B862">
        <v>3824</v>
      </c>
      <c r="C862" s="2" t="str">
        <f t="shared" si="130"/>
        <v>0-20.000</v>
      </c>
      <c r="D862">
        <v>10.01</v>
      </c>
      <c r="E862">
        <f t="shared" si="131"/>
        <v>10</v>
      </c>
      <c r="F862" t="str">
        <f t="shared" si="132"/>
        <v>10-12 anos</v>
      </c>
      <c r="G862">
        <v>6</v>
      </c>
      <c r="H862" t="str">
        <f t="shared" si="133"/>
        <v>1 - 250</v>
      </c>
      <c r="I862">
        <v>12</v>
      </c>
      <c r="J862">
        <v>41</v>
      </c>
      <c r="K862">
        <v>160</v>
      </c>
      <c r="L862">
        <v>1361</v>
      </c>
      <c r="M862">
        <v>1730</v>
      </c>
      <c r="N862">
        <v>1290</v>
      </c>
      <c r="O862" t="str">
        <f t="shared" si="134"/>
        <v>1.001-10.000</v>
      </c>
      <c r="P862">
        <v>147</v>
      </c>
      <c r="Q862" t="str">
        <f t="shared" si="135"/>
        <v>101-1.000</v>
      </c>
      <c r="R862">
        <v>293</v>
      </c>
      <c r="S862">
        <v>8.5</v>
      </c>
      <c r="T862">
        <v>4.05</v>
      </c>
      <c r="U862">
        <v>1.32</v>
      </c>
      <c r="V862">
        <v>22.66</v>
      </c>
      <c r="W862">
        <v>6.78</v>
      </c>
      <c r="X862" t="s">
        <v>3470</v>
      </c>
      <c r="Y862" t="s">
        <v>3471</v>
      </c>
      <c r="Z862" t="s">
        <v>3472</v>
      </c>
      <c r="AB862">
        <f>(N862 - MIN($N$2:$N$998)) / (MAX($N$2:$N$998) - MIN($N$2:$N$998))</f>
        <v>1.2001578626249071E-4</v>
      </c>
      <c r="AC862">
        <f t="shared" si="136"/>
        <v>1.179498770793781E-5</v>
      </c>
      <c r="AD862">
        <f t="shared" si="137"/>
        <v>0.18467852257181941</v>
      </c>
      <c r="AE862">
        <f t="shared" si="138"/>
        <v>6.7940552016985151E-2</v>
      </c>
      <c r="AF862">
        <f t="shared" si="139"/>
        <v>4.1048285536656517E-4</v>
      </c>
    </row>
    <row r="863" spans="1:32" x14ac:dyDescent="0.25">
      <c r="A863" t="s">
        <v>3473</v>
      </c>
      <c r="B863">
        <v>3820</v>
      </c>
      <c r="C863" s="2" t="str">
        <f t="shared" si="130"/>
        <v>0-20.000</v>
      </c>
      <c r="D863">
        <v>9.9700000000000006</v>
      </c>
      <c r="E863">
        <f t="shared" si="131"/>
        <v>8</v>
      </c>
      <c r="F863" t="str">
        <f t="shared" si="132"/>
        <v>08-10 anos</v>
      </c>
      <c r="G863">
        <v>139</v>
      </c>
      <c r="H863" t="str">
        <f t="shared" si="133"/>
        <v>1 - 250</v>
      </c>
      <c r="I863">
        <v>35</v>
      </c>
      <c r="J863">
        <v>41</v>
      </c>
      <c r="K863">
        <v>197</v>
      </c>
      <c r="L863">
        <v>1792</v>
      </c>
      <c r="M863">
        <v>2781</v>
      </c>
      <c r="N863">
        <v>2123</v>
      </c>
      <c r="O863" t="str">
        <f t="shared" si="134"/>
        <v>1.001-10.000</v>
      </c>
      <c r="P863">
        <v>202</v>
      </c>
      <c r="Q863" t="str">
        <f t="shared" si="135"/>
        <v>101-1.000</v>
      </c>
      <c r="R863">
        <v>456</v>
      </c>
      <c r="S863">
        <v>7.26</v>
      </c>
      <c r="T863">
        <v>5.63</v>
      </c>
      <c r="U863">
        <v>2.0699999999999998</v>
      </c>
      <c r="V863">
        <v>8.61</v>
      </c>
      <c r="W863">
        <v>10.56</v>
      </c>
      <c r="X863" t="s">
        <v>3474</v>
      </c>
      <c r="Y863" t="s">
        <v>3475</v>
      </c>
      <c r="Z863" t="s">
        <v>3476</v>
      </c>
      <c r="AB863">
        <f>(N863 - MIN($N$2:$N$998)) / (MAX($N$2:$N$998) - MIN($N$2:$N$998))</f>
        <v>1.9751435212036263E-4</v>
      </c>
      <c r="AC863">
        <f t="shared" si="136"/>
        <v>1.6208078346962162E-5</v>
      </c>
      <c r="AD863">
        <f t="shared" si="137"/>
        <v>0.25672594619243044</v>
      </c>
      <c r="AE863">
        <f t="shared" si="138"/>
        <v>0.22717622080679403</v>
      </c>
      <c r="AF863">
        <f t="shared" si="139"/>
        <v>1.5596899314678403E-4</v>
      </c>
    </row>
    <row r="864" spans="1:32" x14ac:dyDescent="0.25">
      <c r="A864" t="s">
        <v>3477</v>
      </c>
      <c r="B864">
        <v>3818</v>
      </c>
      <c r="C864" s="2" t="str">
        <f t="shared" si="130"/>
        <v>0-20.000</v>
      </c>
      <c r="D864">
        <v>9.26</v>
      </c>
      <c r="E864">
        <f t="shared" si="131"/>
        <v>8</v>
      </c>
      <c r="F864" t="str">
        <f t="shared" si="132"/>
        <v>08-10 anos</v>
      </c>
      <c r="G864">
        <v>1</v>
      </c>
      <c r="H864" t="str">
        <f t="shared" si="133"/>
        <v>1 - 250</v>
      </c>
      <c r="I864">
        <v>186</v>
      </c>
      <c r="J864">
        <v>214</v>
      </c>
      <c r="K864">
        <v>1523</v>
      </c>
      <c r="L864">
        <v>12029</v>
      </c>
      <c r="M864">
        <v>24709</v>
      </c>
      <c r="N864">
        <v>13679</v>
      </c>
      <c r="O864" t="str">
        <f t="shared" si="134"/>
        <v>10.001-100.000</v>
      </c>
      <c r="P864">
        <v>7912</v>
      </c>
      <c r="Q864" t="str">
        <f t="shared" si="135"/>
        <v>1.001-10.000</v>
      </c>
      <c r="R864">
        <v>3118</v>
      </c>
      <c r="S864">
        <v>32.020000000000003</v>
      </c>
      <c r="T864">
        <v>5.0199999999999996</v>
      </c>
      <c r="U864">
        <v>1.54</v>
      </c>
      <c r="V864">
        <v>48.05</v>
      </c>
      <c r="W864">
        <v>14.19</v>
      </c>
      <c r="X864" t="s">
        <v>3478</v>
      </c>
      <c r="Y864" t="s">
        <v>3479</v>
      </c>
      <c r="Z864" t="s">
        <v>3480</v>
      </c>
      <c r="AB864">
        <f>(N864 - MIN($N$2:$N$998)) / (MAX($N$2:$N$998) - MIN($N$2:$N$998))</f>
        <v>1.2726325118485352E-3</v>
      </c>
      <c r="AC864">
        <f t="shared" si="136"/>
        <v>6.3484314792655746E-4</v>
      </c>
      <c r="AD864">
        <f t="shared" si="137"/>
        <v>0.22891016871865025</v>
      </c>
      <c r="AE864">
        <f t="shared" si="138"/>
        <v>0.11464968152866242</v>
      </c>
      <c r="AF864">
        <f t="shared" si="139"/>
        <v>8.7041929392601307E-4</v>
      </c>
    </row>
    <row r="865" spans="1:32" x14ac:dyDescent="0.25">
      <c r="A865" t="s">
        <v>3481</v>
      </c>
      <c r="B865">
        <v>3813</v>
      </c>
      <c r="C865" s="2" t="str">
        <f t="shared" si="130"/>
        <v>0-20.000</v>
      </c>
      <c r="D865">
        <v>8.99</v>
      </c>
      <c r="E865">
        <f t="shared" si="131"/>
        <v>8</v>
      </c>
      <c r="F865" t="str">
        <f t="shared" si="132"/>
        <v>08-10 anos</v>
      </c>
      <c r="G865">
        <v>6</v>
      </c>
      <c r="H865" t="str">
        <f t="shared" si="133"/>
        <v>1 - 250</v>
      </c>
      <c r="I865">
        <v>262</v>
      </c>
      <c r="J865">
        <v>360</v>
      </c>
      <c r="K865">
        <v>8960</v>
      </c>
      <c r="L865">
        <v>71055</v>
      </c>
      <c r="M865">
        <v>68100</v>
      </c>
      <c r="N865">
        <v>52505</v>
      </c>
      <c r="O865" t="str">
        <f t="shared" si="134"/>
        <v>10.001-100.000</v>
      </c>
      <c r="P865">
        <v>4785</v>
      </c>
      <c r="Q865" t="str">
        <f t="shared" si="135"/>
        <v>1.001-10.000</v>
      </c>
      <c r="R865">
        <v>10810</v>
      </c>
      <c r="S865">
        <v>7.03</v>
      </c>
      <c r="T865">
        <v>5.82</v>
      </c>
      <c r="U865">
        <v>1.33</v>
      </c>
      <c r="V865">
        <v>1674.7</v>
      </c>
      <c r="W865">
        <v>33.79</v>
      </c>
      <c r="X865" t="s">
        <v>3482</v>
      </c>
      <c r="Y865" t="s">
        <v>3483</v>
      </c>
      <c r="Z865" t="s">
        <v>3484</v>
      </c>
      <c r="AB865">
        <f>(N865 - MIN($N$2:$N$998)) / (MAX($N$2:$N$998) - MIN($N$2:$N$998))</f>
        <v>4.8848285718698257E-3</v>
      </c>
      <c r="AC865">
        <f t="shared" si="136"/>
        <v>3.8393888559511851E-4</v>
      </c>
      <c r="AD865">
        <f t="shared" si="137"/>
        <v>0.26538987688098498</v>
      </c>
      <c r="AE865">
        <f t="shared" si="138"/>
        <v>7.0063694267515936E-2</v>
      </c>
      <c r="AF865">
        <f t="shared" si="139"/>
        <v>3.0336965484659608E-2</v>
      </c>
    </row>
    <row r="866" spans="1:32" x14ac:dyDescent="0.25">
      <c r="A866" t="s">
        <v>3485</v>
      </c>
      <c r="B866">
        <v>3813</v>
      </c>
      <c r="C866" s="2" t="str">
        <f t="shared" si="130"/>
        <v>0-20.000</v>
      </c>
      <c r="D866">
        <v>6.54</v>
      </c>
      <c r="E866">
        <f t="shared" si="131"/>
        <v>6</v>
      </c>
      <c r="F866" t="str">
        <f t="shared" si="132"/>
        <v>06-08 anos</v>
      </c>
      <c r="G866">
        <v>0</v>
      </c>
      <c r="H866" t="str">
        <f t="shared" si="133"/>
        <v>0</v>
      </c>
      <c r="I866">
        <v>58</v>
      </c>
      <c r="J866">
        <v>58</v>
      </c>
      <c r="K866">
        <v>442</v>
      </c>
      <c r="L866">
        <v>2411</v>
      </c>
      <c r="M866">
        <v>4210</v>
      </c>
      <c r="N866">
        <v>3035</v>
      </c>
      <c r="O866" t="str">
        <f t="shared" si="134"/>
        <v>1.001-10.000</v>
      </c>
      <c r="P866">
        <v>470</v>
      </c>
      <c r="Q866" t="str">
        <f t="shared" si="135"/>
        <v>101-1.000</v>
      </c>
      <c r="R866">
        <v>705</v>
      </c>
      <c r="S866">
        <v>11.16</v>
      </c>
      <c r="T866">
        <v>4.76</v>
      </c>
      <c r="U866">
        <v>1.05</v>
      </c>
      <c r="V866">
        <v>29.55</v>
      </c>
      <c r="W866">
        <v>11.98</v>
      </c>
      <c r="X866" t="s">
        <v>3486</v>
      </c>
      <c r="Y866" t="s">
        <v>3487</v>
      </c>
      <c r="Z866" t="s">
        <v>3488</v>
      </c>
      <c r="AB866">
        <f>(N866 - MIN($N$2:$N$998)) / (MAX($N$2:$N$998) - MIN($N$2:$N$998))</f>
        <v>2.8236272194314673E-4</v>
      </c>
      <c r="AC866">
        <f t="shared" si="136"/>
        <v>3.7711865460753544E-5</v>
      </c>
      <c r="AD866">
        <f t="shared" si="137"/>
        <v>0.21705426356589147</v>
      </c>
      <c r="AE866">
        <f t="shared" si="138"/>
        <v>1.0615711252653938E-2</v>
      </c>
      <c r="AF866">
        <f t="shared" si="139"/>
        <v>5.3529427961526927E-4</v>
      </c>
    </row>
    <row r="867" spans="1:32" x14ac:dyDescent="0.25">
      <c r="A867" t="s">
        <v>3489</v>
      </c>
      <c r="B867">
        <v>3813</v>
      </c>
      <c r="C867" s="2" t="str">
        <f t="shared" si="130"/>
        <v>0-20.000</v>
      </c>
      <c r="D867">
        <v>10.89</v>
      </c>
      <c r="E867">
        <f t="shared" si="131"/>
        <v>10</v>
      </c>
      <c r="F867" t="str">
        <f t="shared" si="132"/>
        <v>10-12 anos</v>
      </c>
      <c r="G867">
        <v>0</v>
      </c>
      <c r="H867" t="str">
        <f t="shared" si="133"/>
        <v>0</v>
      </c>
      <c r="I867">
        <v>15</v>
      </c>
      <c r="J867">
        <v>25</v>
      </c>
      <c r="K867">
        <v>184</v>
      </c>
      <c r="L867">
        <v>1451</v>
      </c>
      <c r="M867">
        <v>2256</v>
      </c>
      <c r="N867">
        <v>1705</v>
      </c>
      <c r="O867" t="str">
        <f t="shared" si="134"/>
        <v>1.001-10.000</v>
      </c>
      <c r="P867">
        <v>225</v>
      </c>
      <c r="Q867" t="str">
        <f t="shared" si="135"/>
        <v>101-1.000</v>
      </c>
      <c r="R867">
        <v>326</v>
      </c>
      <c r="S867">
        <v>9.9700000000000006</v>
      </c>
      <c r="T867">
        <v>5.76</v>
      </c>
      <c r="U867">
        <v>1.68</v>
      </c>
      <c r="V867">
        <v>85.76</v>
      </c>
      <c r="W867">
        <v>10.039999999999999</v>
      </c>
      <c r="X867" t="s">
        <v>3490</v>
      </c>
      <c r="Y867" t="s">
        <v>3491</v>
      </c>
      <c r="Z867" t="s">
        <v>3492</v>
      </c>
      <c r="AB867">
        <f>(N867 - MIN($N$2:$N$998)) / (MAX($N$2:$N$998) - MIN($N$2:$N$998))</f>
        <v>1.5862551595158657E-4</v>
      </c>
      <c r="AC867">
        <f t="shared" si="136"/>
        <v>1.8053552614190527E-5</v>
      </c>
      <c r="AD867">
        <f t="shared" si="137"/>
        <v>0.26265389876880985</v>
      </c>
      <c r="AE867">
        <f t="shared" si="138"/>
        <v>0.14437367303609341</v>
      </c>
      <c r="AF867">
        <f t="shared" si="139"/>
        <v>1.553530877150778E-3</v>
      </c>
    </row>
    <row r="868" spans="1:32" x14ac:dyDescent="0.25">
      <c r="A868" t="s">
        <v>3493</v>
      </c>
      <c r="B868">
        <v>3834</v>
      </c>
      <c r="C868" s="2" t="str">
        <f t="shared" si="130"/>
        <v>0-20.000</v>
      </c>
      <c r="D868">
        <v>8.36</v>
      </c>
      <c r="E868">
        <f t="shared" si="131"/>
        <v>8</v>
      </c>
      <c r="F868" t="str">
        <f t="shared" si="132"/>
        <v>08-10 anos</v>
      </c>
      <c r="G868">
        <v>55</v>
      </c>
      <c r="H868" t="str">
        <f t="shared" si="133"/>
        <v>1 - 250</v>
      </c>
      <c r="I868">
        <v>3117</v>
      </c>
      <c r="J868">
        <v>11705</v>
      </c>
      <c r="K868">
        <v>150654</v>
      </c>
      <c r="L868">
        <v>2006023</v>
      </c>
      <c r="M868">
        <v>1983601</v>
      </c>
      <c r="N868">
        <v>1220133</v>
      </c>
      <c r="O868" t="str">
        <f t="shared" si="134"/>
        <v>&gt;1.000.000</v>
      </c>
      <c r="P868">
        <v>607703</v>
      </c>
      <c r="Q868" t="str">
        <f t="shared" si="135"/>
        <v>&gt;100.000</v>
      </c>
      <c r="R868">
        <v>155765</v>
      </c>
      <c r="S868">
        <v>30.64</v>
      </c>
      <c r="T868">
        <v>6.92</v>
      </c>
      <c r="U868">
        <v>1.5</v>
      </c>
      <c r="V868">
        <v>192.16</v>
      </c>
      <c r="W868">
        <v>25.17</v>
      </c>
      <c r="X868" t="s">
        <v>3494</v>
      </c>
      <c r="Y868" t="s">
        <v>3495</v>
      </c>
      <c r="Z868" t="s">
        <v>3496</v>
      </c>
      <c r="AB868">
        <f>(N868 - MIN($N$2:$N$998)) / (MAX($N$2:$N$998) - MIN($N$2:$N$998))</f>
        <v>0.11351567545721827</v>
      </c>
      <c r="AC868">
        <f t="shared" si="136"/>
        <v>4.8760880374673E-2</v>
      </c>
      <c r="AD868">
        <f t="shared" si="137"/>
        <v>0.31554947560419516</v>
      </c>
      <c r="AE868">
        <f t="shared" si="138"/>
        <v>0.10615711252653928</v>
      </c>
      <c r="AF868">
        <f t="shared" si="139"/>
        <v>3.4809525810785154E-3</v>
      </c>
    </row>
    <row r="869" spans="1:32" x14ac:dyDescent="0.25">
      <c r="A869" t="s">
        <v>3497</v>
      </c>
      <c r="B869">
        <v>3811</v>
      </c>
      <c r="C869" s="2" t="str">
        <f t="shared" si="130"/>
        <v>0-20.000</v>
      </c>
      <c r="D869">
        <v>3.53</v>
      </c>
      <c r="E869">
        <f t="shared" si="131"/>
        <v>2</v>
      </c>
      <c r="F869" t="str">
        <f t="shared" si="132"/>
        <v>02-04 anos</v>
      </c>
      <c r="G869">
        <v>50</v>
      </c>
      <c r="H869" t="str">
        <f t="shared" si="133"/>
        <v>1 - 250</v>
      </c>
      <c r="I869">
        <v>156</v>
      </c>
      <c r="J869">
        <v>237</v>
      </c>
      <c r="K869">
        <v>2235</v>
      </c>
      <c r="L869">
        <v>23194</v>
      </c>
      <c r="M869">
        <v>35101</v>
      </c>
      <c r="N869">
        <v>25164</v>
      </c>
      <c r="O869" t="str">
        <f t="shared" si="134"/>
        <v>10.001-100.000</v>
      </c>
      <c r="P869">
        <v>6224</v>
      </c>
      <c r="Q869" t="str">
        <f t="shared" si="135"/>
        <v>1.001-10.000</v>
      </c>
      <c r="R869">
        <v>3713</v>
      </c>
      <c r="S869">
        <v>17.73</v>
      </c>
      <c r="T869">
        <v>6.67</v>
      </c>
      <c r="U869">
        <v>1.47</v>
      </c>
      <c r="V869">
        <v>71.06</v>
      </c>
      <c r="W869">
        <v>24.92</v>
      </c>
      <c r="X869" t="s">
        <v>3498</v>
      </c>
      <c r="Y869" t="s">
        <v>3499</v>
      </c>
      <c r="Z869" t="s">
        <v>3500</v>
      </c>
      <c r="AB869">
        <f>(N869 - MIN($N$2:$N$998)) / (MAX($N$2:$N$998) - MIN($N$2:$N$998))</f>
        <v>2.3411451515576095E-3</v>
      </c>
      <c r="AC869">
        <f t="shared" si="136"/>
        <v>4.994013843143192E-4</v>
      </c>
      <c r="AD869">
        <f t="shared" si="137"/>
        <v>0.30414956680346555</v>
      </c>
      <c r="AE869">
        <f t="shared" si="138"/>
        <v>9.9787685774946913E-2</v>
      </c>
      <c r="AF869">
        <f t="shared" si="139"/>
        <v>1.2872423522660248E-3</v>
      </c>
    </row>
    <row r="870" spans="1:32" x14ac:dyDescent="0.25">
      <c r="A870" t="s">
        <v>3501</v>
      </c>
      <c r="B870">
        <v>3801</v>
      </c>
      <c r="C870" s="2" t="str">
        <f t="shared" si="130"/>
        <v>0-20.000</v>
      </c>
      <c r="D870">
        <v>9.41</v>
      </c>
      <c r="E870">
        <f t="shared" si="131"/>
        <v>8</v>
      </c>
      <c r="F870" t="str">
        <f t="shared" si="132"/>
        <v>08-10 anos</v>
      </c>
      <c r="G870">
        <v>31</v>
      </c>
      <c r="H870" t="str">
        <f t="shared" si="133"/>
        <v>1 - 250</v>
      </c>
      <c r="I870">
        <v>20</v>
      </c>
      <c r="J870">
        <v>30</v>
      </c>
      <c r="K870">
        <v>139</v>
      </c>
      <c r="L870">
        <v>930</v>
      </c>
      <c r="M870">
        <v>1542</v>
      </c>
      <c r="N870">
        <v>1082</v>
      </c>
      <c r="O870" t="str">
        <f t="shared" si="134"/>
        <v>1.001-10.000</v>
      </c>
      <c r="P870">
        <v>214</v>
      </c>
      <c r="Q870" t="str">
        <f t="shared" si="135"/>
        <v>101-1.000</v>
      </c>
      <c r="R870">
        <v>246</v>
      </c>
      <c r="S870">
        <v>13.88</v>
      </c>
      <c r="T870">
        <v>5.9</v>
      </c>
      <c r="U870">
        <v>1.5</v>
      </c>
      <c r="V870">
        <v>7</v>
      </c>
      <c r="W870">
        <v>6.5</v>
      </c>
      <c r="X870" t="s">
        <v>3502</v>
      </c>
      <c r="Y870" t="s">
        <v>3503</v>
      </c>
      <c r="Z870" t="s">
        <v>3504</v>
      </c>
      <c r="AB870">
        <f>(N870 - MIN($N$2:$N$998)) / (MAX($N$2:$N$998) - MIN($N$2:$N$998))</f>
        <v>1.0066440367132942E-4</v>
      </c>
      <c r="AC870">
        <f t="shared" si="136"/>
        <v>1.7170934486385656E-5</v>
      </c>
      <c r="AD870">
        <f t="shared" si="137"/>
        <v>0.26903784769721845</v>
      </c>
      <c r="AE870">
        <f t="shared" si="138"/>
        <v>0.10615711252653928</v>
      </c>
      <c r="AF870">
        <f t="shared" si="139"/>
        <v>1.2680405946893011E-4</v>
      </c>
    </row>
    <row r="871" spans="1:32" x14ac:dyDescent="0.25">
      <c r="A871" t="s">
        <v>3505</v>
      </c>
      <c r="B871">
        <v>3796</v>
      </c>
      <c r="C871" s="2" t="str">
        <f t="shared" si="130"/>
        <v>0-20.000</v>
      </c>
      <c r="D871">
        <v>5.48</v>
      </c>
      <c r="E871">
        <f t="shared" si="131"/>
        <v>4</v>
      </c>
      <c r="F871" t="str">
        <f t="shared" si="132"/>
        <v>04-06 anos</v>
      </c>
      <c r="G871">
        <v>77</v>
      </c>
      <c r="H871" t="str">
        <f t="shared" si="133"/>
        <v>1 - 250</v>
      </c>
      <c r="I871">
        <v>30</v>
      </c>
      <c r="J871">
        <v>67</v>
      </c>
      <c r="K871">
        <v>290</v>
      </c>
      <c r="L871">
        <v>3968</v>
      </c>
      <c r="M871">
        <v>4744</v>
      </c>
      <c r="N871">
        <v>3776</v>
      </c>
      <c r="O871" t="str">
        <f t="shared" si="134"/>
        <v>1.001-10.000</v>
      </c>
      <c r="P871">
        <v>164</v>
      </c>
      <c r="Q871" t="str">
        <f t="shared" si="135"/>
        <v>101-1.000</v>
      </c>
      <c r="R871">
        <v>804</v>
      </c>
      <c r="S871">
        <v>3.46</v>
      </c>
      <c r="T871">
        <v>4.1500000000000004</v>
      </c>
      <c r="U871">
        <v>1.66</v>
      </c>
      <c r="V871">
        <v>11.91</v>
      </c>
      <c r="W871">
        <v>10.19</v>
      </c>
      <c r="X871" t="s">
        <v>3506</v>
      </c>
      <c r="Y871" t="s">
        <v>3507</v>
      </c>
      <c r="Z871" t="s">
        <v>3508</v>
      </c>
      <c r="AB871">
        <f>(N871 - MIN($N$2:$N$998)) / (MAX($N$2:$N$998) - MIN($N$2:$N$998))</f>
        <v>3.5130202242415884E-4</v>
      </c>
      <c r="AC871">
        <f t="shared" si="136"/>
        <v>1.3159033905454428E-5</v>
      </c>
      <c r="AD871">
        <f t="shared" si="137"/>
        <v>0.18923848609211127</v>
      </c>
      <c r="AE871">
        <f t="shared" si="138"/>
        <v>0.14012738853503184</v>
      </c>
      <c r="AF871">
        <f t="shared" si="139"/>
        <v>2.1574804975356537E-4</v>
      </c>
    </row>
    <row r="872" spans="1:32" x14ac:dyDescent="0.25">
      <c r="A872" t="s">
        <v>3509</v>
      </c>
      <c r="B872">
        <v>3795</v>
      </c>
      <c r="C872" s="2" t="str">
        <f t="shared" si="130"/>
        <v>0-20.000</v>
      </c>
      <c r="D872">
        <v>12.83</v>
      </c>
      <c r="E872">
        <f t="shared" si="131"/>
        <v>12</v>
      </c>
      <c r="F872" t="str">
        <f t="shared" si="132"/>
        <v>12-14 anos</v>
      </c>
      <c r="G872">
        <v>18</v>
      </c>
      <c r="H872" t="str">
        <f t="shared" si="133"/>
        <v>1 - 250</v>
      </c>
      <c r="I872">
        <v>1210</v>
      </c>
      <c r="J872">
        <v>1233</v>
      </c>
      <c r="K872">
        <v>7693</v>
      </c>
      <c r="L872">
        <v>53489</v>
      </c>
      <c r="M872">
        <v>115149</v>
      </c>
      <c r="N872">
        <v>75865</v>
      </c>
      <c r="O872" t="str">
        <f t="shared" si="134"/>
        <v>10.001-100.000</v>
      </c>
      <c r="P872">
        <v>12022</v>
      </c>
      <c r="Q872" t="str">
        <f t="shared" si="135"/>
        <v>10.001-100.000</v>
      </c>
      <c r="R872">
        <v>27262</v>
      </c>
      <c r="S872">
        <v>10.44</v>
      </c>
      <c r="T872">
        <v>7.85</v>
      </c>
      <c r="U872">
        <v>1.68</v>
      </c>
      <c r="V872">
        <v>34.15</v>
      </c>
      <c r="W872">
        <v>9.8800000000000008</v>
      </c>
      <c r="X872" t="s">
        <v>3510</v>
      </c>
      <c r="Y872" t="s">
        <v>3511</v>
      </c>
      <c r="Z872" t="s">
        <v>3512</v>
      </c>
      <c r="AB872">
        <f>(N872 - MIN($N$2:$N$998)) / (MAX($N$2:$N$998) - MIN($N$2:$N$998))</f>
        <v>7.0581376936464015E-3</v>
      </c>
      <c r="AC872">
        <f t="shared" si="136"/>
        <v>9.6462137567910439E-4</v>
      </c>
      <c r="AD872">
        <f t="shared" si="137"/>
        <v>0.35795713634290927</v>
      </c>
      <c r="AE872">
        <f t="shared" si="138"/>
        <v>0.14437367303609341</v>
      </c>
      <c r="AF872">
        <f t="shared" si="139"/>
        <v>6.186226615519947E-4</v>
      </c>
    </row>
    <row r="873" spans="1:32" x14ac:dyDescent="0.25">
      <c r="A873" t="s">
        <v>3513</v>
      </c>
      <c r="B873">
        <v>3792</v>
      </c>
      <c r="C873" s="2" t="str">
        <f t="shared" si="130"/>
        <v>0-20.000</v>
      </c>
      <c r="D873">
        <v>9.3000000000000007</v>
      </c>
      <c r="E873">
        <f t="shared" si="131"/>
        <v>8</v>
      </c>
      <c r="F873" t="str">
        <f t="shared" si="132"/>
        <v>08-10 anos</v>
      </c>
      <c r="G873">
        <v>0</v>
      </c>
      <c r="H873" t="str">
        <f t="shared" si="133"/>
        <v>0</v>
      </c>
      <c r="I873">
        <v>10</v>
      </c>
      <c r="J873">
        <v>22</v>
      </c>
      <c r="K873">
        <v>85</v>
      </c>
      <c r="L873">
        <v>804</v>
      </c>
      <c r="M873">
        <v>1020</v>
      </c>
      <c r="N873">
        <v>790</v>
      </c>
      <c r="O873" t="str">
        <f t="shared" si="134"/>
        <v>101-1.000</v>
      </c>
      <c r="P873">
        <v>74</v>
      </c>
      <c r="Q873" t="str">
        <f t="shared" si="135"/>
        <v>Até 100</v>
      </c>
      <c r="R873">
        <v>156</v>
      </c>
      <c r="S873">
        <v>7.25</v>
      </c>
      <c r="T873">
        <v>5.41</v>
      </c>
      <c r="U873">
        <v>1.36</v>
      </c>
      <c r="V873">
        <v>5.45</v>
      </c>
      <c r="W873">
        <v>6.64</v>
      </c>
      <c r="X873" t="s">
        <v>3514</v>
      </c>
      <c r="Y873" t="s">
        <v>3515</v>
      </c>
      <c r="Z873" t="s">
        <v>3516</v>
      </c>
      <c r="AB873">
        <f>(N873 - MIN($N$2:$N$998)) / (MAX($N$2:$N$998) - MIN($N$2:$N$998))</f>
        <v>7.3498039649122222E-5</v>
      </c>
      <c r="AC873">
        <f t="shared" si="136"/>
        <v>5.9376128597782173E-6</v>
      </c>
      <c r="AD873">
        <f t="shared" si="137"/>
        <v>0.24669402644778843</v>
      </c>
      <c r="AE873">
        <f t="shared" si="138"/>
        <v>7.6433121019108305E-2</v>
      </c>
      <c r="AF873">
        <f t="shared" si="139"/>
        <v>9.8726017729381307E-5</v>
      </c>
    </row>
    <row r="874" spans="1:32" x14ac:dyDescent="0.25">
      <c r="A874" t="s">
        <v>3517</v>
      </c>
      <c r="B874">
        <v>3790</v>
      </c>
      <c r="C874" s="2" t="str">
        <f t="shared" si="130"/>
        <v>0-20.000</v>
      </c>
      <c r="D874">
        <v>1.67</v>
      </c>
      <c r="E874">
        <f t="shared" si="131"/>
        <v>0</v>
      </c>
      <c r="F874" t="str">
        <f t="shared" si="132"/>
        <v>&lt;1 ano</v>
      </c>
      <c r="G874">
        <v>6</v>
      </c>
      <c r="H874" t="str">
        <f t="shared" si="133"/>
        <v>1 - 250</v>
      </c>
      <c r="I874">
        <v>752</v>
      </c>
      <c r="J874">
        <v>823</v>
      </c>
      <c r="K874">
        <v>3121</v>
      </c>
      <c r="L874">
        <v>26041</v>
      </c>
      <c r="M874">
        <v>64964</v>
      </c>
      <c r="N874">
        <v>36251</v>
      </c>
      <c r="O874" t="str">
        <f t="shared" si="134"/>
        <v>10.001-100.000</v>
      </c>
      <c r="P874">
        <v>19493</v>
      </c>
      <c r="Q874" t="str">
        <f t="shared" si="135"/>
        <v>10.001-100.000</v>
      </c>
      <c r="R874">
        <v>9220</v>
      </c>
      <c r="S874">
        <v>30.01</v>
      </c>
      <c r="T874">
        <v>6.38</v>
      </c>
      <c r="U874">
        <v>1.29</v>
      </c>
      <c r="V874">
        <v>13.33</v>
      </c>
      <c r="W874">
        <v>6.92</v>
      </c>
      <c r="X874" t="s">
        <v>3518</v>
      </c>
      <c r="Y874" t="s">
        <v>3519</v>
      </c>
      <c r="Z874" t="s">
        <v>3520</v>
      </c>
      <c r="AB874">
        <f>(N874 - MIN($N$2:$N$998)) / (MAX($N$2:$N$998) - MIN($N$2:$N$998))</f>
        <v>3.3726296649624426E-3</v>
      </c>
      <c r="AC874">
        <f t="shared" si="136"/>
        <v>1.5640795604818486E-3</v>
      </c>
      <c r="AD874">
        <f t="shared" si="137"/>
        <v>0.29092567259461927</v>
      </c>
      <c r="AE874">
        <f t="shared" si="138"/>
        <v>6.1571125265392788E-2</v>
      </c>
      <c r="AF874">
        <f t="shared" si="139"/>
        <v>2.4147115896011977E-4</v>
      </c>
    </row>
    <row r="875" spans="1:32" x14ac:dyDescent="0.25">
      <c r="A875" t="s">
        <v>3521</v>
      </c>
      <c r="B875">
        <v>3784</v>
      </c>
      <c r="C875" s="2" t="str">
        <f t="shared" si="130"/>
        <v>0-20.000</v>
      </c>
      <c r="D875">
        <v>10.96</v>
      </c>
      <c r="E875">
        <f t="shared" si="131"/>
        <v>10</v>
      </c>
      <c r="F875" t="str">
        <f t="shared" si="132"/>
        <v>10-12 anos</v>
      </c>
      <c r="G875">
        <v>0</v>
      </c>
      <c r="H875" t="str">
        <f t="shared" si="133"/>
        <v>0</v>
      </c>
      <c r="I875">
        <v>474</v>
      </c>
      <c r="J875">
        <v>698</v>
      </c>
      <c r="K875">
        <v>3396</v>
      </c>
      <c r="L875">
        <v>55184</v>
      </c>
      <c r="M875">
        <v>69502</v>
      </c>
      <c r="N875">
        <v>56267</v>
      </c>
      <c r="O875" t="str">
        <f t="shared" si="134"/>
        <v>10.001-100.000</v>
      </c>
      <c r="P875">
        <v>2983</v>
      </c>
      <c r="Q875" t="str">
        <f t="shared" si="135"/>
        <v>1.001-10.000</v>
      </c>
      <c r="R875">
        <v>10252</v>
      </c>
      <c r="S875">
        <v>4.29</v>
      </c>
      <c r="T875">
        <v>4.16</v>
      </c>
      <c r="U875">
        <v>1.22</v>
      </c>
      <c r="V875">
        <v>37.57</v>
      </c>
      <c r="W875">
        <v>19.66</v>
      </c>
      <c r="X875" t="s">
        <v>3522</v>
      </c>
      <c r="Y875" t="s">
        <v>3523</v>
      </c>
      <c r="Z875" t="s">
        <v>3524</v>
      </c>
      <c r="AB875">
        <f>(N875 - MIN($N$2:$N$998)) / (MAX($N$2:$N$998) - MIN($N$2:$N$998))</f>
        <v>5.2348280973888101E-3</v>
      </c>
      <c r="AC875">
        <f t="shared" si="136"/>
        <v>2.3934998865835706E-4</v>
      </c>
      <c r="AD875">
        <f t="shared" si="137"/>
        <v>0.18969448244414044</v>
      </c>
      <c r="AE875">
        <f t="shared" si="138"/>
        <v>4.6709129511677279E-2</v>
      </c>
      <c r="AF875">
        <f t="shared" si="139"/>
        <v>6.8057550203538635E-4</v>
      </c>
    </row>
    <row r="876" spans="1:32" x14ac:dyDescent="0.25">
      <c r="A876" t="s">
        <v>3525</v>
      </c>
      <c r="B876">
        <v>3780</v>
      </c>
      <c r="C876" s="2" t="str">
        <f t="shared" si="130"/>
        <v>0-20.000</v>
      </c>
      <c r="D876">
        <v>9.39</v>
      </c>
      <c r="E876">
        <f t="shared" si="131"/>
        <v>8</v>
      </c>
      <c r="F876" t="str">
        <f t="shared" si="132"/>
        <v>08-10 anos</v>
      </c>
      <c r="G876">
        <v>9</v>
      </c>
      <c r="H876" t="str">
        <f t="shared" si="133"/>
        <v>1 - 250</v>
      </c>
      <c r="I876">
        <v>323</v>
      </c>
      <c r="J876">
        <v>398</v>
      </c>
      <c r="K876">
        <v>2194</v>
      </c>
      <c r="L876">
        <v>15032</v>
      </c>
      <c r="M876">
        <v>29810</v>
      </c>
      <c r="N876">
        <v>16861</v>
      </c>
      <c r="O876" t="str">
        <f t="shared" si="134"/>
        <v>10.001-100.000</v>
      </c>
      <c r="P876">
        <v>8734</v>
      </c>
      <c r="Q876" t="str">
        <f t="shared" si="135"/>
        <v>1.001-10.000</v>
      </c>
      <c r="R876">
        <v>4215</v>
      </c>
      <c r="S876">
        <v>29.3</v>
      </c>
      <c r="T876">
        <v>4.7300000000000004</v>
      </c>
      <c r="U876">
        <v>1.34</v>
      </c>
      <c r="V876">
        <v>24.57</v>
      </c>
      <c r="W876">
        <v>8.92</v>
      </c>
      <c r="X876" t="s">
        <v>3526</v>
      </c>
      <c r="Y876" t="s">
        <v>3527</v>
      </c>
      <c r="Z876" t="s">
        <v>3528</v>
      </c>
      <c r="AB876">
        <f>(N876 - MIN($N$2:$N$998)) / (MAX($N$2:$N$998) - MIN($N$2:$N$998))</f>
        <v>1.5686714512960123E-3</v>
      </c>
      <c r="AC876">
        <f t="shared" si="136"/>
        <v>7.0079879347706691E-4</v>
      </c>
      <c r="AD876">
        <f t="shared" si="137"/>
        <v>0.21568627450980393</v>
      </c>
      <c r="AE876">
        <f t="shared" si="138"/>
        <v>7.2186836518046721E-2</v>
      </c>
      <c r="AF876">
        <f t="shared" si="139"/>
        <v>4.4508224873594467E-4</v>
      </c>
    </row>
    <row r="877" spans="1:32" x14ac:dyDescent="0.25">
      <c r="A877" t="s">
        <v>3529</v>
      </c>
      <c r="B877">
        <v>3778</v>
      </c>
      <c r="C877" s="2" t="str">
        <f t="shared" si="130"/>
        <v>0-20.000</v>
      </c>
      <c r="D877">
        <v>11.15</v>
      </c>
      <c r="E877">
        <f t="shared" si="131"/>
        <v>10</v>
      </c>
      <c r="F877" t="str">
        <f t="shared" si="132"/>
        <v>10-12 anos</v>
      </c>
      <c r="G877">
        <v>0</v>
      </c>
      <c r="H877" t="str">
        <f t="shared" si="133"/>
        <v>0</v>
      </c>
      <c r="I877">
        <v>505</v>
      </c>
      <c r="J877">
        <v>839</v>
      </c>
      <c r="K877">
        <v>3596</v>
      </c>
      <c r="L877">
        <v>38623</v>
      </c>
      <c r="M877">
        <v>60846</v>
      </c>
      <c r="N877">
        <v>40766</v>
      </c>
      <c r="O877" t="str">
        <f t="shared" si="134"/>
        <v>10.001-100.000</v>
      </c>
      <c r="P877">
        <v>8689</v>
      </c>
      <c r="Q877" t="str">
        <f t="shared" si="135"/>
        <v>1.001-10.000</v>
      </c>
      <c r="R877">
        <v>11391</v>
      </c>
      <c r="S877">
        <v>14.28</v>
      </c>
      <c r="T877">
        <v>5.63</v>
      </c>
      <c r="U877">
        <v>2.62</v>
      </c>
      <c r="V877">
        <v>12.42</v>
      </c>
      <c r="W877">
        <v>9.77</v>
      </c>
      <c r="X877" t="s">
        <v>3530</v>
      </c>
      <c r="Y877" t="s">
        <v>3531</v>
      </c>
      <c r="Z877" t="s">
        <v>3532</v>
      </c>
      <c r="AB877">
        <f>(N877 - MIN($N$2:$N$998)) / (MAX($N$2:$N$998) - MIN($N$2:$N$998))</f>
        <v>3.7926849168811601E-3</v>
      </c>
      <c r="AC877">
        <f t="shared" si="136"/>
        <v>6.9718808295422883E-4</v>
      </c>
      <c r="AD877">
        <f t="shared" si="137"/>
        <v>0.25672594619243044</v>
      </c>
      <c r="AE877">
        <f t="shared" si="138"/>
        <v>0.3439490445859873</v>
      </c>
      <c r="AF877">
        <f t="shared" si="139"/>
        <v>2.2498663122915886E-4</v>
      </c>
    </row>
    <row r="878" spans="1:32" x14ac:dyDescent="0.25">
      <c r="A878" t="s">
        <v>3533</v>
      </c>
      <c r="B878">
        <v>3773</v>
      </c>
      <c r="C878" s="2" t="str">
        <f t="shared" si="130"/>
        <v>0-20.000</v>
      </c>
      <c r="D878">
        <v>9.07</v>
      </c>
      <c r="E878">
        <f t="shared" si="131"/>
        <v>8</v>
      </c>
      <c r="F878" t="str">
        <f t="shared" si="132"/>
        <v>08-10 anos</v>
      </c>
      <c r="G878">
        <v>2</v>
      </c>
      <c r="H878" t="str">
        <f t="shared" si="133"/>
        <v>1 - 250</v>
      </c>
      <c r="I878">
        <v>10</v>
      </c>
      <c r="J878">
        <v>40</v>
      </c>
      <c r="K878">
        <v>85</v>
      </c>
      <c r="L878">
        <v>1085</v>
      </c>
      <c r="M878">
        <v>1360</v>
      </c>
      <c r="N878">
        <v>921</v>
      </c>
      <c r="O878" t="str">
        <f t="shared" si="134"/>
        <v>101-1.000</v>
      </c>
      <c r="P878">
        <v>268</v>
      </c>
      <c r="Q878" t="str">
        <f t="shared" si="135"/>
        <v>101-1.000</v>
      </c>
      <c r="R878">
        <v>171</v>
      </c>
      <c r="S878">
        <v>19.71</v>
      </c>
      <c r="T878">
        <v>3.1</v>
      </c>
      <c r="U878">
        <v>1.25</v>
      </c>
      <c r="V878">
        <v>5.2</v>
      </c>
      <c r="W878">
        <v>4.83</v>
      </c>
      <c r="X878" t="s">
        <v>3534</v>
      </c>
      <c r="Y878" t="s">
        <v>3535</v>
      </c>
      <c r="Z878" t="s">
        <v>3536</v>
      </c>
      <c r="AB878">
        <f>(N878 - MIN($N$2:$N$998)) / (MAX($N$2:$N$998) - MIN($N$2:$N$998))</f>
        <v>8.5685689261824771E-5</v>
      </c>
      <c r="AC878">
        <f t="shared" si="136"/>
        <v>2.1503787113791382E-5</v>
      </c>
      <c r="AD878">
        <f t="shared" si="137"/>
        <v>0.14135886912904697</v>
      </c>
      <c r="AE878">
        <f t="shared" si="138"/>
        <v>5.3078556263269641E-2</v>
      </c>
      <c r="AF878">
        <f t="shared" si="139"/>
        <v>9.4197301319776658E-5</v>
      </c>
    </row>
    <row r="879" spans="1:32" x14ac:dyDescent="0.25">
      <c r="A879" t="s">
        <v>3537</v>
      </c>
      <c r="B879">
        <v>3772</v>
      </c>
      <c r="C879" s="2" t="str">
        <f t="shared" si="130"/>
        <v>0-20.000</v>
      </c>
      <c r="D879">
        <v>8.92</v>
      </c>
      <c r="E879">
        <f t="shared" si="131"/>
        <v>8</v>
      </c>
      <c r="F879" t="str">
        <f t="shared" si="132"/>
        <v>08-10 anos</v>
      </c>
      <c r="G879">
        <v>39</v>
      </c>
      <c r="H879" t="str">
        <f t="shared" si="133"/>
        <v>1 - 250</v>
      </c>
      <c r="I879">
        <v>16</v>
      </c>
      <c r="J879">
        <v>86</v>
      </c>
      <c r="K879">
        <v>421</v>
      </c>
      <c r="L879">
        <v>4002</v>
      </c>
      <c r="M879">
        <v>6227</v>
      </c>
      <c r="N879">
        <v>3919</v>
      </c>
      <c r="O879" t="str">
        <f t="shared" si="134"/>
        <v>1.001-10.000</v>
      </c>
      <c r="P879">
        <v>1414</v>
      </c>
      <c r="Q879" t="str">
        <f t="shared" si="135"/>
        <v>1.001-10.000</v>
      </c>
      <c r="R879">
        <v>894</v>
      </c>
      <c r="S879">
        <v>22.71</v>
      </c>
      <c r="T879">
        <v>3.05</v>
      </c>
      <c r="U879">
        <v>1.1599999999999999</v>
      </c>
      <c r="V879">
        <v>141.66999999999999</v>
      </c>
      <c r="W879">
        <v>9.26</v>
      </c>
      <c r="X879" t="s">
        <v>3538</v>
      </c>
      <c r="Y879" t="s">
        <v>3539</v>
      </c>
      <c r="Z879" t="s">
        <v>3540</v>
      </c>
      <c r="AB879">
        <f>(N879 - MIN($N$2:$N$998)) / (MAX($N$2:$N$998) - MIN($N$2:$N$998))</f>
        <v>3.6460609795558224E-4</v>
      </c>
      <c r="AC879">
        <f t="shared" si="136"/>
        <v>1.1345654842873513E-4</v>
      </c>
      <c r="AD879">
        <f t="shared" si="137"/>
        <v>0.13907888736890103</v>
      </c>
      <c r="AE879">
        <f t="shared" si="138"/>
        <v>3.3970276008492555E-2</v>
      </c>
      <c r="AF879">
        <f t="shared" si="139"/>
        <v>2.5663330149947611E-3</v>
      </c>
    </row>
    <row r="880" spans="1:32" x14ac:dyDescent="0.25">
      <c r="A880" t="s">
        <v>3541</v>
      </c>
      <c r="B880">
        <v>3767</v>
      </c>
      <c r="C880" s="2" t="str">
        <f t="shared" si="130"/>
        <v>0-20.000</v>
      </c>
      <c r="D880">
        <v>8.8699999999999992</v>
      </c>
      <c r="E880">
        <f t="shared" si="131"/>
        <v>8</v>
      </c>
      <c r="F880" t="str">
        <f t="shared" si="132"/>
        <v>08-10 anos</v>
      </c>
      <c r="G880">
        <v>3</v>
      </c>
      <c r="H880" t="str">
        <f t="shared" si="133"/>
        <v>1 - 250</v>
      </c>
      <c r="I880">
        <v>8</v>
      </c>
      <c r="J880">
        <v>10</v>
      </c>
      <c r="K880">
        <v>58</v>
      </c>
      <c r="L880">
        <v>497</v>
      </c>
      <c r="M880">
        <v>897</v>
      </c>
      <c r="N880">
        <v>592</v>
      </c>
      <c r="O880" t="str">
        <f t="shared" si="134"/>
        <v>101-1.000</v>
      </c>
      <c r="P880">
        <v>129</v>
      </c>
      <c r="Q880" t="str">
        <f t="shared" si="135"/>
        <v>101-1.000</v>
      </c>
      <c r="R880">
        <v>176</v>
      </c>
      <c r="S880">
        <v>14.38</v>
      </c>
      <c r="T880">
        <v>6.1</v>
      </c>
      <c r="U880">
        <v>1.5</v>
      </c>
      <c r="V880">
        <v>30.3</v>
      </c>
      <c r="W880">
        <v>10.4</v>
      </c>
      <c r="X880" t="s">
        <v>3542</v>
      </c>
      <c r="Y880" t="s">
        <v>3543</v>
      </c>
      <c r="Z880" t="s">
        <v>3544</v>
      </c>
      <c r="AB880">
        <f>(N880 - MIN($N$2:$N$998)) / (MAX($N$2:$N$998) - MIN($N$2:$N$998))</f>
        <v>5.5077011990228297E-5</v>
      </c>
      <c r="AC880">
        <f t="shared" si="136"/>
        <v>1.0350703498802568E-5</v>
      </c>
      <c r="AD880">
        <f t="shared" si="137"/>
        <v>0.27815777473780207</v>
      </c>
      <c r="AE880">
        <f t="shared" si="138"/>
        <v>0.10615711252653928</v>
      </c>
      <c r="AF880">
        <f t="shared" si="139"/>
        <v>5.4888042884408325E-4</v>
      </c>
    </row>
    <row r="881" spans="1:32" x14ac:dyDescent="0.25">
      <c r="A881" t="s">
        <v>3545</v>
      </c>
      <c r="B881">
        <v>3759</v>
      </c>
      <c r="C881" s="2" t="str">
        <f t="shared" si="130"/>
        <v>0-20.000</v>
      </c>
      <c r="D881">
        <v>14.55</v>
      </c>
      <c r="E881">
        <f t="shared" si="131"/>
        <v>14</v>
      </c>
      <c r="F881" t="str">
        <f t="shared" si="132"/>
        <v>14-16 anos</v>
      </c>
      <c r="G881">
        <v>70</v>
      </c>
      <c r="H881" t="str">
        <f t="shared" si="133"/>
        <v>1 - 250</v>
      </c>
      <c r="I881">
        <v>2257</v>
      </c>
      <c r="J881">
        <v>2810</v>
      </c>
      <c r="K881">
        <v>14461</v>
      </c>
      <c r="L881">
        <v>111591</v>
      </c>
      <c r="M881">
        <v>193840</v>
      </c>
      <c r="N881">
        <v>133825</v>
      </c>
      <c r="O881" t="str">
        <f t="shared" si="134"/>
        <v>100.001-1.000.000</v>
      </c>
      <c r="P881">
        <v>29567</v>
      </c>
      <c r="Q881" t="str">
        <f t="shared" si="135"/>
        <v>10.001-100.000</v>
      </c>
      <c r="R881">
        <v>30448</v>
      </c>
      <c r="S881">
        <v>15.25</v>
      </c>
      <c r="T881">
        <v>6.11</v>
      </c>
      <c r="U881">
        <v>1.46</v>
      </c>
      <c r="V881">
        <v>25.03</v>
      </c>
      <c r="W881">
        <v>8.66</v>
      </c>
      <c r="X881" t="s">
        <v>3546</v>
      </c>
      <c r="Y881" t="s">
        <v>3547</v>
      </c>
      <c r="Z881" t="s">
        <v>3548</v>
      </c>
      <c r="AB881">
        <f>(N881 - MIN($N$2:$N$998)) / (MAX($N$2:$N$998) - MIN($N$2:$N$998))</f>
        <v>1.2450474881068077E-2</v>
      </c>
      <c r="AC881">
        <f t="shared" si="136"/>
        <v>2.3723972895278722E-3</v>
      </c>
      <c r="AD881">
        <f t="shared" si="137"/>
        <v>0.27861377108983132</v>
      </c>
      <c r="AE881">
        <f t="shared" si="138"/>
        <v>9.7664543524416128E-2</v>
      </c>
      <c r="AF881">
        <f t="shared" si="139"/>
        <v>4.5341508692961724E-4</v>
      </c>
    </row>
    <row r="882" spans="1:32" x14ac:dyDescent="0.25">
      <c r="A882" t="s">
        <v>3549</v>
      </c>
      <c r="B882">
        <v>3753</v>
      </c>
      <c r="C882" s="2" t="str">
        <f t="shared" si="130"/>
        <v>0-20.000</v>
      </c>
      <c r="D882">
        <v>11.21</v>
      </c>
      <c r="E882">
        <f t="shared" si="131"/>
        <v>10</v>
      </c>
      <c r="F882" t="str">
        <f t="shared" si="132"/>
        <v>10-12 anos</v>
      </c>
      <c r="G882">
        <v>12</v>
      </c>
      <c r="H882" t="str">
        <f t="shared" si="133"/>
        <v>1 - 250</v>
      </c>
      <c r="I882">
        <v>7</v>
      </c>
      <c r="J882">
        <v>15</v>
      </c>
      <c r="K882">
        <v>92</v>
      </c>
      <c r="L882">
        <v>893</v>
      </c>
      <c r="M882">
        <v>1559</v>
      </c>
      <c r="N882">
        <v>873</v>
      </c>
      <c r="O882" t="str">
        <f t="shared" si="134"/>
        <v>101-1.000</v>
      </c>
      <c r="P882">
        <v>472</v>
      </c>
      <c r="Q882" t="str">
        <f t="shared" si="135"/>
        <v>101-1.000</v>
      </c>
      <c r="R882">
        <v>214</v>
      </c>
      <c r="S882">
        <v>30.28</v>
      </c>
      <c r="T882">
        <v>5.4</v>
      </c>
      <c r="U882">
        <v>1.33</v>
      </c>
      <c r="V882">
        <v>32.33</v>
      </c>
      <c r="W882">
        <v>12.07</v>
      </c>
      <c r="X882" t="s">
        <v>3550</v>
      </c>
      <c r="Y882" t="s">
        <v>3551</v>
      </c>
      <c r="Z882" t="s">
        <v>3552</v>
      </c>
      <c r="AB882">
        <f>(N882 - MIN($N$2:$N$998)) / (MAX($N$2:$N$998) - MIN($N$2:$N$998))</f>
        <v>8.1219985586941388E-5</v>
      </c>
      <c r="AC882">
        <f t="shared" si="136"/>
        <v>3.7872341483990789E-5</v>
      </c>
      <c r="AD882">
        <f t="shared" si="137"/>
        <v>0.24623803009575926</v>
      </c>
      <c r="AE882">
        <f t="shared" si="138"/>
        <v>7.0063694267515936E-2</v>
      </c>
      <c r="AF882">
        <f t="shared" si="139"/>
        <v>5.8565360609007288E-4</v>
      </c>
    </row>
    <row r="883" spans="1:32" x14ac:dyDescent="0.25">
      <c r="A883" t="s">
        <v>3553</v>
      </c>
      <c r="B883">
        <v>3799</v>
      </c>
      <c r="C883" s="2" t="str">
        <f t="shared" si="130"/>
        <v>0-20.000</v>
      </c>
      <c r="D883">
        <v>9.5</v>
      </c>
      <c r="E883">
        <f t="shared" si="131"/>
        <v>8</v>
      </c>
      <c r="F883" t="str">
        <f t="shared" si="132"/>
        <v>08-10 anos</v>
      </c>
      <c r="G883">
        <v>469</v>
      </c>
      <c r="H883" t="str">
        <f t="shared" si="133"/>
        <v>251 - 500</v>
      </c>
      <c r="I883">
        <v>12048</v>
      </c>
      <c r="J883">
        <v>14833</v>
      </c>
      <c r="K883">
        <v>90665</v>
      </c>
      <c r="L883">
        <v>613775</v>
      </c>
      <c r="M883">
        <v>1497112</v>
      </c>
      <c r="N883">
        <v>1084889</v>
      </c>
      <c r="O883" t="str">
        <f t="shared" si="134"/>
        <v>&gt;1.000.000</v>
      </c>
      <c r="P883">
        <v>214762</v>
      </c>
      <c r="Q883" t="str">
        <f t="shared" si="135"/>
        <v>&gt;100.000</v>
      </c>
      <c r="R883">
        <v>197461</v>
      </c>
      <c r="S883">
        <v>14.35</v>
      </c>
      <c r="T883">
        <v>7.19</v>
      </c>
      <c r="U883">
        <v>1.38</v>
      </c>
      <c r="V883">
        <v>28.71</v>
      </c>
      <c r="W883">
        <v>7.85</v>
      </c>
      <c r="X883" t="s">
        <v>3554</v>
      </c>
      <c r="Y883" t="s">
        <v>3555</v>
      </c>
      <c r="Z883" t="s">
        <v>3556</v>
      </c>
      <c r="AB883">
        <f>(N883 - MIN($N$2:$N$998)) / (MAX($N$2:$N$998) - MIN($N$2:$N$998))</f>
        <v>0.10093318321126146</v>
      </c>
      <c r="AC883">
        <f t="shared" si="136"/>
        <v>1.7232075851239047E-2</v>
      </c>
      <c r="AD883">
        <f t="shared" si="137"/>
        <v>0.32786137710898317</v>
      </c>
      <c r="AE883">
        <f t="shared" si="138"/>
        <v>8.0679405520169833E-2</v>
      </c>
      <c r="AF883">
        <f t="shared" si="139"/>
        <v>5.2007779247899765E-4</v>
      </c>
    </row>
    <row r="884" spans="1:32" x14ac:dyDescent="0.25">
      <c r="A884" t="s">
        <v>3557</v>
      </c>
      <c r="B884">
        <v>3752</v>
      </c>
      <c r="C884" s="2" t="str">
        <f t="shared" si="130"/>
        <v>0-20.000</v>
      </c>
      <c r="D884">
        <v>13.1</v>
      </c>
      <c r="E884">
        <f t="shared" si="131"/>
        <v>12</v>
      </c>
      <c r="F884" t="str">
        <f t="shared" si="132"/>
        <v>12-14 anos</v>
      </c>
      <c r="G884">
        <v>0</v>
      </c>
      <c r="H884" t="str">
        <f t="shared" si="133"/>
        <v>0</v>
      </c>
      <c r="I884">
        <v>696</v>
      </c>
      <c r="J884">
        <v>3335</v>
      </c>
      <c r="K884">
        <v>7583</v>
      </c>
      <c r="L884">
        <v>74026</v>
      </c>
      <c r="M884">
        <v>94908</v>
      </c>
      <c r="N884">
        <v>61182</v>
      </c>
      <c r="O884" t="str">
        <f t="shared" si="134"/>
        <v>10.001-100.000</v>
      </c>
      <c r="P884">
        <v>19652</v>
      </c>
      <c r="Q884" t="str">
        <f t="shared" si="135"/>
        <v>10.001-100.000</v>
      </c>
      <c r="R884">
        <v>14074</v>
      </c>
      <c r="S884">
        <v>20.71</v>
      </c>
      <c r="T884">
        <v>4.7</v>
      </c>
      <c r="U884">
        <v>1.42</v>
      </c>
      <c r="V884">
        <v>7.13</v>
      </c>
      <c r="W884">
        <v>3.18</v>
      </c>
      <c r="X884" t="s">
        <v>3558</v>
      </c>
      <c r="Y884" t="s">
        <v>3559</v>
      </c>
      <c r="Z884" t="s">
        <v>3560</v>
      </c>
      <c r="AB884">
        <f>(N884 - MIN($N$2:$N$998)) / (MAX($N$2:$N$998) - MIN($N$2:$N$998))</f>
        <v>5.6920975465982225E-3</v>
      </c>
      <c r="AC884">
        <f t="shared" si="136"/>
        <v>1.5768374043292099E-3</v>
      </c>
      <c r="AD884">
        <f t="shared" si="137"/>
        <v>0.21431828545371637</v>
      </c>
      <c r="AE884">
        <f t="shared" si="138"/>
        <v>8.9171974522292974E-2</v>
      </c>
      <c r="AF884">
        <f t="shared" si="139"/>
        <v>1.2915899200192452E-4</v>
      </c>
    </row>
    <row r="885" spans="1:32" x14ac:dyDescent="0.25">
      <c r="A885" t="s">
        <v>3561</v>
      </c>
      <c r="B885">
        <v>3750</v>
      </c>
      <c r="C885" s="2" t="str">
        <f t="shared" si="130"/>
        <v>0-20.000</v>
      </c>
      <c r="D885">
        <v>10.96</v>
      </c>
      <c r="E885">
        <f t="shared" si="131"/>
        <v>10</v>
      </c>
      <c r="F885" t="str">
        <f t="shared" si="132"/>
        <v>10-12 anos</v>
      </c>
      <c r="G885">
        <v>0</v>
      </c>
      <c r="H885" t="str">
        <f t="shared" si="133"/>
        <v>0</v>
      </c>
      <c r="I885">
        <v>16</v>
      </c>
      <c r="J885">
        <v>29</v>
      </c>
      <c r="K885">
        <v>91</v>
      </c>
      <c r="L885">
        <v>808</v>
      </c>
      <c r="M885">
        <v>1233</v>
      </c>
      <c r="N885">
        <v>853</v>
      </c>
      <c r="O885" t="str">
        <f t="shared" si="134"/>
        <v>101-1.000</v>
      </c>
      <c r="P885">
        <v>206</v>
      </c>
      <c r="Q885" t="str">
        <f t="shared" si="135"/>
        <v>101-1.000</v>
      </c>
      <c r="R885">
        <v>174</v>
      </c>
      <c r="S885">
        <v>16.71</v>
      </c>
      <c r="T885">
        <v>4.62</v>
      </c>
      <c r="U885">
        <v>1.28</v>
      </c>
      <c r="V885">
        <v>3.24</v>
      </c>
      <c r="W885">
        <v>5.72</v>
      </c>
      <c r="X885" t="s">
        <v>3562</v>
      </c>
      <c r="Y885" t="s">
        <v>3563</v>
      </c>
      <c r="Z885" t="s">
        <v>3564</v>
      </c>
      <c r="AB885">
        <f>(N885 - MIN($N$2:$N$998)) / (MAX($N$2:$N$998) - MIN($N$2:$N$998))</f>
        <v>7.9359275722406655E-5</v>
      </c>
      <c r="AC885">
        <f t="shared" si="136"/>
        <v>1.6529030393436659E-5</v>
      </c>
      <c r="AD885">
        <f t="shared" si="137"/>
        <v>0.2106703146374829</v>
      </c>
      <c r="AE885">
        <f t="shared" si="138"/>
        <v>5.9447983014862003E-2</v>
      </c>
      <c r="AF885">
        <f t="shared" si="139"/>
        <v>5.8692164668476229E-5</v>
      </c>
    </row>
    <row r="886" spans="1:32" x14ac:dyDescent="0.25">
      <c r="A886" t="s">
        <v>3565</v>
      </c>
      <c r="B886">
        <v>3750</v>
      </c>
      <c r="C886" s="2" t="str">
        <f t="shared" si="130"/>
        <v>0-20.000</v>
      </c>
      <c r="D886">
        <v>8.48</v>
      </c>
      <c r="E886">
        <f t="shared" si="131"/>
        <v>8</v>
      </c>
      <c r="F886" t="str">
        <f t="shared" si="132"/>
        <v>08-10 anos</v>
      </c>
      <c r="G886">
        <v>59</v>
      </c>
      <c r="H886" t="str">
        <f t="shared" si="133"/>
        <v>1 - 250</v>
      </c>
      <c r="I886">
        <v>61</v>
      </c>
      <c r="J886">
        <v>73</v>
      </c>
      <c r="K886">
        <v>459</v>
      </c>
      <c r="L886">
        <v>3154</v>
      </c>
      <c r="M886">
        <v>5741</v>
      </c>
      <c r="N886">
        <v>3785</v>
      </c>
      <c r="O886" t="str">
        <f t="shared" si="134"/>
        <v>1.001-10.000</v>
      </c>
      <c r="P886">
        <v>1098</v>
      </c>
      <c r="Q886" t="str">
        <f t="shared" si="135"/>
        <v>1.001-10.000</v>
      </c>
      <c r="R886">
        <v>858</v>
      </c>
      <c r="S886">
        <v>19.13</v>
      </c>
      <c r="T886">
        <v>5.41</v>
      </c>
      <c r="U886">
        <v>1.41</v>
      </c>
      <c r="V886">
        <v>47.82</v>
      </c>
      <c r="W886">
        <v>10.15</v>
      </c>
      <c r="X886" t="s">
        <v>3566</v>
      </c>
      <c r="Y886" t="s">
        <v>3567</v>
      </c>
      <c r="Z886" t="s">
        <v>3568</v>
      </c>
      <c r="AB886">
        <f>(N886 - MIN($N$2:$N$998)) / (MAX($N$2:$N$998) - MIN($N$2:$N$998))</f>
        <v>3.5213934186319949E-4</v>
      </c>
      <c r="AC886">
        <f t="shared" si="136"/>
        <v>8.810133675724976E-5</v>
      </c>
      <c r="AD886">
        <f t="shared" si="137"/>
        <v>0.24669402644778843</v>
      </c>
      <c r="AE886">
        <f t="shared" si="138"/>
        <v>8.7048832271762189E-2</v>
      </c>
      <c r="AF886">
        <f t="shared" si="139"/>
        <v>8.6625287482917685E-4</v>
      </c>
    </row>
    <row r="887" spans="1:32" x14ac:dyDescent="0.25">
      <c r="A887" t="s">
        <v>3569</v>
      </c>
      <c r="B887">
        <v>3749</v>
      </c>
      <c r="C887" s="2" t="str">
        <f t="shared" si="130"/>
        <v>0-20.000</v>
      </c>
      <c r="D887">
        <v>10.36</v>
      </c>
      <c r="E887">
        <f t="shared" si="131"/>
        <v>10</v>
      </c>
      <c r="F887" t="str">
        <f t="shared" si="132"/>
        <v>10-12 anos</v>
      </c>
      <c r="G887">
        <v>103</v>
      </c>
      <c r="H887" t="str">
        <f t="shared" si="133"/>
        <v>1 - 250</v>
      </c>
      <c r="I887">
        <v>399</v>
      </c>
      <c r="J887">
        <v>491</v>
      </c>
      <c r="K887">
        <v>3012</v>
      </c>
      <c r="L887">
        <v>26922</v>
      </c>
      <c r="M887">
        <v>46393</v>
      </c>
      <c r="N887">
        <v>39379</v>
      </c>
      <c r="O887" t="str">
        <f t="shared" si="134"/>
        <v>10.001-100.000</v>
      </c>
      <c r="P887">
        <v>554</v>
      </c>
      <c r="Q887" t="str">
        <f t="shared" si="135"/>
        <v>101-1.000</v>
      </c>
      <c r="R887">
        <v>6460</v>
      </c>
      <c r="S887">
        <v>1.19</v>
      </c>
      <c r="T887">
        <v>6.98</v>
      </c>
      <c r="U887">
        <v>1.58</v>
      </c>
      <c r="V887">
        <v>48.2</v>
      </c>
      <c r="W887">
        <v>12.74</v>
      </c>
      <c r="X887" t="s">
        <v>3570</v>
      </c>
      <c r="Y887" t="s">
        <v>3571</v>
      </c>
      <c r="Z887" t="s">
        <v>3572</v>
      </c>
      <c r="AB887">
        <f>(N887 - MIN($N$2:$N$998)) / (MAX($N$2:$N$998) - MIN($N$2:$N$998))</f>
        <v>3.663644687775676E-3</v>
      </c>
      <c r="AC887">
        <f t="shared" si="136"/>
        <v>4.4451858436718003E-5</v>
      </c>
      <c r="AD887">
        <f t="shared" si="137"/>
        <v>0.31828545371637029</v>
      </c>
      <c r="AE887">
        <f t="shared" si="138"/>
        <v>0.12314225053078558</v>
      </c>
      <c r="AF887">
        <f t="shared" si="139"/>
        <v>8.73136523771776E-4</v>
      </c>
    </row>
    <row r="888" spans="1:32" x14ac:dyDescent="0.25">
      <c r="A888" t="s">
        <v>3573</v>
      </c>
      <c r="B888">
        <v>3744</v>
      </c>
      <c r="C888" s="2" t="str">
        <f t="shared" si="130"/>
        <v>0-20.000</v>
      </c>
      <c r="D888">
        <v>6.54</v>
      </c>
      <c r="E888">
        <f t="shared" si="131"/>
        <v>6</v>
      </c>
      <c r="F888" t="str">
        <f t="shared" si="132"/>
        <v>06-08 anos</v>
      </c>
      <c r="G888">
        <v>32</v>
      </c>
      <c r="H888" t="str">
        <f t="shared" si="133"/>
        <v>1 - 250</v>
      </c>
      <c r="I888">
        <v>868</v>
      </c>
      <c r="J888">
        <v>1438</v>
      </c>
      <c r="K888">
        <v>11593</v>
      </c>
      <c r="L888">
        <v>137639</v>
      </c>
      <c r="M888">
        <v>156834</v>
      </c>
      <c r="N888">
        <v>103954</v>
      </c>
      <c r="O888" t="str">
        <f t="shared" si="134"/>
        <v>100.001-1.000.000</v>
      </c>
      <c r="P888">
        <v>33897</v>
      </c>
      <c r="Q888" t="str">
        <f t="shared" si="135"/>
        <v>10.001-100.000</v>
      </c>
      <c r="R888">
        <v>18983</v>
      </c>
      <c r="S888">
        <v>21.61</v>
      </c>
      <c r="T888">
        <v>6.21</v>
      </c>
      <c r="U888">
        <v>1.47</v>
      </c>
      <c r="V888">
        <v>76.569999999999993</v>
      </c>
      <c r="W888">
        <v>14.68</v>
      </c>
      <c r="X888" t="s">
        <v>3574</v>
      </c>
      <c r="Y888" t="s">
        <v>3575</v>
      </c>
      <c r="Z888" t="s">
        <v>3576</v>
      </c>
      <c r="AB888">
        <f>(N888 - MIN($N$2:$N$998)) / (MAX($N$2:$N$998) - MIN($N$2:$N$998))</f>
        <v>9.6714116628922164E-3</v>
      </c>
      <c r="AC888">
        <f t="shared" si="136"/>
        <v>2.7198278798365168E-3</v>
      </c>
      <c r="AD888">
        <f t="shared" si="137"/>
        <v>0.28317373461012313</v>
      </c>
      <c r="AE888">
        <f t="shared" si="138"/>
        <v>9.9787685774946913E-2</v>
      </c>
      <c r="AF888">
        <f t="shared" si="139"/>
        <v>1.3870552619337112E-3</v>
      </c>
    </row>
    <row r="889" spans="1:32" x14ac:dyDescent="0.25">
      <c r="A889" t="s">
        <v>3577</v>
      </c>
      <c r="B889">
        <v>3742</v>
      </c>
      <c r="C889" s="2" t="str">
        <f t="shared" si="130"/>
        <v>0-20.000</v>
      </c>
      <c r="D889">
        <v>8.2100000000000009</v>
      </c>
      <c r="E889">
        <f t="shared" si="131"/>
        <v>8</v>
      </c>
      <c r="F889" t="str">
        <f t="shared" si="132"/>
        <v>08-10 anos</v>
      </c>
      <c r="G889">
        <v>38</v>
      </c>
      <c r="H889" t="str">
        <f t="shared" si="133"/>
        <v>1 - 250</v>
      </c>
      <c r="I889">
        <v>71</v>
      </c>
      <c r="J889">
        <v>166</v>
      </c>
      <c r="K889">
        <v>760</v>
      </c>
      <c r="L889">
        <v>8443</v>
      </c>
      <c r="M889">
        <v>12385</v>
      </c>
      <c r="N889">
        <v>8951</v>
      </c>
      <c r="O889" t="str">
        <f t="shared" si="134"/>
        <v>1.001-10.000</v>
      </c>
      <c r="P889">
        <v>1259</v>
      </c>
      <c r="Q889" t="str">
        <f t="shared" si="135"/>
        <v>1.001-10.000</v>
      </c>
      <c r="R889">
        <v>2175</v>
      </c>
      <c r="S889">
        <v>10.17</v>
      </c>
      <c r="T889">
        <v>6.11</v>
      </c>
      <c r="U889">
        <v>1.5</v>
      </c>
      <c r="V889">
        <v>41.42</v>
      </c>
      <c r="W889">
        <v>10.28</v>
      </c>
      <c r="X889" t="s">
        <v>3578</v>
      </c>
      <c r="Y889" t="s">
        <v>3579</v>
      </c>
      <c r="Z889" t="s">
        <v>3580</v>
      </c>
      <c r="AB889">
        <f>(N889 - MIN($N$2:$N$998)) / (MAX($N$2:$N$998) - MIN($N$2:$N$998))</f>
        <v>8.3276069987252277E-4</v>
      </c>
      <c r="AC889">
        <f t="shared" si="136"/>
        <v>1.0101965662784832E-4</v>
      </c>
      <c r="AD889">
        <f t="shared" si="137"/>
        <v>0.27861377108983132</v>
      </c>
      <c r="AE889">
        <f t="shared" si="138"/>
        <v>0.10615711252653928</v>
      </c>
      <c r="AF889">
        <f t="shared" si="139"/>
        <v>7.5031773474329791E-4</v>
      </c>
    </row>
    <row r="890" spans="1:32" x14ac:dyDescent="0.25">
      <c r="A890" t="s">
        <v>3581</v>
      </c>
      <c r="B890">
        <v>3739</v>
      </c>
      <c r="C890" s="2" t="str">
        <f t="shared" si="130"/>
        <v>0-20.000</v>
      </c>
      <c r="D890">
        <v>12.26</v>
      </c>
      <c r="E890">
        <f t="shared" si="131"/>
        <v>12</v>
      </c>
      <c r="F890" t="str">
        <f t="shared" si="132"/>
        <v>12-14 anos</v>
      </c>
      <c r="G890">
        <v>39</v>
      </c>
      <c r="H890" t="str">
        <f t="shared" si="133"/>
        <v>1 - 250</v>
      </c>
      <c r="I890">
        <v>385</v>
      </c>
      <c r="J890">
        <v>638</v>
      </c>
      <c r="K890">
        <v>6698</v>
      </c>
      <c r="L890">
        <v>78416</v>
      </c>
      <c r="M890">
        <v>113613</v>
      </c>
      <c r="N890">
        <v>88867</v>
      </c>
      <c r="O890" t="str">
        <f t="shared" si="134"/>
        <v>10.001-100.000</v>
      </c>
      <c r="P890">
        <v>11887</v>
      </c>
      <c r="Q890" t="str">
        <f t="shared" si="135"/>
        <v>10.001-100.000</v>
      </c>
      <c r="R890">
        <v>12859</v>
      </c>
      <c r="S890">
        <v>10.46</v>
      </c>
      <c r="T890">
        <v>5.59</v>
      </c>
      <c r="U890">
        <v>1.1399999999999999</v>
      </c>
      <c r="V890">
        <v>259.58999999999997</v>
      </c>
      <c r="W890">
        <v>25.25</v>
      </c>
      <c r="X890" t="s">
        <v>3582</v>
      </c>
      <c r="Y890" t="s">
        <v>3583</v>
      </c>
      <c r="Z890" t="s">
        <v>3584</v>
      </c>
      <c r="AB890">
        <f>(N890 - MIN($N$2:$N$998)) / (MAX($N$2:$N$998) - MIN($N$2:$N$998))</f>
        <v>8.2677851765804358E-3</v>
      </c>
      <c r="AC890">
        <f t="shared" si="136"/>
        <v>9.5378924411059017E-4</v>
      </c>
      <c r="AD890">
        <f t="shared" si="137"/>
        <v>0.25490196078431371</v>
      </c>
      <c r="AE890">
        <f t="shared" si="138"/>
        <v>2.9723991507430977E-2</v>
      </c>
      <c r="AF890">
        <f t="shared" si="139"/>
        <v>4.7024379710770801E-3</v>
      </c>
    </row>
    <row r="891" spans="1:32" x14ac:dyDescent="0.25">
      <c r="A891" t="s">
        <v>3585</v>
      </c>
      <c r="B891">
        <v>3748</v>
      </c>
      <c r="C891" s="2" t="str">
        <f t="shared" si="130"/>
        <v>0-20.000</v>
      </c>
      <c r="D891">
        <v>10.71</v>
      </c>
      <c r="E891">
        <f t="shared" si="131"/>
        <v>10</v>
      </c>
      <c r="F891" t="str">
        <f t="shared" si="132"/>
        <v>10-12 anos</v>
      </c>
      <c r="G891">
        <v>2</v>
      </c>
      <c r="H891" t="str">
        <f t="shared" si="133"/>
        <v>1 - 250</v>
      </c>
      <c r="I891">
        <v>3495</v>
      </c>
      <c r="J891">
        <v>4764</v>
      </c>
      <c r="K891">
        <v>29684</v>
      </c>
      <c r="L891">
        <v>317145</v>
      </c>
      <c r="M891">
        <v>550602</v>
      </c>
      <c r="N891">
        <v>400342</v>
      </c>
      <c r="O891" t="str">
        <f t="shared" si="134"/>
        <v>100.001-1.000.000</v>
      </c>
      <c r="P891">
        <v>77239</v>
      </c>
      <c r="Q891" t="str">
        <f t="shared" si="135"/>
        <v>10.001-100.000</v>
      </c>
      <c r="R891">
        <v>73021</v>
      </c>
      <c r="S891">
        <v>14.03</v>
      </c>
      <c r="T891">
        <v>7.79</v>
      </c>
      <c r="U891">
        <v>1.5</v>
      </c>
      <c r="V891">
        <v>137.69</v>
      </c>
      <c r="W891">
        <v>11.64</v>
      </c>
      <c r="X891" t="s">
        <v>3586</v>
      </c>
      <c r="Y891" t="s">
        <v>3587</v>
      </c>
      <c r="Z891" t="s">
        <v>3588</v>
      </c>
      <c r="AB891">
        <f>(N891 - MIN($N$2:$N$998)) / (MAX($N$2:$N$998) - MIN($N$2:$N$998))</f>
        <v>3.7246015429378339E-2</v>
      </c>
      <c r="AC891">
        <f t="shared" si="136"/>
        <v>6.1975037794109421E-3</v>
      </c>
      <c r="AD891">
        <f t="shared" si="137"/>
        <v>0.35522115823073414</v>
      </c>
      <c r="AE891">
        <f t="shared" si="138"/>
        <v>0.10615711252653928</v>
      </c>
      <c r="AF891">
        <f t="shared" si="139"/>
        <v>2.4942358497538554E-3</v>
      </c>
    </row>
    <row r="892" spans="1:32" x14ac:dyDescent="0.25">
      <c r="A892" t="s">
        <v>3589</v>
      </c>
      <c r="B892">
        <v>3736</v>
      </c>
      <c r="C892" s="2" t="str">
        <f t="shared" si="130"/>
        <v>0-20.000</v>
      </c>
      <c r="D892">
        <v>8.8699999999999992</v>
      </c>
      <c r="E892">
        <f t="shared" si="131"/>
        <v>8</v>
      </c>
      <c r="F892" t="str">
        <f t="shared" si="132"/>
        <v>08-10 anos</v>
      </c>
      <c r="G892">
        <v>71</v>
      </c>
      <c r="H892" t="str">
        <f t="shared" si="133"/>
        <v>1 - 250</v>
      </c>
      <c r="I892">
        <v>3419</v>
      </c>
      <c r="J892">
        <v>5270</v>
      </c>
      <c r="K892">
        <v>20399</v>
      </c>
      <c r="L892">
        <v>217154</v>
      </c>
      <c r="M892">
        <v>342872</v>
      </c>
      <c r="N892">
        <v>223375</v>
      </c>
      <c r="O892" t="str">
        <f t="shared" si="134"/>
        <v>100.001-1.000.000</v>
      </c>
      <c r="P892">
        <v>70688</v>
      </c>
      <c r="Q892" t="str">
        <f t="shared" si="135"/>
        <v>10.001-100.000</v>
      </c>
      <c r="R892">
        <v>48809</v>
      </c>
      <c r="S892">
        <v>20.62</v>
      </c>
      <c r="T892">
        <v>4.0999999999999996</v>
      </c>
      <c r="U892">
        <v>1.37</v>
      </c>
      <c r="V892">
        <v>25.77</v>
      </c>
      <c r="W892">
        <v>9.41</v>
      </c>
      <c r="X892" t="s">
        <v>3590</v>
      </c>
      <c r="Y892" t="s">
        <v>3591</v>
      </c>
      <c r="Z892" t="s">
        <v>3592</v>
      </c>
      <c r="AB892">
        <f>(N892 - MIN($N$2:$N$998)) / (MAX($N$2:$N$998) - MIN($N$2:$N$998))</f>
        <v>2.0781803299522374E-2</v>
      </c>
      <c r="AC892">
        <f t="shared" si="136"/>
        <v>5.6718645652973328E-3</v>
      </c>
      <c r="AD892">
        <f t="shared" si="137"/>
        <v>0.18695850433196534</v>
      </c>
      <c r="AE892">
        <f t="shared" si="138"/>
        <v>7.855626326963909E-2</v>
      </c>
      <c r="AF892">
        <f t="shared" si="139"/>
        <v>4.6682008750204696E-4</v>
      </c>
    </row>
    <row r="893" spans="1:32" x14ac:dyDescent="0.25">
      <c r="A893" t="s">
        <v>3593</v>
      </c>
      <c r="B893">
        <v>3730</v>
      </c>
      <c r="C893" s="2" t="str">
        <f t="shared" si="130"/>
        <v>0-20.000</v>
      </c>
      <c r="D893">
        <v>11.86</v>
      </c>
      <c r="E893">
        <f t="shared" si="131"/>
        <v>10</v>
      </c>
      <c r="F893" t="str">
        <f t="shared" si="132"/>
        <v>10-12 anos</v>
      </c>
      <c r="G893">
        <v>18</v>
      </c>
      <c r="H893" t="str">
        <f t="shared" si="133"/>
        <v>1 - 250</v>
      </c>
      <c r="I893">
        <v>350</v>
      </c>
      <c r="J893">
        <v>788</v>
      </c>
      <c r="K893">
        <v>3697</v>
      </c>
      <c r="L893">
        <v>37082</v>
      </c>
      <c r="M893">
        <v>58627</v>
      </c>
      <c r="N893">
        <v>40461</v>
      </c>
      <c r="O893" t="str">
        <f t="shared" si="134"/>
        <v>10.001-100.000</v>
      </c>
      <c r="P893">
        <v>11159</v>
      </c>
      <c r="Q893" t="str">
        <f t="shared" si="135"/>
        <v>10.001-100.000</v>
      </c>
      <c r="R893">
        <v>7007</v>
      </c>
      <c r="S893">
        <v>19.03</v>
      </c>
      <c r="T893">
        <v>4.5999999999999996</v>
      </c>
      <c r="U893">
        <v>3.91</v>
      </c>
      <c r="V893">
        <v>19.97</v>
      </c>
      <c r="W893">
        <v>9.84</v>
      </c>
      <c r="X893" t="s">
        <v>3594</v>
      </c>
      <c r="Y893" t="s">
        <v>3595</v>
      </c>
      <c r="Z893" t="s">
        <v>3596</v>
      </c>
      <c r="AB893">
        <f>(N893 - MIN($N$2:$N$998)) / (MAX($N$2:$N$998) - MIN($N$2:$N$998))</f>
        <v>3.7643090914470053E-3</v>
      </c>
      <c r="AC893">
        <f t="shared" si="136"/>
        <v>8.9537597165223145E-4</v>
      </c>
      <c r="AD893">
        <f t="shared" si="137"/>
        <v>0.20975832193342453</v>
      </c>
      <c r="AE893">
        <f t="shared" si="138"/>
        <v>0.61783439490445868</v>
      </c>
      <c r="AF893">
        <f t="shared" si="139"/>
        <v>3.6175386679921918E-4</v>
      </c>
    </row>
    <row r="894" spans="1:32" x14ac:dyDescent="0.25">
      <c r="A894" t="s">
        <v>3597</v>
      </c>
      <c r="B894">
        <v>3724</v>
      </c>
      <c r="C894" s="2" t="str">
        <f t="shared" si="130"/>
        <v>0-20.000</v>
      </c>
      <c r="D894">
        <v>8.14</v>
      </c>
      <c r="E894">
        <f t="shared" si="131"/>
        <v>8</v>
      </c>
      <c r="F894" t="str">
        <f t="shared" si="132"/>
        <v>08-10 anos</v>
      </c>
      <c r="G894">
        <v>0</v>
      </c>
      <c r="H894" t="str">
        <f t="shared" si="133"/>
        <v>0</v>
      </c>
      <c r="I894">
        <v>17</v>
      </c>
      <c r="J894">
        <v>33</v>
      </c>
      <c r="K894">
        <v>90</v>
      </c>
      <c r="L894">
        <v>752</v>
      </c>
      <c r="M894">
        <v>982</v>
      </c>
      <c r="N894">
        <v>724</v>
      </c>
      <c r="O894" t="str">
        <f t="shared" si="134"/>
        <v>101-1.000</v>
      </c>
      <c r="P894">
        <v>93</v>
      </c>
      <c r="Q894" t="str">
        <f t="shared" si="135"/>
        <v>Até 100</v>
      </c>
      <c r="R894">
        <v>165</v>
      </c>
      <c r="S894">
        <v>9.4700000000000006</v>
      </c>
      <c r="T894">
        <v>3.73</v>
      </c>
      <c r="U894">
        <v>1.24</v>
      </c>
      <c r="V894">
        <v>4.6100000000000003</v>
      </c>
      <c r="W894">
        <v>3.73</v>
      </c>
      <c r="X894" t="s">
        <v>3598</v>
      </c>
      <c r="Y894" t="s">
        <v>3599</v>
      </c>
      <c r="Z894" t="s">
        <v>3600</v>
      </c>
      <c r="AB894">
        <f>(N894 - MIN($N$2:$N$998)) / (MAX($N$2:$N$998) - MIN($N$2:$N$998))</f>
        <v>6.7357697096157585E-5</v>
      </c>
      <c r="AC894">
        <f t="shared" si="136"/>
        <v>7.4621350805320835E-6</v>
      </c>
      <c r="AD894">
        <f t="shared" si="137"/>
        <v>0.17008663930688556</v>
      </c>
      <c r="AE894">
        <f t="shared" si="138"/>
        <v>5.0955414012738849E-2</v>
      </c>
      <c r="AF894">
        <f t="shared" si="139"/>
        <v>8.3509530593109694E-5</v>
      </c>
    </row>
    <row r="895" spans="1:32" x14ac:dyDescent="0.25">
      <c r="A895" t="s">
        <v>3601</v>
      </c>
      <c r="B895">
        <v>3718</v>
      </c>
      <c r="C895" s="2" t="str">
        <f t="shared" si="130"/>
        <v>0-20.000</v>
      </c>
      <c r="D895">
        <v>8.57</v>
      </c>
      <c r="E895">
        <f t="shared" si="131"/>
        <v>8</v>
      </c>
      <c r="F895" t="str">
        <f t="shared" si="132"/>
        <v>08-10 anos</v>
      </c>
      <c r="G895">
        <v>3</v>
      </c>
      <c r="H895" t="str">
        <f t="shared" si="133"/>
        <v>1 - 250</v>
      </c>
      <c r="I895">
        <v>55</v>
      </c>
      <c r="J895">
        <v>122</v>
      </c>
      <c r="K895">
        <v>421</v>
      </c>
      <c r="L895">
        <v>4269</v>
      </c>
      <c r="M895">
        <v>8133</v>
      </c>
      <c r="N895">
        <v>4655</v>
      </c>
      <c r="O895" t="str">
        <f t="shared" si="134"/>
        <v>1.001-10.000</v>
      </c>
      <c r="P895">
        <v>2427</v>
      </c>
      <c r="Q895" t="str">
        <f t="shared" si="135"/>
        <v>1.001-10.000</v>
      </c>
      <c r="R895">
        <v>1051</v>
      </c>
      <c r="S895">
        <v>29.84</v>
      </c>
      <c r="T895">
        <v>4.8600000000000003</v>
      </c>
      <c r="U895">
        <v>1.37</v>
      </c>
      <c r="V895">
        <v>5.35</v>
      </c>
      <c r="W895">
        <v>5.77</v>
      </c>
      <c r="X895" t="s">
        <v>3602</v>
      </c>
      <c r="Y895" t="s">
        <v>3603</v>
      </c>
      <c r="Z895" t="s">
        <v>3604</v>
      </c>
      <c r="AB895">
        <f>(N895 - MIN($N$2:$N$998)) / (MAX($N$2:$N$998) - MIN($N$2:$N$998))</f>
        <v>4.3308022097046065E-4</v>
      </c>
      <c r="AC895">
        <f t="shared" si="136"/>
        <v>1.9473765419840181E-4</v>
      </c>
      <c r="AD895">
        <f t="shared" si="137"/>
        <v>0.22161422708618334</v>
      </c>
      <c r="AE895">
        <f t="shared" si="138"/>
        <v>7.855626326963909E-2</v>
      </c>
      <c r="AF895">
        <f t="shared" si="139"/>
        <v>9.6914531165539437E-5</v>
      </c>
    </row>
    <row r="896" spans="1:32" x14ac:dyDescent="0.25">
      <c r="A896" t="s">
        <v>3605</v>
      </c>
      <c r="B896">
        <v>3719</v>
      </c>
      <c r="C896" s="2" t="str">
        <f t="shared" si="130"/>
        <v>0-20.000</v>
      </c>
      <c r="D896">
        <v>15.22</v>
      </c>
      <c r="E896">
        <f t="shared" si="131"/>
        <v>14</v>
      </c>
      <c r="F896" t="str">
        <f t="shared" si="132"/>
        <v>14-16 anos</v>
      </c>
      <c r="G896">
        <v>0</v>
      </c>
      <c r="H896" t="str">
        <f t="shared" si="133"/>
        <v>0</v>
      </c>
      <c r="I896">
        <v>352</v>
      </c>
      <c r="J896">
        <v>741</v>
      </c>
      <c r="K896">
        <v>4163</v>
      </c>
      <c r="L896">
        <v>36660</v>
      </c>
      <c r="M896">
        <v>59857</v>
      </c>
      <c r="N896">
        <v>36377</v>
      </c>
      <c r="O896" t="str">
        <f t="shared" si="134"/>
        <v>10.001-100.000</v>
      </c>
      <c r="P896">
        <v>15456</v>
      </c>
      <c r="Q896" t="str">
        <f t="shared" si="135"/>
        <v>10.001-100.000</v>
      </c>
      <c r="R896">
        <v>8024</v>
      </c>
      <c r="S896">
        <v>25.82</v>
      </c>
      <c r="T896">
        <v>5.5</v>
      </c>
      <c r="U896">
        <v>1.31</v>
      </c>
      <c r="V896">
        <v>55.03</v>
      </c>
      <c r="W896">
        <v>10.94</v>
      </c>
      <c r="X896" t="s">
        <v>3606</v>
      </c>
      <c r="Y896" t="s">
        <v>3607</v>
      </c>
      <c r="Z896" t="s">
        <v>3608</v>
      </c>
      <c r="AB896">
        <f>(N896 - MIN($N$2:$N$998)) / (MAX($N$2:$N$998) - MIN($N$2:$N$998))</f>
        <v>3.3843521371090114E-3</v>
      </c>
      <c r="AC896">
        <f t="shared" si="136"/>
        <v>1.2401587075774611E-3</v>
      </c>
      <c r="AD896">
        <f t="shared" si="137"/>
        <v>0.2507979936160511</v>
      </c>
      <c r="AE896">
        <f t="shared" si="138"/>
        <v>6.5817409766454366E-2</v>
      </c>
      <c r="AF896">
        <f t="shared" si="139"/>
        <v>9.9686105608217486E-4</v>
      </c>
    </row>
    <row r="897" spans="1:32" x14ac:dyDescent="0.25">
      <c r="A897" t="s">
        <v>3609</v>
      </c>
      <c r="B897">
        <v>3715</v>
      </c>
      <c r="C897" s="2" t="str">
        <f t="shared" si="130"/>
        <v>0-20.000</v>
      </c>
      <c r="D897">
        <v>8.6199999999999992</v>
      </c>
      <c r="E897">
        <f t="shared" si="131"/>
        <v>8</v>
      </c>
      <c r="F897" t="str">
        <f t="shared" si="132"/>
        <v>08-10 anos</v>
      </c>
      <c r="G897">
        <v>1</v>
      </c>
      <c r="H897" t="str">
        <f t="shared" si="133"/>
        <v>1 - 250</v>
      </c>
      <c r="I897">
        <v>51</v>
      </c>
      <c r="J897">
        <v>108</v>
      </c>
      <c r="K897">
        <v>599</v>
      </c>
      <c r="L897">
        <v>4680</v>
      </c>
      <c r="M897">
        <v>7145</v>
      </c>
      <c r="N897">
        <v>4696</v>
      </c>
      <c r="O897" t="str">
        <f t="shared" si="134"/>
        <v>1.001-10.000</v>
      </c>
      <c r="P897">
        <v>1306</v>
      </c>
      <c r="Q897" t="str">
        <f t="shared" si="135"/>
        <v>1.001-10.000</v>
      </c>
      <c r="R897">
        <v>1143</v>
      </c>
      <c r="S897">
        <v>18.28</v>
      </c>
      <c r="T897">
        <v>5.77</v>
      </c>
      <c r="U897">
        <v>2.9</v>
      </c>
      <c r="V897">
        <v>35.479999999999997</v>
      </c>
      <c r="W897">
        <v>8.5399999999999991</v>
      </c>
      <c r="X897" t="s">
        <v>3610</v>
      </c>
      <c r="Y897" t="s">
        <v>3611</v>
      </c>
      <c r="Z897" t="s">
        <v>3612</v>
      </c>
      <c r="AB897">
        <f>(N897 - MIN($N$2:$N$998)) / (MAX($N$2:$N$998) - MIN($N$2:$N$998))</f>
        <v>4.3689467619275691E-4</v>
      </c>
      <c r="AC897">
        <f t="shared" si="136"/>
        <v>1.0479084317392367E-4</v>
      </c>
      <c r="AD897">
        <f t="shared" si="137"/>
        <v>0.26310989512083904</v>
      </c>
      <c r="AE897">
        <f t="shared" si="138"/>
        <v>0.40339702760084922</v>
      </c>
      <c r="AF897">
        <f t="shared" si="139"/>
        <v>6.4271543285109142E-4</v>
      </c>
    </row>
    <row r="898" spans="1:32" x14ac:dyDescent="0.25">
      <c r="A898" t="s">
        <v>3613</v>
      </c>
      <c r="B898">
        <v>3706</v>
      </c>
      <c r="C898" s="2" t="str">
        <f t="shared" si="130"/>
        <v>0-20.000</v>
      </c>
      <c r="D898">
        <v>9.01</v>
      </c>
      <c r="E898">
        <f t="shared" si="131"/>
        <v>8</v>
      </c>
      <c r="F898" t="str">
        <f t="shared" si="132"/>
        <v>08-10 anos</v>
      </c>
      <c r="G898">
        <v>0</v>
      </c>
      <c r="H898" t="str">
        <f t="shared" si="133"/>
        <v>0</v>
      </c>
      <c r="I898">
        <v>83</v>
      </c>
      <c r="J898">
        <v>194</v>
      </c>
      <c r="K898">
        <v>818</v>
      </c>
      <c r="L898">
        <v>5777</v>
      </c>
      <c r="M898">
        <v>8159</v>
      </c>
      <c r="N898">
        <v>5991</v>
      </c>
      <c r="O898" t="str">
        <f t="shared" si="134"/>
        <v>1.001-10.000</v>
      </c>
      <c r="P898">
        <v>884</v>
      </c>
      <c r="Q898" t="str">
        <f t="shared" si="135"/>
        <v>101-1.000</v>
      </c>
      <c r="R898">
        <v>1284</v>
      </c>
      <c r="S898">
        <v>10.83</v>
      </c>
      <c r="T898">
        <v>5.03</v>
      </c>
      <c r="U898">
        <v>1.31</v>
      </c>
      <c r="V898">
        <v>13.22</v>
      </c>
      <c r="W898">
        <v>5.99</v>
      </c>
      <c r="X898" t="s">
        <v>3614</v>
      </c>
      <c r="Y898" t="s">
        <v>3615</v>
      </c>
      <c r="Z898" t="s">
        <v>3616</v>
      </c>
      <c r="AB898">
        <f>(N898 - MIN($N$2:$N$998)) / (MAX($N$2:$N$998) - MIN($N$2:$N$998))</f>
        <v>5.5737563992138133E-4</v>
      </c>
      <c r="AC898">
        <f t="shared" si="136"/>
        <v>7.0930402270864108E-5</v>
      </c>
      <c r="AD898">
        <f t="shared" si="137"/>
        <v>0.22936616507067945</v>
      </c>
      <c r="AE898">
        <f t="shared" si="138"/>
        <v>6.5817409766454366E-2</v>
      </c>
      <c r="AF898">
        <f t="shared" si="139"/>
        <v>2.3947852373989374E-4</v>
      </c>
    </row>
    <row r="899" spans="1:32" x14ac:dyDescent="0.25">
      <c r="A899" t="s">
        <v>3617</v>
      </c>
      <c r="B899">
        <v>3716</v>
      </c>
      <c r="C899" s="2" t="str">
        <f t="shared" ref="C899:C962" si="140">IF(B899&lt;=20000,"0-20.000",
IF(B899&lt;=40000,"20.001-40.000",
IF(B899&lt;=60000,"40.001-60.000",
IF(B899&lt;=80000,"60.001-80.000",
IF(B899&lt;=100000,"80.001-100.000",
IF(B899&lt;=120000,"100.001-120.000",
IF(B899&lt;=140000,"120.001-140.000",
"140.001-160.000")))))))</f>
        <v>0-20.000</v>
      </c>
      <c r="D899">
        <v>4.62</v>
      </c>
      <c r="E899">
        <f t="shared" ref="E899:E962" si="141">FLOOR(D899,2)</f>
        <v>4</v>
      </c>
      <c r="F899" t="str">
        <f t="shared" ref="F899:F962" si="142">IF(E899=0,"&lt;1 ano",TEXT(E899,"00")&amp;"-"&amp;TEXT(E899+2,"00")&amp;" anos")</f>
        <v>04-06 anos</v>
      </c>
      <c r="G899">
        <v>0</v>
      </c>
      <c r="H899" t="str">
        <f t="shared" ref="H899:H962" si="143">IF(G899=0,"0",INT((G899-1)/250)*250+1 &amp; " - " &amp; INT((G899-1)/250+1)*250)</f>
        <v>0</v>
      </c>
      <c r="I899">
        <v>43</v>
      </c>
      <c r="J899">
        <v>295</v>
      </c>
      <c r="K899">
        <v>8543</v>
      </c>
      <c r="L899">
        <v>104032</v>
      </c>
      <c r="M899">
        <v>85699</v>
      </c>
      <c r="N899">
        <v>70565</v>
      </c>
      <c r="O899" t="str">
        <f t="shared" ref="O899:O962" si="144">IF(N899&lt;=100,"Até 100",
IF(N899&lt;=1000,"101-1.000",
IF(N899&lt;=10000,"1.001-10.000",
IF(N899&lt;=100000,"10.001-100.000",
IF(N899&lt;=1000000,"100.001-1.000.000",
"&gt;1.000.000")))))</f>
        <v>10.001-100.000</v>
      </c>
      <c r="P899">
        <v>5421</v>
      </c>
      <c r="Q899" t="str">
        <f t="shared" ref="Q899:Q962" si="145">IF(P899&lt;=100,"Até 100",
IF(P899&lt;=1000,"101-1.000",
IF(P899&lt;=10000,"1.001-10.000",
IF(P899&lt;=100000,"10.001-100.000",
"&gt;100.000"))))</f>
        <v>1.001-10.000</v>
      </c>
      <c r="R899">
        <v>9713</v>
      </c>
      <c r="S899">
        <v>6.33</v>
      </c>
      <c r="T899">
        <v>6.98</v>
      </c>
      <c r="U899">
        <v>1</v>
      </c>
      <c r="V899">
        <v>727.84</v>
      </c>
      <c r="W899">
        <v>79.88</v>
      </c>
      <c r="X899" t="s">
        <v>3618</v>
      </c>
      <c r="Y899" t="s">
        <v>3619</v>
      </c>
      <c r="Z899" t="s">
        <v>3620</v>
      </c>
      <c r="AB899">
        <f>(N899 - MIN($N$2:$N$998)) / (MAX($N$2:$N$998) - MIN($N$2:$N$998))</f>
        <v>6.5650495795446951E-3</v>
      </c>
      <c r="AC899">
        <f t="shared" ref="AC899:AC962" si="146">(P899 - MIN($P$2:$P$998)) / (MAX($P$2:$P$998) - MIN($P$2:$P$998))</f>
        <v>4.3497026098456373E-4</v>
      </c>
      <c r="AD899">
        <f t="shared" ref="AD899:AD962" si="147">(T899 - MIN($T$2:$T$998)) / (MAX($T$2:$T$998) - MIN($T$2:$T$998))</f>
        <v>0.31828545371637029</v>
      </c>
      <c r="AE899">
        <f t="shared" ref="AE899:AE962" si="148">(U899 - MIN($U$2:$U$998)) / (MAX($U$2:$U$998) - MIN($U$2:$U$998))</f>
        <v>0</v>
      </c>
      <c r="AF899">
        <f t="shared" ref="AF899:AF962" si="149">(V899 - MIN($V$2:$V$998)) / (MAX($V$2:$V$998) - MIN($V$2:$V$998))</f>
        <v>1.3184723806266585E-2</v>
      </c>
    </row>
    <row r="900" spans="1:32" x14ac:dyDescent="0.25">
      <c r="A900" t="s">
        <v>3621</v>
      </c>
      <c r="B900">
        <v>3705</v>
      </c>
      <c r="C900" s="2" t="str">
        <f t="shared" si="140"/>
        <v>0-20.000</v>
      </c>
      <c r="D900">
        <v>9.2100000000000009</v>
      </c>
      <c r="E900">
        <f t="shared" si="141"/>
        <v>8</v>
      </c>
      <c r="F900" t="str">
        <f t="shared" si="142"/>
        <v>08-10 anos</v>
      </c>
      <c r="G900">
        <v>0</v>
      </c>
      <c r="H900" t="str">
        <f t="shared" si="143"/>
        <v>0</v>
      </c>
      <c r="I900">
        <v>363</v>
      </c>
      <c r="J900">
        <v>133</v>
      </c>
      <c r="K900">
        <v>645</v>
      </c>
      <c r="L900">
        <v>5384</v>
      </c>
      <c r="M900">
        <v>26486</v>
      </c>
      <c r="N900">
        <v>16841</v>
      </c>
      <c r="O900" t="str">
        <f t="shared" si="144"/>
        <v>10.001-100.000</v>
      </c>
      <c r="P900">
        <v>4005</v>
      </c>
      <c r="Q900" t="str">
        <f t="shared" si="145"/>
        <v>1.001-10.000</v>
      </c>
      <c r="R900">
        <v>5640</v>
      </c>
      <c r="S900">
        <v>15.12</v>
      </c>
      <c r="T900">
        <v>2.93</v>
      </c>
      <c r="U900">
        <v>1.01</v>
      </c>
      <c r="V900">
        <v>4.2300000000000004</v>
      </c>
      <c r="W900">
        <v>12.94</v>
      </c>
      <c r="X900" t="s">
        <v>3622</v>
      </c>
      <c r="Y900" t="s">
        <v>3623</v>
      </c>
      <c r="Z900" t="s">
        <v>3624</v>
      </c>
      <c r="AB900">
        <f>(N900 - MIN($N$2:$N$998)) / (MAX($N$2:$N$998) - MIN($N$2:$N$998))</f>
        <v>1.5668107414314775E-3</v>
      </c>
      <c r="AC900">
        <f t="shared" si="146"/>
        <v>3.2135323653259134E-4</v>
      </c>
      <c r="AD900">
        <f t="shared" si="147"/>
        <v>0.13360693114455086</v>
      </c>
      <c r="AE900">
        <f t="shared" si="148"/>
        <v>2.1231422505307873E-3</v>
      </c>
      <c r="AF900">
        <f t="shared" si="149"/>
        <v>7.6625881650510633E-5</v>
      </c>
    </row>
    <row r="901" spans="1:32" x14ac:dyDescent="0.25">
      <c r="A901" t="s">
        <v>3625</v>
      </c>
      <c r="B901">
        <v>3702</v>
      </c>
      <c r="C901" s="2" t="str">
        <f t="shared" si="140"/>
        <v>0-20.000</v>
      </c>
      <c r="D901">
        <v>10.14</v>
      </c>
      <c r="E901">
        <f t="shared" si="141"/>
        <v>10</v>
      </c>
      <c r="F901" t="str">
        <f t="shared" si="142"/>
        <v>10-12 anos</v>
      </c>
      <c r="G901">
        <v>0</v>
      </c>
      <c r="H901" t="str">
        <f t="shared" si="143"/>
        <v>0</v>
      </c>
      <c r="I901">
        <v>151</v>
      </c>
      <c r="J901">
        <v>228</v>
      </c>
      <c r="K901">
        <v>1305</v>
      </c>
      <c r="L901">
        <v>8428</v>
      </c>
      <c r="M901">
        <v>17337</v>
      </c>
      <c r="N901">
        <v>9198</v>
      </c>
      <c r="O901" t="str">
        <f t="shared" si="144"/>
        <v>1.001-10.000</v>
      </c>
      <c r="P901">
        <v>5906</v>
      </c>
      <c r="Q901" t="str">
        <f t="shared" si="145"/>
        <v>1.001-10.000</v>
      </c>
      <c r="R901">
        <v>2233</v>
      </c>
      <c r="S901">
        <v>34.07</v>
      </c>
      <c r="T901">
        <v>4.46</v>
      </c>
      <c r="U901">
        <v>1.5</v>
      </c>
      <c r="V901">
        <v>45.65</v>
      </c>
      <c r="W901">
        <v>9.33</v>
      </c>
      <c r="X901" t="s">
        <v>3626</v>
      </c>
      <c r="Y901" t="s">
        <v>3627</v>
      </c>
      <c r="Z901" t="s">
        <v>3628</v>
      </c>
      <c r="AB901">
        <f>(N901 - MIN($N$2:$N$998)) / (MAX($N$2:$N$998) - MIN($N$2:$N$998))</f>
        <v>8.5574046669952681E-4</v>
      </c>
      <c r="AC901">
        <f t="shared" si="146"/>
        <v>4.7388569661959665E-4</v>
      </c>
      <c r="AD901">
        <f t="shared" si="147"/>
        <v>0.20337437300501596</v>
      </c>
      <c r="AE901">
        <f t="shared" si="148"/>
        <v>0.10615711252653928</v>
      </c>
      <c r="AF901">
        <f t="shared" si="149"/>
        <v>8.2694361639380851E-4</v>
      </c>
    </row>
    <row r="902" spans="1:32" x14ac:dyDescent="0.25">
      <c r="A902" t="s">
        <v>3629</v>
      </c>
      <c r="B902">
        <v>3702</v>
      </c>
      <c r="C902" s="2" t="str">
        <f t="shared" si="140"/>
        <v>0-20.000</v>
      </c>
      <c r="D902">
        <v>6.65</v>
      </c>
      <c r="E902">
        <f t="shared" si="141"/>
        <v>6</v>
      </c>
      <c r="F902" t="str">
        <f t="shared" si="142"/>
        <v>06-08 anos</v>
      </c>
      <c r="G902">
        <v>80</v>
      </c>
      <c r="H902" t="str">
        <f t="shared" si="143"/>
        <v>1 - 250</v>
      </c>
      <c r="I902">
        <v>182</v>
      </c>
      <c r="J902">
        <v>262</v>
      </c>
      <c r="K902">
        <v>1555</v>
      </c>
      <c r="L902">
        <v>19838</v>
      </c>
      <c r="M902">
        <v>30638</v>
      </c>
      <c r="N902">
        <v>21030</v>
      </c>
      <c r="O902" t="str">
        <f t="shared" si="144"/>
        <v>10.001-100.000</v>
      </c>
      <c r="P902">
        <v>6629</v>
      </c>
      <c r="Q902" t="str">
        <f t="shared" si="145"/>
        <v>1.001-10.000</v>
      </c>
      <c r="R902">
        <v>2979</v>
      </c>
      <c r="S902">
        <v>21.64</v>
      </c>
      <c r="T902">
        <v>4.21</v>
      </c>
      <c r="U902">
        <v>1.72</v>
      </c>
      <c r="V902">
        <v>42.02</v>
      </c>
      <c r="W902">
        <v>16.23</v>
      </c>
      <c r="X902" t="s">
        <v>3630</v>
      </c>
      <c r="Y902" t="s">
        <v>3631</v>
      </c>
      <c r="Z902" t="s">
        <v>3632</v>
      </c>
      <c r="AB902">
        <f>(N902 - MIN($N$2:$N$998)) / (MAX($N$2:$N$998) - MIN($N$2:$N$998))</f>
        <v>1.9565364225582788E-3</v>
      </c>
      <c r="AC902">
        <f t="shared" si="146"/>
        <v>5.3189777901986222E-4</v>
      </c>
      <c r="AD902">
        <f t="shared" si="147"/>
        <v>0.19197446420428638</v>
      </c>
      <c r="AE902">
        <f t="shared" si="148"/>
        <v>0.15286624203821655</v>
      </c>
      <c r="AF902">
        <f t="shared" si="149"/>
        <v>7.6118665412634907E-4</v>
      </c>
    </row>
    <row r="903" spans="1:32" x14ac:dyDescent="0.25">
      <c r="A903" t="s">
        <v>3633</v>
      </c>
      <c r="B903">
        <v>3700</v>
      </c>
      <c r="C903" s="2" t="str">
        <f t="shared" si="140"/>
        <v>0-20.000</v>
      </c>
      <c r="D903">
        <v>5.26</v>
      </c>
      <c r="E903">
        <f t="shared" si="141"/>
        <v>4</v>
      </c>
      <c r="F903" t="str">
        <f t="shared" si="142"/>
        <v>04-06 anos</v>
      </c>
      <c r="G903">
        <v>0</v>
      </c>
      <c r="H903" t="str">
        <f t="shared" si="143"/>
        <v>0</v>
      </c>
      <c r="I903">
        <v>471</v>
      </c>
      <c r="J903">
        <v>658</v>
      </c>
      <c r="K903">
        <v>1579</v>
      </c>
      <c r="L903">
        <v>13368</v>
      </c>
      <c r="M903">
        <v>23512</v>
      </c>
      <c r="N903">
        <v>14702</v>
      </c>
      <c r="O903" t="str">
        <f t="shared" si="144"/>
        <v>10.001-100.000</v>
      </c>
      <c r="P903">
        <v>6215</v>
      </c>
      <c r="Q903" t="str">
        <f t="shared" si="145"/>
        <v>1.001-10.000</v>
      </c>
      <c r="R903">
        <v>2595</v>
      </c>
      <c r="S903">
        <v>26.43</v>
      </c>
      <c r="T903">
        <v>2.19</v>
      </c>
      <c r="U903">
        <v>1.17</v>
      </c>
      <c r="V903">
        <v>2.89</v>
      </c>
      <c r="W903">
        <v>4.34</v>
      </c>
      <c r="X903" t="s">
        <v>3634</v>
      </c>
      <c r="Y903" t="s">
        <v>3635</v>
      </c>
      <c r="Z903" t="s">
        <v>3636</v>
      </c>
      <c r="AB903">
        <f>(N903 - MIN($N$2:$N$998)) / (MAX($N$2:$N$998) - MIN($N$2:$N$998))</f>
        <v>1.3678078214194871E-3</v>
      </c>
      <c r="AC903">
        <f t="shared" si="146"/>
        <v>4.9867924220975163E-4</v>
      </c>
      <c r="AD903">
        <f t="shared" si="147"/>
        <v>9.9863201094391243E-2</v>
      </c>
      <c r="AE903">
        <f t="shared" si="148"/>
        <v>3.609341825902334E-2</v>
      </c>
      <c r="AF903">
        <f t="shared" si="149"/>
        <v>5.2351961695029716E-5</v>
      </c>
    </row>
    <row r="904" spans="1:32" x14ac:dyDescent="0.25">
      <c r="A904" t="s">
        <v>3637</v>
      </c>
      <c r="B904">
        <v>3701</v>
      </c>
      <c r="C904" s="2" t="str">
        <f t="shared" si="140"/>
        <v>0-20.000</v>
      </c>
      <c r="D904">
        <v>4.03</v>
      </c>
      <c r="E904">
        <f t="shared" si="141"/>
        <v>4</v>
      </c>
      <c r="F904" t="str">
        <f t="shared" si="142"/>
        <v>04-06 anos</v>
      </c>
      <c r="G904">
        <v>3</v>
      </c>
      <c r="H904" t="str">
        <f t="shared" si="143"/>
        <v>1 - 250</v>
      </c>
      <c r="I904">
        <v>343</v>
      </c>
      <c r="J904">
        <v>400</v>
      </c>
      <c r="K904">
        <v>837</v>
      </c>
      <c r="L904">
        <v>9237</v>
      </c>
      <c r="M904">
        <v>21316</v>
      </c>
      <c r="N904">
        <v>12629</v>
      </c>
      <c r="O904" t="str">
        <f t="shared" si="144"/>
        <v>10.001-100.000</v>
      </c>
      <c r="P904">
        <v>4903</v>
      </c>
      <c r="Q904" t="str">
        <f t="shared" si="145"/>
        <v>1.001-10.000</v>
      </c>
      <c r="R904">
        <v>3784</v>
      </c>
      <c r="S904">
        <v>23</v>
      </c>
      <c r="T904">
        <v>5.17</v>
      </c>
      <c r="U904">
        <v>1.23</v>
      </c>
      <c r="V904">
        <v>7.83</v>
      </c>
      <c r="W904">
        <v>4.3499999999999996</v>
      </c>
      <c r="X904" t="s">
        <v>3638</v>
      </c>
      <c r="Y904" t="s">
        <v>3639</v>
      </c>
      <c r="Z904" t="s">
        <v>3640</v>
      </c>
      <c r="AB904">
        <f>(N904 - MIN($N$2:$N$998)) / (MAX($N$2:$N$998) - MIN($N$2:$N$998))</f>
        <v>1.1749452439604614E-3</v>
      </c>
      <c r="AC904">
        <f t="shared" si="146"/>
        <v>3.9340697096611622E-4</v>
      </c>
      <c r="AD904">
        <f t="shared" si="147"/>
        <v>0.23575011399908802</v>
      </c>
      <c r="AE904">
        <f t="shared" si="148"/>
        <v>4.8832271762208064E-2</v>
      </c>
      <c r="AF904">
        <f t="shared" si="149"/>
        <v>1.4183939794881753E-4</v>
      </c>
    </row>
    <row r="905" spans="1:32" x14ac:dyDescent="0.25">
      <c r="A905" t="s">
        <v>3641</v>
      </c>
      <c r="B905">
        <v>3694</v>
      </c>
      <c r="C905" s="2" t="str">
        <f t="shared" si="140"/>
        <v>0-20.000</v>
      </c>
      <c r="D905">
        <v>13.17</v>
      </c>
      <c r="E905">
        <f t="shared" si="141"/>
        <v>12</v>
      </c>
      <c r="F905" t="str">
        <f t="shared" si="142"/>
        <v>12-14 anos</v>
      </c>
      <c r="G905">
        <v>9</v>
      </c>
      <c r="H905" t="str">
        <f t="shared" si="143"/>
        <v>1 - 250</v>
      </c>
      <c r="I905">
        <v>1457</v>
      </c>
      <c r="J905">
        <v>3099</v>
      </c>
      <c r="K905">
        <v>14589</v>
      </c>
      <c r="L905">
        <v>161860</v>
      </c>
      <c r="M905">
        <v>234171</v>
      </c>
      <c r="N905">
        <v>156573</v>
      </c>
      <c r="O905" t="str">
        <f t="shared" si="144"/>
        <v>100.001-1.000.000</v>
      </c>
      <c r="P905">
        <v>48321</v>
      </c>
      <c r="Q905" t="str">
        <f t="shared" si="145"/>
        <v>10.001-100.000</v>
      </c>
      <c r="R905">
        <v>29277</v>
      </c>
      <c r="S905">
        <v>20.63</v>
      </c>
      <c r="T905">
        <v>5.22</v>
      </c>
      <c r="U905">
        <v>1.24</v>
      </c>
      <c r="V905">
        <v>36.64</v>
      </c>
      <c r="W905">
        <v>9.64</v>
      </c>
      <c r="X905" t="s">
        <v>3642</v>
      </c>
      <c r="Y905" t="s">
        <v>3643</v>
      </c>
      <c r="Z905" t="s">
        <v>3644</v>
      </c>
      <c r="AB905">
        <f>(N905 - MIN($N$2:$N$998)) / (MAX($N$2:$N$998) - MIN($N$2:$N$998))</f>
        <v>1.4566846280989891E-2</v>
      </c>
      <c r="AC905">
        <f t="shared" si="146"/>
        <v>3.8771809594235571E-3</v>
      </c>
      <c r="AD905">
        <f t="shared" si="147"/>
        <v>0.23803009575923392</v>
      </c>
      <c r="AE905">
        <f t="shared" si="148"/>
        <v>5.0955414012738849E-2</v>
      </c>
      <c r="AF905">
        <f t="shared" si="149"/>
        <v>6.63728676991657E-4</v>
      </c>
    </row>
    <row r="906" spans="1:32" x14ac:dyDescent="0.25">
      <c r="A906" t="s">
        <v>3645</v>
      </c>
      <c r="B906">
        <v>3691</v>
      </c>
      <c r="C906" s="2" t="str">
        <f t="shared" si="140"/>
        <v>0-20.000</v>
      </c>
      <c r="D906">
        <v>9.7200000000000006</v>
      </c>
      <c r="E906">
        <f t="shared" si="141"/>
        <v>8</v>
      </c>
      <c r="F906" t="str">
        <f t="shared" si="142"/>
        <v>08-10 anos</v>
      </c>
      <c r="G906">
        <v>79</v>
      </c>
      <c r="H906" t="str">
        <f t="shared" si="143"/>
        <v>1 - 250</v>
      </c>
      <c r="I906">
        <v>514</v>
      </c>
      <c r="J906">
        <v>766</v>
      </c>
      <c r="K906">
        <v>6643</v>
      </c>
      <c r="L906">
        <v>48475</v>
      </c>
      <c r="M906">
        <v>79711</v>
      </c>
      <c r="N906">
        <v>57131</v>
      </c>
      <c r="O906" t="str">
        <f t="shared" si="144"/>
        <v>10.001-100.000</v>
      </c>
      <c r="P906">
        <v>11355</v>
      </c>
      <c r="Q906" t="str">
        <f t="shared" si="145"/>
        <v>10.001-100.000</v>
      </c>
      <c r="R906">
        <v>11225</v>
      </c>
      <c r="S906">
        <v>14.25</v>
      </c>
      <c r="T906">
        <v>6.06</v>
      </c>
      <c r="U906">
        <v>1.28</v>
      </c>
      <c r="V906">
        <v>108.39</v>
      </c>
      <c r="W906">
        <v>13.3</v>
      </c>
      <c r="X906" t="s">
        <v>3646</v>
      </c>
      <c r="Y906" t="s">
        <v>3647</v>
      </c>
      <c r="Z906" t="s">
        <v>3648</v>
      </c>
      <c r="AB906">
        <f>(N906 - MIN($N$2:$N$998)) / (MAX($N$2:$N$998) - MIN($N$2:$N$998))</f>
        <v>5.3152107635367112E-3</v>
      </c>
      <c r="AC906">
        <f t="shared" si="146"/>
        <v>9.1110262192948188E-4</v>
      </c>
      <c r="AD906">
        <f t="shared" si="147"/>
        <v>0.27633378932968533</v>
      </c>
      <c r="AE906">
        <f t="shared" si="148"/>
        <v>5.9447983014862003E-2</v>
      </c>
      <c r="AF906">
        <f t="shared" si="149"/>
        <v>1.9634702865481907E-3</v>
      </c>
    </row>
    <row r="907" spans="1:32" x14ac:dyDescent="0.25">
      <c r="A907" t="s">
        <v>3649</v>
      </c>
      <c r="B907">
        <v>3678</v>
      </c>
      <c r="C907" s="2" t="str">
        <f t="shared" si="140"/>
        <v>0-20.000</v>
      </c>
      <c r="D907">
        <v>6.19</v>
      </c>
      <c r="E907">
        <f t="shared" si="141"/>
        <v>6</v>
      </c>
      <c r="F907" t="str">
        <f t="shared" si="142"/>
        <v>06-08 anos</v>
      </c>
      <c r="G907">
        <v>28</v>
      </c>
      <c r="H907" t="str">
        <f t="shared" si="143"/>
        <v>1 - 250</v>
      </c>
      <c r="I907">
        <v>15</v>
      </c>
      <c r="J907">
        <v>65</v>
      </c>
      <c r="K907">
        <v>242</v>
      </c>
      <c r="L907">
        <v>3437</v>
      </c>
      <c r="M907">
        <v>4385</v>
      </c>
      <c r="N907">
        <v>3077</v>
      </c>
      <c r="O907" t="str">
        <f t="shared" si="144"/>
        <v>1.001-10.000</v>
      </c>
      <c r="P907">
        <v>572</v>
      </c>
      <c r="Q907" t="str">
        <f t="shared" si="145"/>
        <v>101-1.000</v>
      </c>
      <c r="R907">
        <v>736</v>
      </c>
      <c r="S907">
        <v>13.04</v>
      </c>
      <c r="T907">
        <v>4</v>
      </c>
      <c r="U907">
        <v>1.1399999999999999</v>
      </c>
      <c r="V907">
        <v>21.62</v>
      </c>
      <c r="W907">
        <v>9.74</v>
      </c>
      <c r="X907" t="s">
        <v>3650</v>
      </c>
      <c r="Y907" t="s">
        <v>3651</v>
      </c>
      <c r="Z907" t="s">
        <v>3652</v>
      </c>
      <c r="AB907">
        <f>(N907 - MIN($N$2:$N$998)) / (MAX($N$2:$N$998) - MIN($N$2:$N$998))</f>
        <v>2.8627021265866968E-4</v>
      </c>
      <c r="AC907">
        <f t="shared" si="146"/>
        <v>4.5896142645853248E-5</v>
      </c>
      <c r="AD907">
        <f t="shared" si="147"/>
        <v>0.1823985408116735</v>
      </c>
      <c r="AE907">
        <f t="shared" si="148"/>
        <v>2.9723991507430977E-2</v>
      </c>
      <c r="AF907">
        <f t="shared" si="149"/>
        <v>3.9164339510260987E-4</v>
      </c>
    </row>
    <row r="908" spans="1:32" x14ac:dyDescent="0.25">
      <c r="A908" t="s">
        <v>3653</v>
      </c>
      <c r="B908">
        <v>3688</v>
      </c>
      <c r="C908" s="2" t="str">
        <f t="shared" si="140"/>
        <v>0-20.000</v>
      </c>
      <c r="D908">
        <v>6.17</v>
      </c>
      <c r="E908">
        <f t="shared" si="141"/>
        <v>6</v>
      </c>
      <c r="F908" t="str">
        <f t="shared" si="142"/>
        <v>06-08 anos</v>
      </c>
      <c r="G908">
        <v>0</v>
      </c>
      <c r="H908" t="str">
        <f t="shared" si="143"/>
        <v>0</v>
      </c>
      <c r="I908">
        <v>1976</v>
      </c>
      <c r="J908">
        <v>2532</v>
      </c>
      <c r="K908">
        <v>16121</v>
      </c>
      <c r="L908">
        <v>150542</v>
      </c>
      <c r="M908">
        <v>272110</v>
      </c>
      <c r="N908">
        <v>222842</v>
      </c>
      <c r="O908" t="str">
        <f t="shared" si="144"/>
        <v>100.001-1.000.000</v>
      </c>
      <c r="P908">
        <v>3877</v>
      </c>
      <c r="Q908" t="str">
        <f t="shared" si="145"/>
        <v>1.001-10.000</v>
      </c>
      <c r="R908">
        <v>45391</v>
      </c>
      <c r="S908">
        <v>1.42</v>
      </c>
      <c r="T908">
        <v>10.73</v>
      </c>
      <c r="U908">
        <v>1.84</v>
      </c>
      <c r="V908">
        <v>27.8</v>
      </c>
      <c r="W908">
        <v>16.690000000000001</v>
      </c>
      <c r="X908" t="s">
        <v>3654</v>
      </c>
      <c r="Y908" t="s">
        <v>3655</v>
      </c>
      <c r="Z908" t="s">
        <v>3656</v>
      </c>
      <c r="AB908">
        <f>(N908 - MIN($N$2:$N$998)) / (MAX($N$2:$N$998) - MIN($N$2:$N$998))</f>
        <v>2.0732215381632522E-2</v>
      </c>
      <c r="AC908">
        <f t="shared" si="146"/>
        <v>3.1108277104540739E-4</v>
      </c>
      <c r="AD908">
        <f t="shared" si="147"/>
        <v>0.48928408572731419</v>
      </c>
      <c r="AE908">
        <f t="shared" si="148"/>
        <v>0.178343949044586</v>
      </c>
      <c r="AF908">
        <f t="shared" si="149"/>
        <v>5.0359326474803674E-4</v>
      </c>
    </row>
    <row r="909" spans="1:32" x14ac:dyDescent="0.25">
      <c r="A909" t="s">
        <v>3657</v>
      </c>
      <c r="B909">
        <v>3675</v>
      </c>
      <c r="C909" s="2" t="str">
        <f t="shared" si="140"/>
        <v>0-20.000</v>
      </c>
      <c r="D909">
        <v>10.5</v>
      </c>
      <c r="E909">
        <f t="shared" si="141"/>
        <v>10</v>
      </c>
      <c r="F909" t="str">
        <f t="shared" si="142"/>
        <v>10-12 anos</v>
      </c>
      <c r="G909">
        <v>0</v>
      </c>
      <c r="H909" t="str">
        <f t="shared" si="143"/>
        <v>0</v>
      </c>
      <c r="I909">
        <v>953</v>
      </c>
      <c r="J909">
        <v>1419</v>
      </c>
      <c r="K909">
        <v>10299</v>
      </c>
      <c r="L909">
        <v>154686</v>
      </c>
      <c r="M909">
        <v>246673</v>
      </c>
      <c r="N909">
        <v>163180</v>
      </c>
      <c r="O909" t="str">
        <f t="shared" si="144"/>
        <v>100.001-1.000.000</v>
      </c>
      <c r="P909">
        <v>57305</v>
      </c>
      <c r="Q909" t="str">
        <f t="shared" si="145"/>
        <v>10.001-100.000</v>
      </c>
      <c r="R909">
        <v>26188</v>
      </c>
      <c r="S909">
        <v>23.23</v>
      </c>
      <c r="T909">
        <v>5.58</v>
      </c>
      <c r="U909">
        <v>1.38</v>
      </c>
      <c r="V909">
        <v>43.31</v>
      </c>
      <c r="W909">
        <v>28.79</v>
      </c>
      <c r="X909" t="s">
        <v>3658</v>
      </c>
      <c r="Y909" t="s">
        <v>3659</v>
      </c>
      <c r="Z909" t="s">
        <v>3660</v>
      </c>
      <c r="AB909">
        <f>(N909 - MIN($N$2:$N$998)) / (MAX($N$2:$N$998) - MIN($N$2:$N$998))</f>
        <v>1.5181531784738942E-2</v>
      </c>
      <c r="AC909">
        <f t="shared" si="146"/>
        <v>4.5980392558052805E-3</v>
      </c>
      <c r="AD909">
        <f t="shared" si="147"/>
        <v>0.25444596443228457</v>
      </c>
      <c r="AE909">
        <f t="shared" si="148"/>
        <v>8.0679405520169833E-2</v>
      </c>
      <c r="AF909">
        <f t="shared" si="149"/>
        <v>7.8455483079990904E-4</v>
      </c>
    </row>
    <row r="910" spans="1:32" x14ac:dyDescent="0.25">
      <c r="A910" t="s">
        <v>3661</v>
      </c>
      <c r="B910">
        <v>3674</v>
      </c>
      <c r="C910" s="2" t="str">
        <f t="shared" si="140"/>
        <v>0-20.000</v>
      </c>
      <c r="D910">
        <v>12.15</v>
      </c>
      <c r="E910">
        <f t="shared" si="141"/>
        <v>12</v>
      </c>
      <c r="F910" t="str">
        <f t="shared" si="142"/>
        <v>12-14 anos</v>
      </c>
      <c r="G910">
        <v>0</v>
      </c>
      <c r="H910" t="str">
        <f t="shared" si="143"/>
        <v>0</v>
      </c>
      <c r="I910">
        <v>14</v>
      </c>
      <c r="J910">
        <v>29</v>
      </c>
      <c r="K910">
        <v>168</v>
      </c>
      <c r="L910">
        <v>1993</v>
      </c>
      <c r="M910">
        <v>2650</v>
      </c>
      <c r="N910">
        <v>1587</v>
      </c>
      <c r="O910" t="str">
        <f t="shared" si="144"/>
        <v>1.001-10.000</v>
      </c>
      <c r="P910">
        <v>798</v>
      </c>
      <c r="Q910" t="str">
        <f t="shared" si="145"/>
        <v>101-1.000</v>
      </c>
      <c r="R910">
        <v>265</v>
      </c>
      <c r="S910">
        <v>30.11</v>
      </c>
      <c r="T910">
        <v>4.59</v>
      </c>
      <c r="U910">
        <v>1.31</v>
      </c>
      <c r="V910">
        <v>38.520000000000003</v>
      </c>
      <c r="W910">
        <v>11.14</v>
      </c>
      <c r="X910" t="s">
        <v>3662</v>
      </c>
      <c r="Y910" t="s">
        <v>3663</v>
      </c>
      <c r="Z910" t="s">
        <v>3664</v>
      </c>
      <c r="AB910">
        <f>(N910 - MIN($N$2:$N$998)) / (MAX($N$2:$N$998) - MIN($N$2:$N$998))</f>
        <v>1.4764732775083159E-4</v>
      </c>
      <c r="AC910">
        <f t="shared" si="146"/>
        <v>6.4029933271662391E-5</v>
      </c>
      <c r="AD910">
        <f t="shared" si="147"/>
        <v>0.20930232558139533</v>
      </c>
      <c r="AE910">
        <f t="shared" si="148"/>
        <v>6.5817409766454366E-2</v>
      </c>
      <c r="AF910">
        <f t="shared" si="149"/>
        <v>6.9778462439188402E-4</v>
      </c>
    </row>
    <row r="911" spans="1:32" x14ac:dyDescent="0.25">
      <c r="A911" t="s">
        <v>3665</v>
      </c>
      <c r="B911">
        <v>3673</v>
      </c>
      <c r="C911" s="2" t="str">
        <f t="shared" si="140"/>
        <v>0-20.000</v>
      </c>
      <c r="D911">
        <v>9.9499999999999993</v>
      </c>
      <c r="E911">
        <f t="shared" si="141"/>
        <v>8</v>
      </c>
      <c r="F911" t="str">
        <f t="shared" si="142"/>
        <v>08-10 anos</v>
      </c>
      <c r="G911">
        <v>0</v>
      </c>
      <c r="H911" t="str">
        <f t="shared" si="143"/>
        <v>0</v>
      </c>
      <c r="I911">
        <v>151</v>
      </c>
      <c r="J911">
        <v>241</v>
      </c>
      <c r="K911">
        <v>1064</v>
      </c>
      <c r="L911">
        <v>8347</v>
      </c>
      <c r="M911">
        <v>11798</v>
      </c>
      <c r="N911">
        <v>8726</v>
      </c>
      <c r="O911" t="str">
        <f t="shared" si="144"/>
        <v>1.001-10.000</v>
      </c>
      <c r="P911">
        <v>709</v>
      </c>
      <c r="Q911" t="str">
        <f t="shared" si="145"/>
        <v>101-1.000</v>
      </c>
      <c r="R911">
        <v>2363</v>
      </c>
      <c r="S911">
        <v>6.01</v>
      </c>
      <c r="T911">
        <v>4.07</v>
      </c>
      <c r="U911">
        <v>1.24</v>
      </c>
      <c r="V911">
        <v>18.7</v>
      </c>
      <c r="W911">
        <v>7.54</v>
      </c>
      <c r="X911" t="s">
        <v>3666</v>
      </c>
      <c r="Y911" t="s">
        <v>3667</v>
      </c>
      <c r="Z911" t="s">
        <v>3668</v>
      </c>
      <c r="AB911">
        <f>(N911 - MIN($N$2:$N$998)) / (MAX($N$2:$N$998) - MIN($N$2:$N$998))</f>
        <v>8.118277138965069E-4</v>
      </c>
      <c r="AC911">
        <f t="shared" si="146"/>
        <v>5.688875023760481E-5</v>
      </c>
      <c r="AD911">
        <f t="shared" si="147"/>
        <v>0.1855905152758778</v>
      </c>
      <c r="AE911">
        <f t="shared" si="148"/>
        <v>5.0955414012738849E-2</v>
      </c>
      <c r="AF911">
        <f t="shared" si="149"/>
        <v>3.3874798743842755E-4</v>
      </c>
    </row>
    <row r="912" spans="1:32" x14ac:dyDescent="0.25">
      <c r="A912" t="s">
        <v>3669</v>
      </c>
      <c r="B912">
        <v>3677</v>
      </c>
      <c r="C912" s="2" t="str">
        <f t="shared" si="140"/>
        <v>0-20.000</v>
      </c>
      <c r="D912">
        <v>7.06</v>
      </c>
      <c r="E912">
        <f t="shared" si="141"/>
        <v>6</v>
      </c>
      <c r="F912" t="str">
        <f t="shared" si="142"/>
        <v>06-08 anos</v>
      </c>
      <c r="G912">
        <v>131</v>
      </c>
      <c r="H912" t="str">
        <f t="shared" si="143"/>
        <v>1 - 250</v>
      </c>
      <c r="I912">
        <v>7066</v>
      </c>
      <c r="J912">
        <v>9797</v>
      </c>
      <c r="K912">
        <v>51859</v>
      </c>
      <c r="L912">
        <v>405966</v>
      </c>
      <c r="M912">
        <v>877334</v>
      </c>
      <c r="N912">
        <v>503647</v>
      </c>
      <c r="O912" t="str">
        <f t="shared" si="144"/>
        <v>100.001-1.000.000</v>
      </c>
      <c r="P912">
        <v>260798</v>
      </c>
      <c r="Q912" t="str">
        <f t="shared" si="145"/>
        <v>&gt;100.000</v>
      </c>
      <c r="R912">
        <v>112889</v>
      </c>
      <c r="S912">
        <v>29.73</v>
      </c>
      <c r="T912">
        <v>5.63</v>
      </c>
      <c r="U912">
        <v>1.44</v>
      </c>
      <c r="V912">
        <v>27.51</v>
      </c>
      <c r="W912">
        <v>7.65</v>
      </c>
      <c r="X912" t="s">
        <v>3670</v>
      </c>
      <c r="Y912" t="s">
        <v>3671</v>
      </c>
      <c r="Z912" t="s">
        <v>3672</v>
      </c>
      <c r="AB912">
        <f>(N912 - MIN($N$2:$N$998)) / (MAX($N$2:$N$998) - MIN($N$2:$N$998))</f>
        <v>4.6857047057166402E-2</v>
      </c>
      <c r="AC912">
        <f t="shared" si="146"/>
        <v>2.0925912954114046E-2</v>
      </c>
      <c r="AD912">
        <f t="shared" si="147"/>
        <v>0.25672594619243044</v>
      </c>
      <c r="AE912">
        <f t="shared" si="148"/>
        <v>9.3418259023354558E-2</v>
      </c>
      <c r="AF912">
        <f t="shared" si="149"/>
        <v>4.9833995371289532E-4</v>
      </c>
    </row>
    <row r="913" spans="1:32" x14ac:dyDescent="0.25">
      <c r="A913" t="s">
        <v>3673</v>
      </c>
      <c r="B913">
        <v>3672</v>
      </c>
      <c r="C913" s="2" t="str">
        <f t="shared" si="140"/>
        <v>0-20.000</v>
      </c>
      <c r="D913">
        <v>9.02</v>
      </c>
      <c r="E913">
        <f t="shared" si="141"/>
        <v>8</v>
      </c>
      <c r="F913" t="str">
        <f t="shared" si="142"/>
        <v>08-10 anos</v>
      </c>
      <c r="G913">
        <v>192</v>
      </c>
      <c r="H913" t="str">
        <f t="shared" si="143"/>
        <v>1 - 250</v>
      </c>
      <c r="I913">
        <v>851</v>
      </c>
      <c r="J913">
        <v>1232</v>
      </c>
      <c r="K913">
        <v>6916</v>
      </c>
      <c r="L913">
        <v>68723</v>
      </c>
      <c r="M913">
        <v>118022</v>
      </c>
      <c r="N913">
        <v>77539</v>
      </c>
      <c r="O913" t="str">
        <f t="shared" si="144"/>
        <v>10.001-100.000</v>
      </c>
      <c r="P913">
        <v>25776</v>
      </c>
      <c r="Q913" t="str">
        <f t="shared" si="145"/>
        <v>10.001-100.000</v>
      </c>
      <c r="R913">
        <v>14707</v>
      </c>
      <c r="S913">
        <v>21.84</v>
      </c>
      <c r="T913">
        <v>4.5599999999999996</v>
      </c>
      <c r="U913">
        <v>1.17</v>
      </c>
      <c r="V913">
        <v>23.37</v>
      </c>
      <c r="W913">
        <v>11.8</v>
      </c>
      <c r="X913" t="s">
        <v>3674</v>
      </c>
      <c r="Y913" t="s">
        <v>3675</v>
      </c>
      <c r="Z913" t="s">
        <v>3676</v>
      </c>
      <c r="AB913">
        <f>(N913 - MIN($N$2:$N$998)) / (MAX($N$2:$N$998) - MIN($N$2:$N$998))</f>
        <v>7.2138791093079588E-3</v>
      </c>
      <c r="AC913">
        <f t="shared" si="146"/>
        <v>2.0682149874816668E-3</v>
      </c>
      <c r="AD913">
        <f t="shared" si="147"/>
        <v>0.20793433652530779</v>
      </c>
      <c r="AE913">
        <f t="shared" si="148"/>
        <v>3.609341825902334E-2</v>
      </c>
      <c r="AF913">
        <f t="shared" si="149"/>
        <v>4.2334440996984239E-4</v>
      </c>
    </row>
    <row r="914" spans="1:32" x14ac:dyDescent="0.25">
      <c r="A914" t="s">
        <v>3677</v>
      </c>
      <c r="B914">
        <v>3671</v>
      </c>
      <c r="C914" s="2" t="str">
        <f t="shared" si="140"/>
        <v>0-20.000</v>
      </c>
      <c r="D914">
        <v>9.0500000000000007</v>
      </c>
      <c r="E914">
        <f t="shared" si="141"/>
        <v>8</v>
      </c>
      <c r="F914" t="str">
        <f t="shared" si="142"/>
        <v>08-10 anos</v>
      </c>
      <c r="G914">
        <v>28</v>
      </c>
      <c r="H914" t="str">
        <f t="shared" si="143"/>
        <v>1 - 250</v>
      </c>
      <c r="I914">
        <v>61</v>
      </c>
      <c r="J914">
        <v>93</v>
      </c>
      <c r="K914">
        <v>573</v>
      </c>
      <c r="L914">
        <v>3898</v>
      </c>
      <c r="M914">
        <v>5843</v>
      </c>
      <c r="N914">
        <v>4283</v>
      </c>
      <c r="O914" t="str">
        <f t="shared" si="144"/>
        <v>1.001-10.000</v>
      </c>
      <c r="P914">
        <v>502</v>
      </c>
      <c r="Q914" t="str">
        <f t="shared" si="145"/>
        <v>101-1.000</v>
      </c>
      <c r="R914">
        <v>1058</v>
      </c>
      <c r="S914">
        <v>8.59</v>
      </c>
      <c r="T914">
        <v>5.0999999999999996</v>
      </c>
      <c r="U914">
        <v>1.83</v>
      </c>
      <c r="V914">
        <v>29.9</v>
      </c>
      <c r="W914">
        <v>8.82</v>
      </c>
      <c r="X914" t="s">
        <v>3678</v>
      </c>
      <c r="Y914" t="s">
        <v>3679</v>
      </c>
      <c r="Z914" t="s">
        <v>3680</v>
      </c>
      <c r="AB914">
        <f>(N914 - MIN($N$2:$N$998)) / (MAX($N$2:$N$998) - MIN($N$2:$N$998))</f>
        <v>3.9847101749011451E-4</v>
      </c>
      <c r="AC914">
        <f t="shared" si="146"/>
        <v>4.0279481832549525E-5</v>
      </c>
      <c r="AD914">
        <f t="shared" si="147"/>
        <v>0.23255813953488372</v>
      </c>
      <c r="AE914">
        <f t="shared" si="148"/>
        <v>0.17622080679405522</v>
      </c>
      <c r="AF914">
        <f t="shared" si="149"/>
        <v>5.4163448258871577E-4</v>
      </c>
    </row>
    <row r="915" spans="1:32" x14ac:dyDescent="0.25">
      <c r="A915" t="s">
        <v>3681</v>
      </c>
      <c r="B915">
        <v>3670</v>
      </c>
      <c r="C915" s="2" t="str">
        <f t="shared" si="140"/>
        <v>0-20.000</v>
      </c>
      <c r="D915">
        <v>7.78</v>
      </c>
      <c r="E915">
        <f t="shared" si="141"/>
        <v>6</v>
      </c>
      <c r="F915" t="str">
        <f t="shared" si="142"/>
        <v>06-08 anos</v>
      </c>
      <c r="G915">
        <v>3</v>
      </c>
      <c r="H915" t="str">
        <f t="shared" si="143"/>
        <v>1 - 250</v>
      </c>
      <c r="I915">
        <v>84</v>
      </c>
      <c r="J915">
        <v>131</v>
      </c>
      <c r="K915">
        <v>406</v>
      </c>
      <c r="L915">
        <v>3566</v>
      </c>
      <c r="M915">
        <v>7627</v>
      </c>
      <c r="N915">
        <v>5406</v>
      </c>
      <c r="O915" t="str">
        <f t="shared" si="144"/>
        <v>1.001-10.000</v>
      </c>
      <c r="P915">
        <v>1326</v>
      </c>
      <c r="Q915" t="str">
        <f t="shared" si="145"/>
        <v>1.001-10.000</v>
      </c>
      <c r="R915">
        <v>895</v>
      </c>
      <c r="S915">
        <v>17.39</v>
      </c>
      <c r="T915">
        <v>6.62</v>
      </c>
      <c r="U915">
        <v>1.57</v>
      </c>
      <c r="V915">
        <v>4.92</v>
      </c>
      <c r="W915">
        <v>4.96</v>
      </c>
      <c r="X915" t="s">
        <v>3682</v>
      </c>
      <c r="Y915" t="s">
        <v>3683</v>
      </c>
      <c r="Z915" t="s">
        <v>3684</v>
      </c>
      <c r="AB915">
        <f>(N915 - MIN($N$2:$N$998)) / (MAX($N$2:$N$998) - MIN($N$2:$N$998))</f>
        <v>5.0294987638374014E-4</v>
      </c>
      <c r="AC915">
        <f t="shared" si="146"/>
        <v>1.0639560340629616E-4</v>
      </c>
      <c r="AD915">
        <f t="shared" si="147"/>
        <v>0.30186958504331968</v>
      </c>
      <c r="AE915">
        <f t="shared" si="148"/>
        <v>0.12101910828025479</v>
      </c>
      <c r="AF915">
        <f t="shared" si="149"/>
        <v>8.9125138941019441E-5</v>
      </c>
    </row>
    <row r="916" spans="1:32" x14ac:dyDescent="0.25">
      <c r="A916" t="s">
        <v>3685</v>
      </c>
      <c r="B916">
        <v>3669</v>
      </c>
      <c r="C916" s="2" t="str">
        <f t="shared" si="140"/>
        <v>0-20.000</v>
      </c>
      <c r="D916">
        <v>8.7200000000000006</v>
      </c>
      <c r="E916">
        <f t="shared" si="141"/>
        <v>8</v>
      </c>
      <c r="F916" t="str">
        <f t="shared" si="142"/>
        <v>08-10 anos</v>
      </c>
      <c r="G916">
        <v>34</v>
      </c>
      <c r="H916" t="str">
        <f t="shared" si="143"/>
        <v>1 - 250</v>
      </c>
      <c r="I916">
        <v>306</v>
      </c>
      <c r="J916">
        <v>418</v>
      </c>
      <c r="K916">
        <v>1269</v>
      </c>
      <c r="L916">
        <v>10752</v>
      </c>
      <c r="M916">
        <v>28389</v>
      </c>
      <c r="N916">
        <v>14821</v>
      </c>
      <c r="O916" t="str">
        <f t="shared" si="144"/>
        <v>10.001-100.000</v>
      </c>
      <c r="P916">
        <v>9556</v>
      </c>
      <c r="Q916" t="str">
        <f t="shared" si="145"/>
        <v>1.001-10.000</v>
      </c>
      <c r="R916">
        <v>4012</v>
      </c>
      <c r="S916">
        <v>33.659999999999997</v>
      </c>
      <c r="T916">
        <v>6.61</v>
      </c>
      <c r="U916">
        <v>1.48</v>
      </c>
      <c r="V916">
        <v>5.37</v>
      </c>
      <c r="W916">
        <v>4.42</v>
      </c>
      <c r="X916" t="s">
        <v>3686</v>
      </c>
      <c r="Y916" t="s">
        <v>3687</v>
      </c>
      <c r="Z916" t="s">
        <v>3688</v>
      </c>
      <c r="AB916">
        <f>(N916 - MIN($N$2:$N$998)) / (MAX($N$2:$N$998) - MIN($N$2:$N$998))</f>
        <v>1.3788790451134689E-3</v>
      </c>
      <c r="AC916">
        <f t="shared" si="146"/>
        <v>7.6675443902757625E-4</v>
      </c>
      <c r="AD916">
        <f t="shared" si="147"/>
        <v>0.30141358869129048</v>
      </c>
      <c r="AE916">
        <f t="shared" si="148"/>
        <v>0.1019108280254777</v>
      </c>
      <c r="AF916">
        <f t="shared" si="149"/>
        <v>9.7276828478307816E-5</v>
      </c>
    </row>
    <row r="917" spans="1:32" x14ac:dyDescent="0.25">
      <c r="A917" t="s">
        <v>3689</v>
      </c>
      <c r="B917">
        <v>3667</v>
      </c>
      <c r="C917" s="2" t="str">
        <f t="shared" si="140"/>
        <v>0-20.000</v>
      </c>
      <c r="D917">
        <v>6.41</v>
      </c>
      <c r="E917">
        <f t="shared" si="141"/>
        <v>6</v>
      </c>
      <c r="F917" t="str">
        <f t="shared" si="142"/>
        <v>06-08 anos</v>
      </c>
      <c r="G917">
        <v>0</v>
      </c>
      <c r="H917" t="str">
        <f t="shared" si="143"/>
        <v>0</v>
      </c>
      <c r="I917">
        <v>35</v>
      </c>
      <c r="J917">
        <v>75</v>
      </c>
      <c r="K917">
        <v>309</v>
      </c>
      <c r="L917">
        <v>2552</v>
      </c>
      <c r="M917">
        <v>3985</v>
      </c>
      <c r="N917">
        <v>2452</v>
      </c>
      <c r="O917" t="str">
        <f t="shared" si="144"/>
        <v>1.001-10.000</v>
      </c>
      <c r="P917">
        <v>850</v>
      </c>
      <c r="Q917" t="str">
        <f t="shared" si="145"/>
        <v>101-1.000</v>
      </c>
      <c r="R917">
        <v>683</v>
      </c>
      <c r="S917">
        <v>21.33</v>
      </c>
      <c r="T917">
        <v>6.4</v>
      </c>
      <c r="U917">
        <v>1.55</v>
      </c>
      <c r="V917">
        <v>10.39</v>
      </c>
      <c r="W917">
        <v>5.71</v>
      </c>
      <c r="X917" t="s">
        <v>3690</v>
      </c>
      <c r="Y917" t="s">
        <v>3691</v>
      </c>
      <c r="Z917" t="s">
        <v>3692</v>
      </c>
      <c r="AB917">
        <f>(N917 - MIN($N$2:$N$998)) / (MAX($N$2:$N$998) - MIN($N$2:$N$998))</f>
        <v>2.2812302939195908E-4</v>
      </c>
      <c r="AC917">
        <f t="shared" si="146"/>
        <v>6.8202309875830869E-5</v>
      </c>
      <c r="AD917">
        <f t="shared" si="147"/>
        <v>0.29183766529867761</v>
      </c>
      <c r="AE917">
        <f t="shared" si="148"/>
        <v>0.11677282377919322</v>
      </c>
      <c r="AF917">
        <f t="shared" si="149"/>
        <v>1.8821345398316913E-4</v>
      </c>
    </row>
    <row r="918" spans="1:32" x14ac:dyDescent="0.25">
      <c r="A918" t="s">
        <v>3693</v>
      </c>
      <c r="B918">
        <v>3667</v>
      </c>
      <c r="C918" s="2" t="str">
        <f t="shared" si="140"/>
        <v>0-20.000</v>
      </c>
      <c r="D918">
        <v>5.29</v>
      </c>
      <c r="E918">
        <f t="shared" si="141"/>
        <v>4</v>
      </c>
      <c r="F918" t="str">
        <f t="shared" si="142"/>
        <v>04-06 anos</v>
      </c>
      <c r="G918">
        <v>0</v>
      </c>
      <c r="H918" t="str">
        <f t="shared" si="143"/>
        <v>0</v>
      </c>
      <c r="I918">
        <v>259</v>
      </c>
      <c r="J918">
        <v>317</v>
      </c>
      <c r="K918">
        <v>768</v>
      </c>
      <c r="L918">
        <v>6045</v>
      </c>
      <c r="M918">
        <v>11289</v>
      </c>
      <c r="N918">
        <v>7012</v>
      </c>
      <c r="O918" t="str">
        <f t="shared" si="144"/>
        <v>1.001-10.000</v>
      </c>
      <c r="P918">
        <v>2378</v>
      </c>
      <c r="Q918" t="str">
        <f t="shared" si="145"/>
        <v>1.001-10.000</v>
      </c>
      <c r="R918">
        <v>1899</v>
      </c>
      <c r="S918">
        <v>21.06</v>
      </c>
      <c r="T918">
        <v>2.85</v>
      </c>
      <c r="U918">
        <v>1.26</v>
      </c>
      <c r="V918">
        <v>3.14</v>
      </c>
      <c r="W918">
        <v>3.25</v>
      </c>
      <c r="X918" t="s">
        <v>3694</v>
      </c>
      <c r="Y918" t="s">
        <v>3695</v>
      </c>
      <c r="Z918" t="s">
        <v>3696</v>
      </c>
      <c r="AB918">
        <f>(N918 - MIN($N$2:$N$998)) / (MAX($N$2:$N$998) - MIN($N$2:$N$998))</f>
        <v>6.523648785058797E-4</v>
      </c>
      <c r="AC918">
        <f t="shared" si="146"/>
        <v>1.908059916290892E-4</v>
      </c>
      <c r="AD918">
        <f t="shared" si="147"/>
        <v>0.12995896032831739</v>
      </c>
      <c r="AE918">
        <f t="shared" si="148"/>
        <v>5.5201698513800426E-2</v>
      </c>
      <c r="AF918">
        <f t="shared" si="149"/>
        <v>5.6880678104634365E-5</v>
      </c>
    </row>
    <row r="919" spans="1:32" x14ac:dyDescent="0.25">
      <c r="A919" t="s">
        <v>3697</v>
      </c>
      <c r="B919">
        <v>3653</v>
      </c>
      <c r="C919" s="2" t="str">
        <f t="shared" si="140"/>
        <v>0-20.000</v>
      </c>
      <c r="D919">
        <v>7.02</v>
      </c>
      <c r="E919">
        <f t="shared" si="141"/>
        <v>6</v>
      </c>
      <c r="F919" t="str">
        <f t="shared" si="142"/>
        <v>06-08 anos</v>
      </c>
      <c r="G919">
        <v>42</v>
      </c>
      <c r="H919" t="str">
        <f t="shared" si="143"/>
        <v>1 - 250</v>
      </c>
      <c r="I919">
        <v>209</v>
      </c>
      <c r="J919">
        <v>305</v>
      </c>
      <c r="K919">
        <v>1462</v>
      </c>
      <c r="L919">
        <v>17372</v>
      </c>
      <c r="M919">
        <v>24793</v>
      </c>
      <c r="N919">
        <v>19973</v>
      </c>
      <c r="O919" t="str">
        <f t="shared" si="144"/>
        <v>10.001-100.000</v>
      </c>
      <c r="P919">
        <v>1332</v>
      </c>
      <c r="Q919" t="str">
        <f t="shared" si="145"/>
        <v>1.001-10.000</v>
      </c>
      <c r="R919">
        <v>3488</v>
      </c>
      <c r="S919">
        <v>5.37</v>
      </c>
      <c r="T919">
        <v>8.1999999999999993</v>
      </c>
      <c r="U919">
        <v>1.29</v>
      </c>
      <c r="V919">
        <v>29.01</v>
      </c>
      <c r="W919">
        <v>8.67</v>
      </c>
      <c r="X919" t="s">
        <v>3698</v>
      </c>
      <c r="Y919" t="s">
        <v>3699</v>
      </c>
      <c r="Z919" t="s">
        <v>3700</v>
      </c>
      <c r="AB919">
        <f>(N919 - MIN($N$2:$N$998)) / (MAX($N$2:$N$998) - MIN($N$2:$N$998))</f>
        <v>1.8581979062176179E-3</v>
      </c>
      <c r="AC919">
        <f t="shared" si="146"/>
        <v>1.0687703147600792E-4</v>
      </c>
      <c r="AD919">
        <f t="shared" si="147"/>
        <v>0.37391700866393068</v>
      </c>
      <c r="AE919">
        <f t="shared" si="148"/>
        <v>6.1571125265392788E-2</v>
      </c>
      <c r="AF919">
        <f t="shared" si="149"/>
        <v>5.2551225217052329E-4</v>
      </c>
    </row>
    <row r="920" spans="1:32" x14ac:dyDescent="0.25">
      <c r="A920" t="s">
        <v>3701</v>
      </c>
      <c r="B920">
        <v>3644</v>
      </c>
      <c r="C920" s="2" t="str">
        <f t="shared" si="140"/>
        <v>0-20.000</v>
      </c>
      <c r="D920">
        <v>2.78</v>
      </c>
      <c r="E920">
        <f t="shared" si="141"/>
        <v>2</v>
      </c>
      <c r="F920" t="str">
        <f t="shared" si="142"/>
        <v>02-04 anos</v>
      </c>
      <c r="G920">
        <v>24</v>
      </c>
      <c r="H920" t="str">
        <f t="shared" si="143"/>
        <v>1 - 250</v>
      </c>
      <c r="I920">
        <v>58</v>
      </c>
      <c r="J920">
        <v>69</v>
      </c>
      <c r="K920">
        <v>251</v>
      </c>
      <c r="L920">
        <v>2010</v>
      </c>
      <c r="M920">
        <v>4560</v>
      </c>
      <c r="N920">
        <v>2867</v>
      </c>
      <c r="O920" t="str">
        <f t="shared" si="144"/>
        <v>1.001-10.000</v>
      </c>
      <c r="P920">
        <v>831</v>
      </c>
      <c r="Q920" t="str">
        <f t="shared" si="145"/>
        <v>101-1.000</v>
      </c>
      <c r="R920">
        <v>862</v>
      </c>
      <c r="S920">
        <v>18.22</v>
      </c>
      <c r="T920">
        <v>5.28</v>
      </c>
      <c r="U920">
        <v>1.28</v>
      </c>
      <c r="V920">
        <v>14.59</v>
      </c>
      <c r="W920">
        <v>7.64</v>
      </c>
      <c r="X920" t="s">
        <v>3702</v>
      </c>
      <c r="Y920" t="s">
        <v>3703</v>
      </c>
      <c r="Z920" t="s">
        <v>3704</v>
      </c>
      <c r="AB920">
        <f>(N920 - MIN($N$2:$N$998)) / (MAX($N$2:$N$998) - MIN($N$2:$N$998))</f>
        <v>2.6673275908105495E-4</v>
      </c>
      <c r="AC920">
        <f t="shared" si="146"/>
        <v>6.6677787655077011E-5</v>
      </c>
      <c r="AD920">
        <f t="shared" si="147"/>
        <v>0.24076607387140905</v>
      </c>
      <c r="AE920">
        <f t="shared" si="148"/>
        <v>5.9447983014862003E-2</v>
      </c>
      <c r="AF920">
        <f t="shared" si="149"/>
        <v>2.6429588966452716E-4</v>
      </c>
    </row>
    <row r="921" spans="1:32" x14ac:dyDescent="0.25">
      <c r="A921" t="s">
        <v>3705</v>
      </c>
      <c r="B921">
        <v>3667</v>
      </c>
      <c r="C921" s="2" t="str">
        <f t="shared" si="140"/>
        <v>0-20.000</v>
      </c>
      <c r="D921">
        <v>12.76</v>
      </c>
      <c r="E921">
        <f t="shared" si="141"/>
        <v>12</v>
      </c>
      <c r="F921" t="str">
        <f t="shared" si="142"/>
        <v>12-14 anos</v>
      </c>
      <c r="G921">
        <v>0</v>
      </c>
      <c r="H921" t="str">
        <f t="shared" si="143"/>
        <v>0</v>
      </c>
      <c r="I921">
        <v>803</v>
      </c>
      <c r="J921">
        <v>1516</v>
      </c>
      <c r="K921">
        <v>10833</v>
      </c>
      <c r="L921">
        <v>124341</v>
      </c>
      <c r="M921">
        <v>210530</v>
      </c>
      <c r="N921">
        <v>148704</v>
      </c>
      <c r="O921" t="str">
        <f t="shared" si="144"/>
        <v>100.001-1.000.000</v>
      </c>
      <c r="P921">
        <v>34611</v>
      </c>
      <c r="Q921" t="str">
        <f t="shared" si="145"/>
        <v>10.001-100.000</v>
      </c>
      <c r="R921">
        <v>27215</v>
      </c>
      <c r="S921">
        <v>16.440000000000001</v>
      </c>
      <c r="T921">
        <v>5.5</v>
      </c>
      <c r="U921">
        <v>1.36</v>
      </c>
      <c r="V921">
        <v>46.73</v>
      </c>
      <c r="W921">
        <v>14.83</v>
      </c>
      <c r="X921" t="s">
        <v>3706</v>
      </c>
      <c r="Y921" t="s">
        <v>3707</v>
      </c>
      <c r="Z921" t="s">
        <v>3708</v>
      </c>
      <c r="AB921">
        <f>(N921 - MIN($N$2:$N$998)) / (MAX($N$2:$N$998) - MIN($N$2:$N$998))</f>
        <v>1.3834749984788697E-2</v>
      </c>
      <c r="AC921">
        <f t="shared" si="146"/>
        <v>2.7771178201322147E-3</v>
      </c>
      <c r="AD921">
        <f t="shared" si="147"/>
        <v>0.2507979936160511</v>
      </c>
      <c r="AE921">
        <f t="shared" si="148"/>
        <v>7.6433121019108305E-2</v>
      </c>
      <c r="AF921">
        <f t="shared" si="149"/>
        <v>8.4650767128330057E-4</v>
      </c>
    </row>
    <row r="922" spans="1:32" x14ac:dyDescent="0.25">
      <c r="A922" t="s">
        <v>3709</v>
      </c>
      <c r="B922">
        <v>3641</v>
      </c>
      <c r="C922" s="2" t="str">
        <f t="shared" si="140"/>
        <v>0-20.000</v>
      </c>
      <c r="D922">
        <v>11.31</v>
      </c>
      <c r="E922">
        <f t="shared" si="141"/>
        <v>10</v>
      </c>
      <c r="F922" t="str">
        <f t="shared" si="142"/>
        <v>10-12 anos</v>
      </c>
      <c r="G922">
        <v>0</v>
      </c>
      <c r="H922" t="str">
        <f t="shared" si="143"/>
        <v>0</v>
      </c>
      <c r="I922">
        <v>60</v>
      </c>
      <c r="J922">
        <v>85</v>
      </c>
      <c r="K922">
        <v>679</v>
      </c>
      <c r="L922">
        <v>6519</v>
      </c>
      <c r="M922">
        <v>13350</v>
      </c>
      <c r="N922">
        <v>6457</v>
      </c>
      <c r="O922" t="str">
        <f t="shared" si="144"/>
        <v>1.001-10.000</v>
      </c>
      <c r="P922">
        <v>5695</v>
      </c>
      <c r="Q922" t="str">
        <f t="shared" si="145"/>
        <v>1.001-10.000</v>
      </c>
      <c r="R922">
        <v>1198</v>
      </c>
      <c r="S922">
        <v>42.66</v>
      </c>
      <c r="T922">
        <v>3.52</v>
      </c>
      <c r="U922">
        <v>1.25</v>
      </c>
      <c r="V922">
        <v>124.35</v>
      </c>
      <c r="W922">
        <v>20.09</v>
      </c>
      <c r="X922" t="s">
        <v>3710</v>
      </c>
      <c r="Y922" t="s">
        <v>3711</v>
      </c>
      <c r="Z922" t="s">
        <v>3712</v>
      </c>
      <c r="AB922">
        <f>(N922 - MIN($N$2:$N$998)) / (MAX($N$2:$N$998) - MIN($N$2:$N$998))</f>
        <v>6.0073017976504069E-4</v>
      </c>
      <c r="AC922">
        <f t="shared" si="146"/>
        <v>4.5695547616806688E-4</v>
      </c>
      <c r="AD922">
        <f t="shared" si="147"/>
        <v>0.16051071591427268</v>
      </c>
      <c r="AE922">
        <f t="shared" si="148"/>
        <v>5.3078556263269641E-2</v>
      </c>
      <c r="AF922">
        <f t="shared" si="149"/>
        <v>2.2525835421373513E-3</v>
      </c>
    </row>
    <row r="923" spans="1:32" x14ac:dyDescent="0.25">
      <c r="A923" t="s">
        <v>3713</v>
      </c>
      <c r="B923">
        <v>3628</v>
      </c>
      <c r="C923" s="2" t="str">
        <f t="shared" si="140"/>
        <v>0-20.000</v>
      </c>
      <c r="D923">
        <v>7.9</v>
      </c>
      <c r="E923">
        <f t="shared" si="141"/>
        <v>6</v>
      </c>
      <c r="F923" t="str">
        <f t="shared" si="142"/>
        <v>06-08 anos</v>
      </c>
      <c r="G923">
        <v>0</v>
      </c>
      <c r="H923" t="str">
        <f t="shared" si="143"/>
        <v>0</v>
      </c>
      <c r="I923">
        <v>337</v>
      </c>
      <c r="J923">
        <v>370</v>
      </c>
      <c r="K923">
        <v>1353</v>
      </c>
      <c r="L923">
        <v>6868</v>
      </c>
      <c r="M923">
        <v>13810</v>
      </c>
      <c r="N923">
        <v>10528</v>
      </c>
      <c r="O923" t="str">
        <f t="shared" si="144"/>
        <v>10.001-100.000</v>
      </c>
      <c r="P923">
        <v>179</v>
      </c>
      <c r="Q923" t="str">
        <f t="shared" si="145"/>
        <v>101-1.000</v>
      </c>
      <c r="R923">
        <v>3103</v>
      </c>
      <c r="S923">
        <v>1.3</v>
      </c>
      <c r="T923">
        <v>5.35</v>
      </c>
      <c r="U923">
        <v>1.19</v>
      </c>
      <c r="V923">
        <v>8.19</v>
      </c>
      <c r="W923">
        <v>3.94</v>
      </c>
      <c r="X923" t="s">
        <v>3714</v>
      </c>
      <c r="Y923" t="s">
        <v>3715</v>
      </c>
      <c r="Z923" t="s">
        <v>3716</v>
      </c>
      <c r="AB923">
        <f>(N923 - MIN($N$2:$N$998)) / (MAX($N$2:$N$998) - MIN($N$2:$N$998))</f>
        <v>9.7947767269108694E-4</v>
      </c>
      <c r="AC923">
        <f t="shared" si="146"/>
        <v>1.4362604079733796E-5</v>
      </c>
      <c r="AD923">
        <f t="shared" si="147"/>
        <v>0.2439580483356133</v>
      </c>
      <c r="AE923">
        <f t="shared" si="148"/>
        <v>4.0339702760084917E-2</v>
      </c>
      <c r="AF923">
        <f t="shared" si="149"/>
        <v>1.4836074957864822E-4</v>
      </c>
    </row>
    <row r="924" spans="1:32" x14ac:dyDescent="0.25">
      <c r="A924" t="s">
        <v>3717</v>
      </c>
      <c r="B924">
        <v>3621</v>
      </c>
      <c r="C924" s="2" t="str">
        <f t="shared" si="140"/>
        <v>0-20.000</v>
      </c>
      <c r="D924">
        <v>8.14</v>
      </c>
      <c r="E924">
        <f t="shared" si="141"/>
        <v>8</v>
      </c>
      <c r="F924" t="str">
        <f t="shared" si="142"/>
        <v>08-10 anos</v>
      </c>
      <c r="G924">
        <v>20</v>
      </c>
      <c r="H924" t="str">
        <f t="shared" si="143"/>
        <v>1 - 250</v>
      </c>
      <c r="I924">
        <v>31</v>
      </c>
      <c r="J924">
        <v>78</v>
      </c>
      <c r="K924">
        <v>233</v>
      </c>
      <c r="L924">
        <v>1896</v>
      </c>
      <c r="M924">
        <v>2713</v>
      </c>
      <c r="N924">
        <v>2000</v>
      </c>
      <c r="O924" t="str">
        <f t="shared" si="144"/>
        <v>1.001-10.000</v>
      </c>
      <c r="P924">
        <v>357</v>
      </c>
      <c r="Q924" t="str">
        <f t="shared" si="145"/>
        <v>101-1.000</v>
      </c>
      <c r="R924">
        <v>356</v>
      </c>
      <c r="S924">
        <v>13.16</v>
      </c>
      <c r="T924">
        <v>4.3099999999999996</v>
      </c>
      <c r="U924">
        <v>1.18</v>
      </c>
      <c r="V924">
        <v>10.44</v>
      </c>
      <c r="W924">
        <v>4.7699999999999996</v>
      </c>
      <c r="X924" t="s">
        <v>3718</v>
      </c>
      <c r="Y924" t="s">
        <v>3719</v>
      </c>
      <c r="Z924" t="s">
        <v>3720</v>
      </c>
      <c r="AB924">
        <f>(N924 - MIN($N$2:$N$998)) / (MAX($N$2:$N$998) - MIN($N$2:$N$998))</f>
        <v>1.8607098645347399E-4</v>
      </c>
      <c r="AC924">
        <f t="shared" si="146"/>
        <v>2.8644970147848966E-5</v>
      </c>
      <c r="AD924">
        <f t="shared" si="147"/>
        <v>0.19653442772457819</v>
      </c>
      <c r="AE924">
        <f t="shared" si="148"/>
        <v>3.8216560509554125E-2</v>
      </c>
      <c r="AF924">
        <f t="shared" si="149"/>
        <v>1.8911919726509005E-4</v>
      </c>
    </row>
    <row r="925" spans="1:32" x14ac:dyDescent="0.25">
      <c r="A925" t="s">
        <v>3721</v>
      </c>
      <c r="B925">
        <v>3621</v>
      </c>
      <c r="C925" s="2" t="str">
        <f t="shared" si="140"/>
        <v>0-20.000</v>
      </c>
      <c r="D925">
        <v>9.98</v>
      </c>
      <c r="E925">
        <f t="shared" si="141"/>
        <v>8</v>
      </c>
      <c r="F925" t="str">
        <f t="shared" si="142"/>
        <v>08-10 anos</v>
      </c>
      <c r="G925">
        <v>56</v>
      </c>
      <c r="H925" t="str">
        <f t="shared" si="143"/>
        <v>1 - 250</v>
      </c>
      <c r="I925">
        <v>1355</v>
      </c>
      <c r="J925">
        <v>1676</v>
      </c>
      <c r="K925">
        <v>8551</v>
      </c>
      <c r="L925">
        <v>69959</v>
      </c>
      <c r="M925">
        <v>159598</v>
      </c>
      <c r="N925">
        <v>93495</v>
      </c>
      <c r="O925" t="str">
        <f t="shared" si="144"/>
        <v>10.001-100.000</v>
      </c>
      <c r="P925">
        <v>43771</v>
      </c>
      <c r="Q925" t="str">
        <f t="shared" si="145"/>
        <v>10.001-100.000</v>
      </c>
      <c r="R925">
        <v>22332</v>
      </c>
      <c r="S925">
        <v>27.43</v>
      </c>
      <c r="T925">
        <v>5.56</v>
      </c>
      <c r="U925">
        <v>1.43</v>
      </c>
      <c r="V925">
        <v>20.399999999999999</v>
      </c>
      <c r="W925">
        <v>7.78</v>
      </c>
      <c r="X925" t="s">
        <v>3722</v>
      </c>
      <c r="Y925" t="s">
        <v>3723</v>
      </c>
      <c r="Z925" t="s">
        <v>3724</v>
      </c>
      <c r="AB925">
        <f>(N925 - MIN($N$2:$N$998)) / (MAX($N$2:$N$998) - MIN($N$2:$N$998))</f>
        <v>8.698353439233775E-3</v>
      </c>
      <c r="AC925">
        <f t="shared" si="146"/>
        <v>3.5120980065588155E-3</v>
      </c>
      <c r="AD925">
        <f t="shared" si="147"/>
        <v>0.25353397172822617</v>
      </c>
      <c r="AE925">
        <f t="shared" si="148"/>
        <v>9.1295116772823773E-2</v>
      </c>
      <c r="AF925">
        <f t="shared" si="149"/>
        <v>3.6954325902373915E-4</v>
      </c>
    </row>
    <row r="926" spans="1:32" x14ac:dyDescent="0.25">
      <c r="A926" t="s">
        <v>3725</v>
      </c>
      <c r="B926">
        <v>3620</v>
      </c>
      <c r="C926" s="2" t="str">
        <f t="shared" si="140"/>
        <v>0-20.000</v>
      </c>
      <c r="D926">
        <v>13.74</v>
      </c>
      <c r="E926">
        <f t="shared" si="141"/>
        <v>12</v>
      </c>
      <c r="F926" t="str">
        <f t="shared" si="142"/>
        <v>12-14 anos</v>
      </c>
      <c r="G926">
        <v>0</v>
      </c>
      <c r="H926" t="str">
        <f t="shared" si="143"/>
        <v>0</v>
      </c>
      <c r="I926">
        <v>1254</v>
      </c>
      <c r="J926">
        <v>5236</v>
      </c>
      <c r="K926">
        <v>17129</v>
      </c>
      <c r="L926">
        <v>162137</v>
      </c>
      <c r="M926">
        <v>254444</v>
      </c>
      <c r="N926">
        <v>163044</v>
      </c>
      <c r="O926" t="str">
        <f t="shared" si="144"/>
        <v>100.001-1.000.000</v>
      </c>
      <c r="P926">
        <v>57143</v>
      </c>
      <c r="Q926" t="str">
        <f t="shared" si="145"/>
        <v>10.001-100.000</v>
      </c>
      <c r="R926">
        <v>34257</v>
      </c>
      <c r="S926">
        <v>22.46</v>
      </c>
      <c r="T926">
        <v>3.8</v>
      </c>
      <c r="U926">
        <v>1.73</v>
      </c>
      <c r="V926">
        <v>24.21</v>
      </c>
      <c r="W926">
        <v>5.47</v>
      </c>
      <c r="X926" t="s">
        <v>3726</v>
      </c>
      <c r="Y926" t="s">
        <v>3727</v>
      </c>
      <c r="Z926" t="s">
        <v>3728</v>
      </c>
      <c r="AB926">
        <f>(N926 - MIN($N$2:$N$998)) / (MAX($N$2:$N$998) - MIN($N$2:$N$998))</f>
        <v>1.5168878957660106E-2</v>
      </c>
      <c r="AC926">
        <f t="shared" si="146"/>
        <v>4.5850406979230634E-3</v>
      </c>
      <c r="AD926">
        <f t="shared" si="147"/>
        <v>0.17327861377108983</v>
      </c>
      <c r="AE926">
        <f t="shared" si="148"/>
        <v>0.15498938428874734</v>
      </c>
      <c r="AF926">
        <f t="shared" si="149"/>
        <v>4.3856089710611401E-4</v>
      </c>
    </row>
    <row r="927" spans="1:32" x14ac:dyDescent="0.25">
      <c r="A927" t="s">
        <v>3729</v>
      </c>
      <c r="B927">
        <v>3614</v>
      </c>
      <c r="C927" s="2" t="str">
        <f t="shared" si="140"/>
        <v>0-20.000</v>
      </c>
      <c r="D927">
        <v>6.77</v>
      </c>
      <c r="E927">
        <f t="shared" si="141"/>
        <v>6</v>
      </c>
      <c r="F927" t="str">
        <f t="shared" si="142"/>
        <v>06-08 anos</v>
      </c>
      <c r="G927">
        <v>1</v>
      </c>
      <c r="H927" t="str">
        <f t="shared" si="143"/>
        <v>1 - 250</v>
      </c>
      <c r="I927">
        <v>222</v>
      </c>
      <c r="J927">
        <v>269</v>
      </c>
      <c r="K927">
        <v>1219</v>
      </c>
      <c r="L927">
        <v>16991</v>
      </c>
      <c r="M927">
        <v>29122</v>
      </c>
      <c r="N927">
        <v>20199</v>
      </c>
      <c r="O927" t="str">
        <f t="shared" si="144"/>
        <v>10.001-100.000</v>
      </c>
      <c r="P927">
        <v>6689</v>
      </c>
      <c r="Q927" t="str">
        <f t="shared" si="145"/>
        <v>1.001-10.000</v>
      </c>
      <c r="R927">
        <v>2234</v>
      </c>
      <c r="S927">
        <v>22.97</v>
      </c>
      <c r="T927">
        <v>7.29</v>
      </c>
      <c r="U927">
        <v>1.66</v>
      </c>
      <c r="V927">
        <v>10.42</v>
      </c>
      <c r="W927">
        <v>10.31</v>
      </c>
      <c r="X927" t="s">
        <v>3730</v>
      </c>
      <c r="Y927" t="s">
        <v>3731</v>
      </c>
      <c r="Z927" t="s">
        <v>3732</v>
      </c>
      <c r="AB927">
        <f>(N927 - MIN($N$2:$N$998)) / (MAX($N$2:$N$998) - MIN($N$2:$N$998))</f>
        <v>1.8792239276868605E-3</v>
      </c>
      <c r="AC927">
        <f t="shared" si="146"/>
        <v>5.3671205971697969E-4</v>
      </c>
      <c r="AD927">
        <f t="shared" si="147"/>
        <v>0.33242134062927498</v>
      </c>
      <c r="AE927">
        <f t="shared" si="148"/>
        <v>0.14012738853503184</v>
      </c>
      <c r="AF927">
        <f t="shared" si="149"/>
        <v>1.8875689995232167E-4</v>
      </c>
    </row>
    <row r="928" spans="1:32" x14ac:dyDescent="0.25">
      <c r="A928" t="s">
        <v>3733</v>
      </c>
      <c r="B928">
        <v>3612</v>
      </c>
      <c r="C928" s="2" t="str">
        <f t="shared" si="140"/>
        <v>0-20.000</v>
      </c>
      <c r="D928">
        <v>2.11</v>
      </c>
      <c r="E928">
        <f t="shared" si="141"/>
        <v>2</v>
      </c>
      <c r="F928" t="str">
        <f t="shared" si="142"/>
        <v>02-04 anos</v>
      </c>
      <c r="G928">
        <v>19</v>
      </c>
      <c r="H928" t="str">
        <f t="shared" si="143"/>
        <v>1 - 250</v>
      </c>
      <c r="I928">
        <v>399</v>
      </c>
      <c r="J928">
        <v>435</v>
      </c>
      <c r="K928">
        <v>1279</v>
      </c>
      <c r="L928">
        <v>13365</v>
      </c>
      <c r="M928">
        <v>32391</v>
      </c>
      <c r="N928">
        <v>18210</v>
      </c>
      <c r="O928" t="str">
        <f t="shared" si="144"/>
        <v>10.001-100.000</v>
      </c>
      <c r="P928">
        <v>10515</v>
      </c>
      <c r="Q928" t="str">
        <f t="shared" si="145"/>
        <v>10.001-100.000</v>
      </c>
      <c r="R928">
        <v>3666</v>
      </c>
      <c r="S928">
        <v>32.46</v>
      </c>
      <c r="T928">
        <v>5.72</v>
      </c>
      <c r="U928">
        <v>1.34</v>
      </c>
      <c r="V928">
        <v>6.98</v>
      </c>
      <c r="W928">
        <v>6.22</v>
      </c>
      <c r="X928" t="s">
        <v>3734</v>
      </c>
      <c r="Y928" t="s">
        <v>3735</v>
      </c>
      <c r="Z928" t="s">
        <v>3736</v>
      </c>
      <c r="AB928">
        <f>(N928 - MIN($N$2:$N$998)) / (MAX($N$2:$N$998) - MIN($N$2:$N$998))</f>
        <v>1.6941763316588806E-3</v>
      </c>
      <c r="AC928">
        <f t="shared" si="146"/>
        <v>8.4370269216983728E-4</v>
      </c>
      <c r="AD928">
        <f t="shared" si="147"/>
        <v>0.26082991336069311</v>
      </c>
      <c r="AE928">
        <f t="shared" si="148"/>
        <v>7.2186836518046721E-2</v>
      </c>
      <c r="AF928">
        <f t="shared" si="149"/>
        <v>1.2644176215616175E-4</v>
      </c>
    </row>
    <row r="929" spans="1:32" x14ac:dyDescent="0.25">
      <c r="A929" t="s">
        <v>3737</v>
      </c>
      <c r="B929">
        <v>3612</v>
      </c>
      <c r="C929" s="2" t="str">
        <f t="shared" si="140"/>
        <v>0-20.000</v>
      </c>
      <c r="D929">
        <v>11.67</v>
      </c>
      <c r="E929">
        <f t="shared" si="141"/>
        <v>10</v>
      </c>
      <c r="F929" t="str">
        <f t="shared" si="142"/>
        <v>10-12 anos</v>
      </c>
      <c r="G929">
        <v>2</v>
      </c>
      <c r="H929" t="str">
        <f t="shared" si="143"/>
        <v>1 - 250</v>
      </c>
      <c r="I929">
        <v>24</v>
      </c>
      <c r="J929">
        <v>39</v>
      </c>
      <c r="K929">
        <v>166</v>
      </c>
      <c r="L929">
        <v>2971</v>
      </c>
      <c r="M929">
        <v>4713</v>
      </c>
      <c r="N929">
        <v>3840</v>
      </c>
      <c r="O929" t="str">
        <f t="shared" si="144"/>
        <v>1.001-10.000</v>
      </c>
      <c r="P929">
        <v>553</v>
      </c>
      <c r="Q929" t="str">
        <f t="shared" si="145"/>
        <v>101-1.000</v>
      </c>
      <c r="R929">
        <v>320</v>
      </c>
      <c r="S929">
        <v>11.73</v>
      </c>
      <c r="T929">
        <v>5.15</v>
      </c>
      <c r="U929">
        <v>1.56</v>
      </c>
      <c r="V929">
        <v>6.77</v>
      </c>
      <c r="W929">
        <v>7.33</v>
      </c>
      <c r="X929" t="s">
        <v>3738</v>
      </c>
      <c r="Y929" t="s">
        <v>3739</v>
      </c>
      <c r="Z929" t="s">
        <v>3740</v>
      </c>
      <c r="AB929">
        <f>(N929 - MIN($N$2:$N$998)) / (MAX($N$2:$N$998) - MIN($N$2:$N$998))</f>
        <v>3.5725629399067005E-4</v>
      </c>
      <c r="AC929">
        <f t="shared" si="146"/>
        <v>4.4371620425099384E-5</v>
      </c>
      <c r="AD929">
        <f t="shared" si="147"/>
        <v>0.23483812129502965</v>
      </c>
      <c r="AE929">
        <f t="shared" si="148"/>
        <v>0.11889596602972401</v>
      </c>
      <c r="AF929">
        <f t="shared" si="149"/>
        <v>1.2263764037209382E-4</v>
      </c>
    </row>
    <row r="930" spans="1:32" x14ac:dyDescent="0.25">
      <c r="A930" t="s">
        <v>3741</v>
      </c>
      <c r="B930">
        <v>3608</v>
      </c>
      <c r="C930" s="2" t="str">
        <f t="shared" si="140"/>
        <v>0-20.000</v>
      </c>
      <c r="D930">
        <v>14.77</v>
      </c>
      <c r="E930">
        <f t="shared" si="141"/>
        <v>14</v>
      </c>
      <c r="F930" t="str">
        <f t="shared" si="142"/>
        <v>14-16 anos</v>
      </c>
      <c r="G930">
        <v>26</v>
      </c>
      <c r="H930" t="str">
        <f t="shared" si="143"/>
        <v>1 - 250</v>
      </c>
      <c r="I930">
        <v>661</v>
      </c>
      <c r="J930">
        <v>726</v>
      </c>
      <c r="K930">
        <v>3967</v>
      </c>
      <c r="L930">
        <v>25489</v>
      </c>
      <c r="M930">
        <v>54567</v>
      </c>
      <c r="N930">
        <v>30637</v>
      </c>
      <c r="O930" t="str">
        <f t="shared" si="144"/>
        <v>10.001-100.000</v>
      </c>
      <c r="P930">
        <v>16404</v>
      </c>
      <c r="Q930" t="str">
        <f t="shared" si="145"/>
        <v>10.001-100.000</v>
      </c>
      <c r="R930">
        <v>7526</v>
      </c>
      <c r="S930">
        <v>30.06</v>
      </c>
      <c r="T930">
        <v>5.56</v>
      </c>
      <c r="U930">
        <v>1.47</v>
      </c>
      <c r="V930">
        <v>34.74</v>
      </c>
      <c r="W930">
        <v>9.1199999999999992</v>
      </c>
      <c r="X930" t="s">
        <v>3742</v>
      </c>
      <c r="Y930" t="s">
        <v>3743</v>
      </c>
      <c r="Z930" t="s">
        <v>3744</v>
      </c>
      <c r="AB930">
        <f>(N930 - MIN($N$2:$N$998)) / (MAX($N$2:$N$998) - MIN($N$2:$N$998))</f>
        <v>2.850328405987541E-3</v>
      </c>
      <c r="AC930">
        <f t="shared" si="146"/>
        <v>1.3162243425919172E-3</v>
      </c>
      <c r="AD930">
        <f t="shared" si="147"/>
        <v>0.25353397172822617</v>
      </c>
      <c r="AE930">
        <f t="shared" si="148"/>
        <v>9.9787685774946913E-2</v>
      </c>
      <c r="AF930">
        <f t="shared" si="149"/>
        <v>6.2931043227866176E-4</v>
      </c>
    </row>
    <row r="931" spans="1:32" x14ac:dyDescent="0.25">
      <c r="A931" t="s">
        <v>3745</v>
      </c>
      <c r="B931">
        <v>3601</v>
      </c>
      <c r="C931" s="2" t="str">
        <f t="shared" si="140"/>
        <v>0-20.000</v>
      </c>
      <c r="D931">
        <v>11.01</v>
      </c>
      <c r="E931">
        <f t="shared" si="141"/>
        <v>10</v>
      </c>
      <c r="F931" t="str">
        <f t="shared" si="142"/>
        <v>10-12 anos</v>
      </c>
      <c r="G931">
        <v>3</v>
      </c>
      <c r="H931" t="str">
        <f t="shared" si="143"/>
        <v>1 - 250</v>
      </c>
      <c r="I931">
        <v>74</v>
      </c>
      <c r="J931">
        <v>85</v>
      </c>
      <c r="K931">
        <v>702</v>
      </c>
      <c r="L931">
        <v>4312</v>
      </c>
      <c r="M931">
        <v>7319</v>
      </c>
      <c r="N931">
        <v>5669</v>
      </c>
      <c r="O931" t="str">
        <f t="shared" si="144"/>
        <v>1.001-10.000</v>
      </c>
      <c r="P931">
        <v>448</v>
      </c>
      <c r="Q931" t="str">
        <f t="shared" si="145"/>
        <v>101-1.000</v>
      </c>
      <c r="R931">
        <v>1202</v>
      </c>
      <c r="S931">
        <v>6.12</v>
      </c>
      <c r="T931">
        <v>6.64</v>
      </c>
      <c r="U931">
        <v>1.1499999999999999</v>
      </c>
      <c r="V931">
        <v>44.55</v>
      </c>
      <c r="W931">
        <v>12.26</v>
      </c>
      <c r="X931" t="s">
        <v>3746</v>
      </c>
      <c r="Y931" t="s">
        <v>3747</v>
      </c>
      <c r="Z931" t="s">
        <v>3748</v>
      </c>
      <c r="AB931">
        <f>(N931 - MIN($N$2:$N$998)) / (MAX($N$2:$N$998) - MIN($N$2:$N$998))</f>
        <v>5.27418211102372E-4</v>
      </c>
      <c r="AC931">
        <f t="shared" si="146"/>
        <v>3.5946629205143802E-5</v>
      </c>
      <c r="AD931">
        <f t="shared" si="147"/>
        <v>0.30278157774737802</v>
      </c>
      <c r="AE931">
        <f t="shared" si="148"/>
        <v>3.1847133757961762E-2</v>
      </c>
      <c r="AF931">
        <f t="shared" si="149"/>
        <v>8.0701726419154802E-4</v>
      </c>
    </row>
    <row r="932" spans="1:32" x14ac:dyDescent="0.25">
      <c r="A932" t="s">
        <v>3749</v>
      </c>
      <c r="B932">
        <v>3597</v>
      </c>
      <c r="C932" s="2" t="str">
        <f t="shared" si="140"/>
        <v>0-20.000</v>
      </c>
      <c r="D932">
        <v>12.28</v>
      </c>
      <c r="E932">
        <f t="shared" si="141"/>
        <v>12</v>
      </c>
      <c r="F932" t="str">
        <f t="shared" si="142"/>
        <v>12-14 anos</v>
      </c>
      <c r="G932">
        <v>17</v>
      </c>
      <c r="H932" t="str">
        <f t="shared" si="143"/>
        <v>1 - 250</v>
      </c>
      <c r="I932">
        <v>557</v>
      </c>
      <c r="J932">
        <v>738</v>
      </c>
      <c r="K932">
        <v>4496</v>
      </c>
      <c r="L932">
        <v>31773</v>
      </c>
      <c r="M932">
        <v>60876</v>
      </c>
      <c r="N932">
        <v>35156</v>
      </c>
      <c r="O932" t="str">
        <f t="shared" si="144"/>
        <v>10.001-100.000</v>
      </c>
      <c r="P932">
        <v>17231</v>
      </c>
      <c r="Q932" t="str">
        <f t="shared" si="145"/>
        <v>10.001-100.000</v>
      </c>
      <c r="R932">
        <v>8489</v>
      </c>
      <c r="S932">
        <v>28.31</v>
      </c>
      <c r="T932">
        <v>5.51</v>
      </c>
      <c r="U932">
        <v>1.27</v>
      </c>
      <c r="V932">
        <v>33.729999999999997</v>
      </c>
      <c r="W932">
        <v>7.75</v>
      </c>
      <c r="X932" t="s">
        <v>3750</v>
      </c>
      <c r="Y932" t="s">
        <v>3751</v>
      </c>
      <c r="Z932" t="s">
        <v>3752</v>
      </c>
      <c r="AB932">
        <f>(N932 - MIN($N$2:$N$998)) / (MAX($N$2:$N$998) - MIN($N$2:$N$998))</f>
        <v>3.2707557998791657E-3</v>
      </c>
      <c r="AC932">
        <f t="shared" si="146"/>
        <v>1.3825811782005198E-3</v>
      </c>
      <c r="AD932">
        <f t="shared" si="147"/>
        <v>0.25125398996808024</v>
      </c>
      <c r="AE932">
        <f t="shared" si="148"/>
        <v>5.7324840764331211E-2</v>
      </c>
      <c r="AF932">
        <f t="shared" si="149"/>
        <v>6.110144179838589E-4</v>
      </c>
    </row>
    <row r="933" spans="1:32" x14ac:dyDescent="0.25">
      <c r="A933" t="s">
        <v>3753</v>
      </c>
      <c r="B933">
        <v>3592</v>
      </c>
      <c r="C933" s="2" t="str">
        <f t="shared" si="140"/>
        <v>0-20.000</v>
      </c>
      <c r="D933">
        <v>9.99</v>
      </c>
      <c r="E933">
        <f t="shared" si="141"/>
        <v>8</v>
      </c>
      <c r="F933" t="str">
        <f t="shared" si="142"/>
        <v>08-10 anos</v>
      </c>
      <c r="G933">
        <v>0</v>
      </c>
      <c r="H933" t="str">
        <f t="shared" si="143"/>
        <v>0</v>
      </c>
      <c r="I933">
        <v>6</v>
      </c>
      <c r="J933">
        <v>10</v>
      </c>
      <c r="K933">
        <v>29</v>
      </c>
      <c r="L933">
        <v>343</v>
      </c>
      <c r="M933">
        <v>447</v>
      </c>
      <c r="N933">
        <v>344</v>
      </c>
      <c r="O933" t="str">
        <f t="shared" si="144"/>
        <v>101-1.000</v>
      </c>
      <c r="P933">
        <v>51</v>
      </c>
      <c r="Q933" t="str">
        <f t="shared" si="145"/>
        <v>Até 100</v>
      </c>
      <c r="R933">
        <v>52</v>
      </c>
      <c r="S933">
        <v>11.41</v>
      </c>
      <c r="T933">
        <v>4.9000000000000004</v>
      </c>
      <c r="U933">
        <v>1.5</v>
      </c>
      <c r="V933">
        <v>4.3</v>
      </c>
      <c r="W933">
        <v>5.3</v>
      </c>
      <c r="X933" t="s">
        <v>3754</v>
      </c>
      <c r="Y933" t="s">
        <v>3755</v>
      </c>
      <c r="Z933" t="s">
        <v>3756</v>
      </c>
      <c r="AB933">
        <f>(N933 - MIN($N$2:$N$998)) / (MAX($N$2:$N$998) - MIN($N$2:$N$998))</f>
        <v>3.2004209669997524E-5</v>
      </c>
      <c r="AC933">
        <f t="shared" si="146"/>
        <v>4.0921385925498527E-6</v>
      </c>
      <c r="AD933">
        <f t="shared" si="147"/>
        <v>0.22343821249430007</v>
      </c>
      <c r="AE933">
        <f t="shared" si="148"/>
        <v>0.10615711252653928</v>
      </c>
      <c r="AF933">
        <f t="shared" si="149"/>
        <v>7.7893922245199921E-5</v>
      </c>
    </row>
    <row r="934" spans="1:32" x14ac:dyDescent="0.25">
      <c r="A934" t="s">
        <v>3757</v>
      </c>
      <c r="B934">
        <v>3592</v>
      </c>
      <c r="C934" s="2" t="str">
        <f t="shared" si="140"/>
        <v>0-20.000</v>
      </c>
      <c r="D934">
        <v>8.33</v>
      </c>
      <c r="E934">
        <f t="shared" si="141"/>
        <v>8</v>
      </c>
      <c r="F934" t="str">
        <f t="shared" si="142"/>
        <v>08-10 anos</v>
      </c>
      <c r="G934">
        <v>0</v>
      </c>
      <c r="H934" t="str">
        <f t="shared" si="143"/>
        <v>0</v>
      </c>
      <c r="I934">
        <v>64</v>
      </c>
      <c r="J934">
        <v>72</v>
      </c>
      <c r="K934">
        <v>276</v>
      </c>
      <c r="L934">
        <v>2214</v>
      </c>
      <c r="M934">
        <v>6217</v>
      </c>
      <c r="N934">
        <v>3153</v>
      </c>
      <c r="O934" t="str">
        <f t="shared" si="144"/>
        <v>1.001-10.000</v>
      </c>
      <c r="P934">
        <v>1805</v>
      </c>
      <c r="Q934" t="str">
        <f t="shared" si="145"/>
        <v>1.001-10.000</v>
      </c>
      <c r="R934">
        <v>1259</v>
      </c>
      <c r="S934">
        <v>29.03</v>
      </c>
      <c r="T934">
        <v>7.29</v>
      </c>
      <c r="U934">
        <v>1.82</v>
      </c>
      <c r="V934">
        <v>14.58</v>
      </c>
      <c r="W934">
        <v>6.19</v>
      </c>
      <c r="X934" t="s">
        <v>3758</v>
      </c>
      <c r="Y934" t="s">
        <v>3759</v>
      </c>
      <c r="Z934" t="s">
        <v>3760</v>
      </c>
      <c r="AB934">
        <f>(N934 - MIN($N$2:$N$998)) / (MAX($N$2:$N$998) - MIN($N$2:$N$998))</f>
        <v>2.9334091014390171E-4</v>
      </c>
      <c r="AC934">
        <f t="shared" si="146"/>
        <v>1.4482961097161734E-4</v>
      </c>
      <c r="AD934">
        <f t="shared" si="147"/>
        <v>0.33242134062927498</v>
      </c>
      <c r="AE934">
        <f t="shared" si="148"/>
        <v>0.17409766454352443</v>
      </c>
      <c r="AF934">
        <f t="shared" si="149"/>
        <v>2.64114741008143E-4</v>
      </c>
    </row>
    <row r="935" spans="1:32" x14ac:dyDescent="0.25">
      <c r="A935" t="s">
        <v>3761</v>
      </c>
      <c r="B935">
        <v>3591</v>
      </c>
      <c r="C935" s="2" t="str">
        <f t="shared" si="140"/>
        <v>0-20.000</v>
      </c>
      <c r="D935">
        <v>12.1</v>
      </c>
      <c r="E935">
        <f t="shared" si="141"/>
        <v>12</v>
      </c>
      <c r="F935" t="str">
        <f t="shared" si="142"/>
        <v>12-14 anos</v>
      </c>
      <c r="G935">
        <v>0</v>
      </c>
      <c r="H935" t="str">
        <f t="shared" si="143"/>
        <v>0</v>
      </c>
      <c r="I935">
        <v>12</v>
      </c>
      <c r="J935">
        <v>41</v>
      </c>
      <c r="K935">
        <v>40</v>
      </c>
      <c r="L935">
        <v>933</v>
      </c>
      <c r="M935">
        <v>1188</v>
      </c>
      <c r="N935">
        <v>811</v>
      </c>
      <c r="O935" t="str">
        <f t="shared" si="144"/>
        <v>101-1.000</v>
      </c>
      <c r="P935">
        <v>189</v>
      </c>
      <c r="Q935" t="str">
        <f t="shared" si="145"/>
        <v>101-1.000</v>
      </c>
      <c r="R935">
        <v>188</v>
      </c>
      <c r="S935">
        <v>15.91</v>
      </c>
      <c r="T935">
        <v>1.76</v>
      </c>
      <c r="U935">
        <v>1.1000000000000001</v>
      </c>
      <c r="V935">
        <v>0.59</v>
      </c>
      <c r="W935">
        <v>2.2400000000000002</v>
      </c>
      <c r="X935" t="s">
        <v>3762</v>
      </c>
      <c r="Y935" t="s">
        <v>3763</v>
      </c>
      <c r="Z935" t="s">
        <v>3764</v>
      </c>
      <c r="AB935">
        <f>(N935 - MIN($N$2:$N$998)) / (MAX($N$2:$N$998) - MIN($N$2:$N$998))</f>
        <v>7.5451785006883695E-5</v>
      </c>
      <c r="AC935">
        <f t="shared" si="146"/>
        <v>1.5164984195920041E-5</v>
      </c>
      <c r="AD935">
        <f t="shared" si="147"/>
        <v>8.0255357957136342E-2</v>
      </c>
      <c r="AE935">
        <f t="shared" si="148"/>
        <v>2.1231422505307875E-2</v>
      </c>
      <c r="AF935">
        <f t="shared" si="149"/>
        <v>1.0687770726666966E-5</v>
      </c>
    </row>
    <row r="936" spans="1:32" x14ac:dyDescent="0.25">
      <c r="A936" t="s">
        <v>3765</v>
      </c>
      <c r="B936">
        <v>3590</v>
      </c>
      <c r="C936" s="2" t="str">
        <f t="shared" si="140"/>
        <v>0-20.000</v>
      </c>
      <c r="D936">
        <v>7.7</v>
      </c>
      <c r="E936">
        <f t="shared" si="141"/>
        <v>6</v>
      </c>
      <c r="F936" t="str">
        <f t="shared" si="142"/>
        <v>06-08 anos</v>
      </c>
      <c r="G936">
        <v>61</v>
      </c>
      <c r="H936" t="str">
        <f t="shared" si="143"/>
        <v>1 - 250</v>
      </c>
      <c r="I936">
        <v>792</v>
      </c>
      <c r="J936">
        <v>927</v>
      </c>
      <c r="K936">
        <v>3825</v>
      </c>
      <c r="L936">
        <v>33617</v>
      </c>
      <c r="M936">
        <v>78842</v>
      </c>
      <c r="N936">
        <v>55031</v>
      </c>
      <c r="O936" t="str">
        <f t="shared" si="144"/>
        <v>10.001-100.000</v>
      </c>
      <c r="P936">
        <v>13580</v>
      </c>
      <c r="Q936" t="str">
        <f t="shared" si="145"/>
        <v>10.001-100.000</v>
      </c>
      <c r="R936">
        <v>10231</v>
      </c>
      <c r="S936">
        <v>17.22</v>
      </c>
      <c r="T936">
        <v>6.91</v>
      </c>
      <c r="U936">
        <v>1.27</v>
      </c>
      <c r="V936">
        <v>6.88</v>
      </c>
      <c r="W936">
        <v>6.68</v>
      </c>
      <c r="X936" t="s">
        <v>3766</v>
      </c>
      <c r="Y936" t="s">
        <v>3767</v>
      </c>
      <c r="Z936" t="s">
        <v>3768</v>
      </c>
      <c r="AB936">
        <f>(N936 - MIN($N$2:$N$998)) / (MAX($N$2:$N$998) - MIN($N$2:$N$998))</f>
        <v>5.119836227760563E-3</v>
      </c>
      <c r="AC936">
        <f t="shared" si="146"/>
        <v>1.0896321977809215E-3</v>
      </c>
      <c r="AD936">
        <f t="shared" si="147"/>
        <v>0.31509347925216602</v>
      </c>
      <c r="AE936">
        <f t="shared" si="148"/>
        <v>5.7324840764331211E-2</v>
      </c>
      <c r="AF936">
        <f t="shared" si="149"/>
        <v>1.2463027559231988E-4</v>
      </c>
    </row>
    <row r="937" spans="1:32" x14ac:dyDescent="0.25">
      <c r="A937" t="s">
        <v>3769</v>
      </c>
      <c r="B937">
        <v>3583</v>
      </c>
      <c r="C937" s="2" t="str">
        <f t="shared" si="140"/>
        <v>0-20.000</v>
      </c>
      <c r="D937">
        <v>10.57</v>
      </c>
      <c r="E937">
        <f t="shared" si="141"/>
        <v>10</v>
      </c>
      <c r="F937" t="str">
        <f t="shared" si="142"/>
        <v>10-12 anos</v>
      </c>
      <c r="G937">
        <v>0</v>
      </c>
      <c r="H937" t="str">
        <f t="shared" si="143"/>
        <v>0</v>
      </c>
      <c r="I937">
        <v>423</v>
      </c>
      <c r="J937">
        <v>451</v>
      </c>
      <c r="K937">
        <v>1019</v>
      </c>
      <c r="L937">
        <v>9055</v>
      </c>
      <c r="M937">
        <v>19524</v>
      </c>
      <c r="N937">
        <v>13676</v>
      </c>
      <c r="O937" t="str">
        <f t="shared" si="144"/>
        <v>10.001-100.000</v>
      </c>
      <c r="P937">
        <v>2473</v>
      </c>
      <c r="Q937" t="str">
        <f t="shared" si="145"/>
        <v>1.001-10.000</v>
      </c>
      <c r="R937">
        <v>3375</v>
      </c>
      <c r="S937">
        <v>12.67</v>
      </c>
      <c r="T937">
        <v>5.34</v>
      </c>
      <c r="U937">
        <v>1.82</v>
      </c>
      <c r="V937">
        <v>1.02</v>
      </c>
      <c r="W937">
        <v>2.98</v>
      </c>
      <c r="X937" t="s">
        <v>3770</v>
      </c>
      <c r="Y937" t="s">
        <v>3771</v>
      </c>
      <c r="Z937" t="s">
        <v>3772</v>
      </c>
      <c r="AB937">
        <f>(N937 - MIN($N$2:$N$998)) / (MAX($N$2:$N$998) - MIN($N$2:$N$998))</f>
        <v>1.272353405368855E-3</v>
      </c>
      <c r="AC937">
        <f t="shared" si="146"/>
        <v>1.9842860273285853E-4</v>
      </c>
      <c r="AD937">
        <f t="shared" si="147"/>
        <v>0.24350205198358413</v>
      </c>
      <c r="AE937">
        <f t="shared" si="148"/>
        <v>0.17409766454352443</v>
      </c>
      <c r="AF937">
        <f t="shared" si="149"/>
        <v>1.847716295118696E-5</v>
      </c>
    </row>
    <row r="938" spans="1:32" x14ac:dyDescent="0.25">
      <c r="A938" t="s">
        <v>3773</v>
      </c>
      <c r="B938">
        <v>3609</v>
      </c>
      <c r="C938" s="2" t="str">
        <f t="shared" si="140"/>
        <v>0-20.000</v>
      </c>
      <c r="D938">
        <v>6.97</v>
      </c>
      <c r="E938">
        <f t="shared" si="141"/>
        <v>6</v>
      </c>
      <c r="F938" t="str">
        <f t="shared" si="142"/>
        <v>06-08 anos</v>
      </c>
      <c r="G938">
        <v>22</v>
      </c>
      <c r="H938" t="str">
        <f t="shared" si="143"/>
        <v>1 - 250</v>
      </c>
      <c r="I938">
        <v>5266</v>
      </c>
      <c r="J938">
        <v>8181</v>
      </c>
      <c r="K938">
        <v>36756</v>
      </c>
      <c r="L938">
        <v>475597</v>
      </c>
      <c r="M938">
        <v>595725</v>
      </c>
      <c r="N938">
        <v>448105</v>
      </c>
      <c r="O938" t="str">
        <f t="shared" si="144"/>
        <v>100.001-1.000.000</v>
      </c>
      <c r="P938">
        <v>73335</v>
      </c>
      <c r="Q938" t="str">
        <f t="shared" si="145"/>
        <v>10.001-100.000</v>
      </c>
      <c r="R938">
        <v>74285</v>
      </c>
      <c r="S938">
        <v>12.31</v>
      </c>
      <c r="T938">
        <v>6.47</v>
      </c>
      <c r="U938">
        <v>1.74</v>
      </c>
      <c r="V938">
        <v>34.700000000000003</v>
      </c>
      <c r="W938">
        <v>9.27</v>
      </c>
      <c r="X938" t="s">
        <v>3774</v>
      </c>
      <c r="Y938" t="s">
        <v>3775</v>
      </c>
      <c r="Z938" t="s">
        <v>3776</v>
      </c>
      <c r="AB938">
        <f>(N938 - MIN($N$2:$N$998)) / (MAX($N$2:$N$998) - MIN($N$2:$N$998))</f>
        <v>4.1689669692366975E-2</v>
      </c>
      <c r="AC938">
        <f t="shared" si="146"/>
        <v>5.8842545820518323E-3</v>
      </c>
      <c r="AD938">
        <f t="shared" si="147"/>
        <v>0.29502963976288188</v>
      </c>
      <c r="AE938">
        <f t="shared" si="148"/>
        <v>0.15711252653927812</v>
      </c>
      <c r="AF938">
        <f t="shared" si="149"/>
        <v>6.28585837653125E-4</v>
      </c>
    </row>
    <row r="939" spans="1:32" x14ac:dyDescent="0.25">
      <c r="A939" t="s">
        <v>3777</v>
      </c>
      <c r="B939">
        <v>3582</v>
      </c>
      <c r="C939" s="2" t="str">
        <f t="shared" si="140"/>
        <v>0-20.000</v>
      </c>
      <c r="D939">
        <v>10.24</v>
      </c>
      <c r="E939">
        <f t="shared" si="141"/>
        <v>10</v>
      </c>
      <c r="F939" t="str">
        <f t="shared" si="142"/>
        <v>10-12 anos</v>
      </c>
      <c r="G939">
        <v>2</v>
      </c>
      <c r="H939" t="str">
        <f t="shared" si="143"/>
        <v>1 - 250</v>
      </c>
      <c r="I939">
        <v>9</v>
      </c>
      <c r="J939">
        <v>19</v>
      </c>
      <c r="K939">
        <v>49</v>
      </c>
      <c r="L939">
        <v>513</v>
      </c>
      <c r="M939">
        <v>744</v>
      </c>
      <c r="N939">
        <v>543</v>
      </c>
      <c r="O939" t="str">
        <f t="shared" si="144"/>
        <v>101-1.000</v>
      </c>
      <c r="P939">
        <v>85</v>
      </c>
      <c r="Q939" t="str">
        <f t="shared" si="145"/>
        <v>Até 100</v>
      </c>
      <c r="R939">
        <v>116</v>
      </c>
      <c r="S939">
        <v>11.42</v>
      </c>
      <c r="T939">
        <v>4.53</v>
      </c>
      <c r="U939">
        <v>1.37</v>
      </c>
      <c r="V939">
        <v>2.16</v>
      </c>
      <c r="W939">
        <v>4.05</v>
      </c>
      <c r="X939" t="s">
        <v>3778</v>
      </c>
      <c r="Y939" t="s">
        <v>3779</v>
      </c>
      <c r="Z939" t="s">
        <v>3780</v>
      </c>
      <c r="AB939">
        <f>(N939 - MIN($N$2:$N$998)) / (MAX($N$2:$N$998) - MIN($N$2:$N$998))</f>
        <v>5.0518272822118182E-5</v>
      </c>
      <c r="AC939">
        <f t="shared" si="146"/>
        <v>6.8202309875830875E-6</v>
      </c>
      <c r="AD939">
        <f t="shared" si="147"/>
        <v>0.20656634746922026</v>
      </c>
      <c r="AE939">
        <f t="shared" si="148"/>
        <v>7.855626326963909E-2</v>
      </c>
      <c r="AF939">
        <f t="shared" si="149"/>
        <v>3.912810977898415E-5</v>
      </c>
    </row>
    <row r="940" spans="1:32" x14ac:dyDescent="0.25">
      <c r="A940" t="s">
        <v>3781</v>
      </c>
      <c r="B940">
        <v>3579</v>
      </c>
      <c r="C940" s="2" t="str">
        <f t="shared" si="140"/>
        <v>0-20.000</v>
      </c>
      <c r="D940">
        <v>8.25</v>
      </c>
      <c r="E940">
        <f t="shared" si="141"/>
        <v>8</v>
      </c>
      <c r="F940" t="str">
        <f t="shared" si="142"/>
        <v>08-10 anos</v>
      </c>
      <c r="G940">
        <v>3</v>
      </c>
      <c r="H940" t="str">
        <f t="shared" si="143"/>
        <v>1 - 250</v>
      </c>
      <c r="I940">
        <v>27</v>
      </c>
      <c r="J940">
        <v>64</v>
      </c>
      <c r="K940">
        <v>351</v>
      </c>
      <c r="L940">
        <v>2925</v>
      </c>
      <c r="M940">
        <v>4389</v>
      </c>
      <c r="N940">
        <v>2682</v>
      </c>
      <c r="O940" t="str">
        <f t="shared" si="144"/>
        <v>1.001-10.000</v>
      </c>
      <c r="P940">
        <v>1059</v>
      </c>
      <c r="Q940" t="str">
        <f t="shared" si="145"/>
        <v>1.001-10.000</v>
      </c>
      <c r="R940">
        <v>648</v>
      </c>
      <c r="S940">
        <v>24.13</v>
      </c>
      <c r="T940">
        <v>4.4400000000000004</v>
      </c>
      <c r="U940">
        <v>1.1599999999999999</v>
      </c>
      <c r="V940">
        <v>37.14</v>
      </c>
      <c r="W940">
        <v>8.52</v>
      </c>
      <c r="X940" t="s">
        <v>3782</v>
      </c>
      <c r="Y940" t="s">
        <v>3783</v>
      </c>
      <c r="Z940" t="s">
        <v>3784</v>
      </c>
      <c r="AB940">
        <f>(N940 - MIN($N$2:$N$998)) / (MAX($N$2:$N$998) - MIN($N$2:$N$998))</f>
        <v>2.495211928341086E-4</v>
      </c>
      <c r="AC940">
        <f t="shared" si="146"/>
        <v>8.4972054304123412E-5</v>
      </c>
      <c r="AD940">
        <f t="shared" si="147"/>
        <v>0.20246238030095762</v>
      </c>
      <c r="AE940">
        <f t="shared" si="148"/>
        <v>3.3970276008492555E-2</v>
      </c>
      <c r="AF940">
        <f t="shared" si="149"/>
        <v>6.7278610981086632E-4</v>
      </c>
    </row>
    <row r="941" spans="1:32" x14ac:dyDescent="0.25">
      <c r="A941" t="s">
        <v>3785</v>
      </c>
      <c r="B941">
        <v>3578</v>
      </c>
      <c r="C941" s="2" t="str">
        <f t="shared" si="140"/>
        <v>0-20.000</v>
      </c>
      <c r="D941">
        <v>12.05</v>
      </c>
      <c r="E941">
        <f t="shared" si="141"/>
        <v>12</v>
      </c>
      <c r="F941" t="str">
        <f t="shared" si="142"/>
        <v>12-14 anos</v>
      </c>
      <c r="G941">
        <v>0</v>
      </c>
      <c r="H941" t="str">
        <f t="shared" si="143"/>
        <v>0</v>
      </c>
      <c r="I941">
        <v>61</v>
      </c>
      <c r="J941">
        <v>56</v>
      </c>
      <c r="K941">
        <v>179</v>
      </c>
      <c r="L941">
        <v>1410</v>
      </c>
      <c r="M941">
        <v>3510</v>
      </c>
      <c r="N941">
        <v>2410</v>
      </c>
      <c r="O941" t="str">
        <f t="shared" si="144"/>
        <v>1.001-10.000</v>
      </c>
      <c r="P941">
        <v>255</v>
      </c>
      <c r="Q941" t="str">
        <f t="shared" si="145"/>
        <v>101-1.000</v>
      </c>
      <c r="R941">
        <v>845</v>
      </c>
      <c r="S941">
        <v>7.26</v>
      </c>
      <c r="T941">
        <v>4.8</v>
      </c>
      <c r="U941">
        <v>1.66</v>
      </c>
      <c r="V941">
        <v>2.14</v>
      </c>
      <c r="W941">
        <v>4.25</v>
      </c>
      <c r="X941" t="s">
        <v>3786</v>
      </c>
      <c r="Y941" t="s">
        <v>3787</v>
      </c>
      <c r="Z941" t="s">
        <v>3788</v>
      </c>
      <c r="AB941">
        <f>(N941 - MIN($N$2:$N$998)) / (MAX($N$2:$N$998) - MIN($N$2:$N$998))</f>
        <v>2.2421553867643613E-4</v>
      </c>
      <c r="AC941">
        <f t="shared" si="146"/>
        <v>2.0460692962749263E-5</v>
      </c>
      <c r="AD941">
        <f t="shared" si="147"/>
        <v>0.2188782489740082</v>
      </c>
      <c r="AE941">
        <f t="shared" si="148"/>
        <v>0.14012738853503184</v>
      </c>
      <c r="AF941">
        <f t="shared" si="149"/>
        <v>3.8765812466215777E-5</v>
      </c>
    </row>
    <row r="942" spans="1:32" x14ac:dyDescent="0.25">
      <c r="A942" t="s">
        <v>3789</v>
      </c>
      <c r="B942">
        <v>3576</v>
      </c>
      <c r="C942" s="2" t="str">
        <f t="shared" si="140"/>
        <v>0-20.000</v>
      </c>
      <c r="D942">
        <v>12.34</v>
      </c>
      <c r="E942">
        <f t="shared" si="141"/>
        <v>12</v>
      </c>
      <c r="F942" t="str">
        <f t="shared" si="142"/>
        <v>12-14 anos</v>
      </c>
      <c r="G942">
        <v>57</v>
      </c>
      <c r="H942" t="str">
        <f t="shared" si="143"/>
        <v>1 - 250</v>
      </c>
      <c r="I942">
        <v>146</v>
      </c>
      <c r="J942">
        <v>219</v>
      </c>
      <c r="K942">
        <v>1462</v>
      </c>
      <c r="L942">
        <v>13985</v>
      </c>
      <c r="M942">
        <v>24844</v>
      </c>
      <c r="N942">
        <v>14541</v>
      </c>
      <c r="O942" t="str">
        <f t="shared" si="144"/>
        <v>10.001-100.000</v>
      </c>
      <c r="P942">
        <v>7304</v>
      </c>
      <c r="Q942" t="str">
        <f t="shared" si="145"/>
        <v>1.001-10.000</v>
      </c>
      <c r="R942">
        <v>2999</v>
      </c>
      <c r="S942">
        <v>29.4</v>
      </c>
      <c r="T942">
        <v>7.12</v>
      </c>
      <c r="U942">
        <v>1.68</v>
      </c>
      <c r="V942">
        <v>37.74</v>
      </c>
      <c r="W942">
        <v>11.61</v>
      </c>
      <c r="X942" t="s">
        <v>3790</v>
      </c>
      <c r="Y942" t="s">
        <v>3791</v>
      </c>
      <c r="Z942" t="s">
        <v>3792</v>
      </c>
      <c r="AB942">
        <f>(N942 - MIN($N$2:$N$998)) / (MAX($N$2:$N$998) - MIN($N$2:$N$998))</f>
        <v>1.3528291070099825E-3</v>
      </c>
      <c r="AC942">
        <f t="shared" si="146"/>
        <v>5.8605843686243379E-4</v>
      </c>
      <c r="AD942">
        <f t="shared" si="147"/>
        <v>0.32466940264477884</v>
      </c>
      <c r="AE942">
        <f t="shared" si="148"/>
        <v>0.14437367303609341</v>
      </c>
      <c r="AF942">
        <f t="shared" si="149"/>
        <v>6.8365502919391749E-4</v>
      </c>
    </row>
    <row r="943" spans="1:32" x14ac:dyDescent="0.25">
      <c r="A943" t="s">
        <v>3793</v>
      </c>
      <c r="B943">
        <v>3575</v>
      </c>
      <c r="C943" s="2" t="str">
        <f t="shared" si="140"/>
        <v>0-20.000</v>
      </c>
      <c r="D943">
        <v>12.3</v>
      </c>
      <c r="E943">
        <f t="shared" si="141"/>
        <v>12</v>
      </c>
      <c r="F943" t="str">
        <f t="shared" si="142"/>
        <v>12-14 anos</v>
      </c>
      <c r="G943">
        <v>534</v>
      </c>
      <c r="H943" t="str">
        <f t="shared" si="143"/>
        <v>501 - 750</v>
      </c>
      <c r="I943">
        <v>326</v>
      </c>
      <c r="J943">
        <v>499</v>
      </c>
      <c r="K943">
        <v>3201</v>
      </c>
      <c r="L943">
        <v>27561</v>
      </c>
      <c r="M943">
        <v>50818</v>
      </c>
      <c r="N943">
        <v>35105</v>
      </c>
      <c r="O943" t="str">
        <f t="shared" si="144"/>
        <v>10.001-100.000</v>
      </c>
      <c r="P943">
        <v>8509</v>
      </c>
      <c r="Q943" t="str">
        <f t="shared" si="145"/>
        <v>1.001-10.000</v>
      </c>
      <c r="R943">
        <v>7204</v>
      </c>
      <c r="S943">
        <v>16.739999999999998</v>
      </c>
      <c r="T943">
        <v>5.51</v>
      </c>
      <c r="U943">
        <v>1.59</v>
      </c>
      <c r="V943">
        <v>177.4</v>
      </c>
      <c r="W943">
        <v>10.71</v>
      </c>
      <c r="X943" t="s">
        <v>3794</v>
      </c>
      <c r="Y943" t="s">
        <v>3795</v>
      </c>
      <c r="Z943" t="s">
        <v>3796</v>
      </c>
      <c r="AB943">
        <f>(N943 - MIN($N$2:$N$998)) / (MAX($N$2:$N$998) - MIN($N$2:$N$998))</f>
        <v>3.2660109897246019E-3</v>
      </c>
      <c r="AC943">
        <f t="shared" si="146"/>
        <v>6.8274524086287642E-4</v>
      </c>
      <c r="AD943">
        <f t="shared" si="147"/>
        <v>0.25125398996808024</v>
      </c>
      <c r="AE943">
        <f t="shared" si="148"/>
        <v>0.12526539278131638</v>
      </c>
      <c r="AF943">
        <f t="shared" si="149"/>
        <v>3.2135771642554573E-3</v>
      </c>
    </row>
    <row r="944" spans="1:32" x14ac:dyDescent="0.25">
      <c r="A944" t="s">
        <v>3797</v>
      </c>
      <c r="B944">
        <v>3571</v>
      </c>
      <c r="C944" s="2" t="str">
        <f t="shared" si="140"/>
        <v>0-20.000</v>
      </c>
      <c r="D944">
        <v>10.210000000000001</v>
      </c>
      <c r="E944">
        <f t="shared" si="141"/>
        <v>10</v>
      </c>
      <c r="F944" t="str">
        <f t="shared" si="142"/>
        <v>10-12 anos</v>
      </c>
      <c r="G944">
        <v>0</v>
      </c>
      <c r="H944" t="str">
        <f t="shared" si="143"/>
        <v>0</v>
      </c>
      <c r="I944">
        <v>7</v>
      </c>
      <c r="J944">
        <v>7</v>
      </c>
      <c r="K944">
        <v>16</v>
      </c>
      <c r="L944">
        <v>117</v>
      </c>
      <c r="M944">
        <v>212</v>
      </c>
      <c r="N944">
        <v>166</v>
      </c>
      <c r="O944" t="str">
        <f t="shared" si="144"/>
        <v>101-1.000</v>
      </c>
      <c r="P944">
        <v>9</v>
      </c>
      <c r="Q944" t="str">
        <f t="shared" si="145"/>
        <v>Até 100</v>
      </c>
      <c r="R944">
        <v>37</v>
      </c>
      <c r="S944">
        <v>4.25</v>
      </c>
      <c r="T944">
        <v>4.29</v>
      </c>
      <c r="U944">
        <v>1.43</v>
      </c>
      <c r="V944">
        <v>1.43</v>
      </c>
      <c r="W944">
        <v>3</v>
      </c>
      <c r="X944" t="s">
        <v>3798</v>
      </c>
      <c r="Y944" t="s">
        <v>3799</v>
      </c>
      <c r="Z944" t="s">
        <v>3800</v>
      </c>
      <c r="AB944">
        <f>(N944 - MIN($N$2:$N$998)) / (MAX($N$2:$N$998) - MIN($N$2:$N$998))</f>
        <v>1.5443891875638339E-5</v>
      </c>
      <c r="AC944">
        <f t="shared" si="146"/>
        <v>7.2214210456762101E-7</v>
      </c>
      <c r="AD944">
        <f t="shared" si="147"/>
        <v>0.19562243502051985</v>
      </c>
      <c r="AE944">
        <f t="shared" si="148"/>
        <v>9.1295116772823773E-2</v>
      </c>
      <c r="AF944">
        <f t="shared" si="149"/>
        <v>2.5904257862938577E-5</v>
      </c>
    </row>
    <row r="945" spans="1:32" x14ac:dyDescent="0.25">
      <c r="A945" t="s">
        <v>3801</v>
      </c>
      <c r="B945">
        <v>3573</v>
      </c>
      <c r="C945" s="2" t="str">
        <f t="shared" si="140"/>
        <v>0-20.000</v>
      </c>
      <c r="D945">
        <v>4.9000000000000004</v>
      </c>
      <c r="E945">
        <f t="shared" si="141"/>
        <v>4</v>
      </c>
      <c r="F945" t="str">
        <f t="shared" si="142"/>
        <v>04-06 anos</v>
      </c>
      <c r="G945">
        <v>140</v>
      </c>
      <c r="H945" t="str">
        <f t="shared" si="143"/>
        <v>1 - 250</v>
      </c>
      <c r="I945">
        <v>722</v>
      </c>
      <c r="J945">
        <v>912</v>
      </c>
      <c r="K945">
        <v>4318</v>
      </c>
      <c r="L945">
        <v>37890</v>
      </c>
      <c r="M945">
        <v>61063</v>
      </c>
      <c r="N945">
        <v>45367</v>
      </c>
      <c r="O945" t="str">
        <f t="shared" si="144"/>
        <v>10.001-100.000</v>
      </c>
      <c r="P945">
        <v>5280</v>
      </c>
      <c r="Q945" t="str">
        <f t="shared" si="145"/>
        <v>1.001-10.000</v>
      </c>
      <c r="R945">
        <v>10416</v>
      </c>
      <c r="S945">
        <v>8.65</v>
      </c>
      <c r="T945">
        <v>6.32</v>
      </c>
      <c r="U945">
        <v>1.32</v>
      </c>
      <c r="V945">
        <v>22.64</v>
      </c>
      <c r="W945">
        <v>9.17</v>
      </c>
      <c r="X945" t="s">
        <v>3802</v>
      </c>
      <c r="Y945" t="s">
        <v>3803</v>
      </c>
      <c r="Z945" t="s">
        <v>3804</v>
      </c>
      <c r="AB945">
        <f>(N945 - MIN($N$2:$N$998)) / (MAX($N$2:$N$998) - MIN($N$2:$N$998))</f>
        <v>4.220741221217377E-3</v>
      </c>
      <c r="AC945">
        <f t="shared" si="146"/>
        <v>4.2365670134633768E-4</v>
      </c>
      <c r="AD945">
        <f t="shared" si="147"/>
        <v>0.28818969448244414</v>
      </c>
      <c r="AE945">
        <f t="shared" si="148"/>
        <v>6.7940552016985151E-2</v>
      </c>
      <c r="AF945">
        <f t="shared" si="149"/>
        <v>4.1012055805379684E-4</v>
      </c>
    </row>
    <row r="946" spans="1:32" x14ac:dyDescent="0.25">
      <c r="A946" t="s">
        <v>3805</v>
      </c>
      <c r="B946">
        <v>3570</v>
      </c>
      <c r="C946" s="2" t="str">
        <f t="shared" si="140"/>
        <v>0-20.000</v>
      </c>
      <c r="D946">
        <v>10.38</v>
      </c>
      <c r="E946">
        <f t="shared" si="141"/>
        <v>10</v>
      </c>
      <c r="F946" t="str">
        <f t="shared" si="142"/>
        <v>10-12 anos</v>
      </c>
      <c r="G946">
        <v>30</v>
      </c>
      <c r="H946" t="str">
        <f t="shared" si="143"/>
        <v>1 - 250</v>
      </c>
      <c r="I946">
        <v>147</v>
      </c>
      <c r="J946">
        <v>326</v>
      </c>
      <c r="K946">
        <v>1937</v>
      </c>
      <c r="L946">
        <v>15853</v>
      </c>
      <c r="M946">
        <v>29030</v>
      </c>
      <c r="N946">
        <v>16916</v>
      </c>
      <c r="O946" t="str">
        <f t="shared" si="144"/>
        <v>10.001-100.000</v>
      </c>
      <c r="P946">
        <v>8839</v>
      </c>
      <c r="Q946" t="str">
        <f t="shared" si="145"/>
        <v>1.001-10.000</v>
      </c>
      <c r="R946">
        <v>3275</v>
      </c>
      <c r="S946">
        <v>30.45</v>
      </c>
      <c r="T946">
        <v>6.02</v>
      </c>
      <c r="U946">
        <v>2.11</v>
      </c>
      <c r="V946">
        <v>102.31</v>
      </c>
      <c r="W946">
        <v>11.5</v>
      </c>
      <c r="X946" t="s">
        <v>3806</v>
      </c>
      <c r="Y946" t="s">
        <v>3807</v>
      </c>
      <c r="Z946" t="s">
        <v>3808</v>
      </c>
      <c r="AB946">
        <f>(N946 - MIN($N$2:$N$998)) / (MAX($N$2:$N$998) - MIN($N$2:$N$998))</f>
        <v>1.5737884034234828E-3</v>
      </c>
      <c r="AC946">
        <f t="shared" si="146"/>
        <v>7.0922378469702246E-4</v>
      </c>
      <c r="AD946">
        <f t="shared" si="147"/>
        <v>0.2745098039215686</v>
      </c>
      <c r="AE946">
        <f t="shared" si="148"/>
        <v>0.23566878980891717</v>
      </c>
      <c r="AF946">
        <f t="shared" si="149"/>
        <v>1.8533319034666057E-3</v>
      </c>
    </row>
    <row r="947" spans="1:32" x14ac:dyDescent="0.25">
      <c r="A947" t="s">
        <v>3809</v>
      </c>
      <c r="B947">
        <v>3568</v>
      </c>
      <c r="C947" s="2" t="str">
        <f t="shared" si="140"/>
        <v>0-20.000</v>
      </c>
      <c r="D947">
        <v>4.2699999999999996</v>
      </c>
      <c r="E947">
        <f t="shared" si="141"/>
        <v>4</v>
      </c>
      <c r="F947" t="str">
        <f t="shared" si="142"/>
        <v>04-06 anos</v>
      </c>
      <c r="G947">
        <v>31</v>
      </c>
      <c r="H947" t="str">
        <f t="shared" si="143"/>
        <v>1 - 250</v>
      </c>
      <c r="I947">
        <v>1382</v>
      </c>
      <c r="J947">
        <v>1334</v>
      </c>
      <c r="K947">
        <v>6514</v>
      </c>
      <c r="L947">
        <v>59172</v>
      </c>
      <c r="M947">
        <v>196020</v>
      </c>
      <c r="N947">
        <v>126894</v>
      </c>
      <c r="O947" t="str">
        <f t="shared" si="144"/>
        <v>100.001-1.000.000</v>
      </c>
      <c r="P947">
        <v>44949</v>
      </c>
      <c r="Q947" t="str">
        <f t="shared" si="145"/>
        <v>10.001-100.000</v>
      </c>
      <c r="R947">
        <v>24177</v>
      </c>
      <c r="S947">
        <v>22.93</v>
      </c>
      <c r="T947">
        <v>7.05</v>
      </c>
      <c r="U947">
        <v>1.31</v>
      </c>
      <c r="V947">
        <v>25.86</v>
      </c>
      <c r="W947">
        <v>9.7200000000000006</v>
      </c>
      <c r="X947" t="s">
        <v>3810</v>
      </c>
      <c r="Y947" t="s">
        <v>3811</v>
      </c>
      <c r="Z947" t="s">
        <v>3812</v>
      </c>
      <c r="AB947">
        <f>(N947 - MIN($N$2:$N$998)) / (MAX($N$2:$N$998) - MIN($N$2:$N$998))</f>
        <v>1.1805645877513564E-2</v>
      </c>
      <c r="AC947">
        <f t="shared" si="146"/>
        <v>3.6066183842455553E-3</v>
      </c>
      <c r="AD947">
        <f t="shared" si="147"/>
        <v>0.32147742818057456</v>
      </c>
      <c r="AE947">
        <f t="shared" si="148"/>
        <v>6.5817409766454366E-2</v>
      </c>
      <c r="AF947">
        <f t="shared" si="149"/>
        <v>4.6845042540950464E-4</v>
      </c>
    </row>
    <row r="948" spans="1:32" x14ac:dyDescent="0.25">
      <c r="A948" t="s">
        <v>3813</v>
      </c>
      <c r="B948">
        <v>3558</v>
      </c>
      <c r="C948" s="2" t="str">
        <f t="shared" si="140"/>
        <v>0-20.000</v>
      </c>
      <c r="D948">
        <v>12</v>
      </c>
      <c r="E948">
        <f t="shared" si="141"/>
        <v>12</v>
      </c>
      <c r="F948" t="str">
        <f t="shared" si="142"/>
        <v>12-14 anos</v>
      </c>
      <c r="G948">
        <v>0</v>
      </c>
      <c r="H948" t="str">
        <f t="shared" si="143"/>
        <v>0</v>
      </c>
      <c r="I948">
        <v>867</v>
      </c>
      <c r="J948">
        <v>1164</v>
      </c>
      <c r="K948">
        <v>6849</v>
      </c>
      <c r="L948">
        <v>68759</v>
      </c>
      <c r="M948">
        <v>123340</v>
      </c>
      <c r="N948">
        <v>69578</v>
      </c>
      <c r="O948" t="str">
        <f t="shared" si="144"/>
        <v>10.001-100.000</v>
      </c>
      <c r="P948">
        <v>39562</v>
      </c>
      <c r="Q948" t="str">
        <f t="shared" si="145"/>
        <v>10.001-100.000</v>
      </c>
      <c r="R948">
        <v>14200</v>
      </c>
      <c r="S948">
        <v>32.08</v>
      </c>
      <c r="T948">
        <v>5.0199999999999996</v>
      </c>
      <c r="U948">
        <v>1.66</v>
      </c>
      <c r="V948">
        <v>39.25</v>
      </c>
      <c r="W948">
        <v>12.47</v>
      </c>
      <c r="X948" t="s">
        <v>3814</v>
      </c>
      <c r="Y948" t="s">
        <v>3815</v>
      </c>
      <c r="Z948" t="s">
        <v>3816</v>
      </c>
      <c r="AB948">
        <f>(N948 - MIN($N$2:$N$998)) / (MAX($N$2:$N$998) - MIN($N$2:$N$998))</f>
        <v>6.4732235477299059E-3</v>
      </c>
      <c r="AC948">
        <f t="shared" si="146"/>
        <v>3.1743762156560247E-3</v>
      </c>
      <c r="AD948">
        <f t="shared" si="147"/>
        <v>0.22891016871865025</v>
      </c>
      <c r="AE948">
        <f t="shared" si="148"/>
        <v>0.14012738853503184</v>
      </c>
      <c r="AF948">
        <f t="shared" si="149"/>
        <v>7.1100847630792957E-4</v>
      </c>
    </row>
    <row r="949" spans="1:32" x14ac:dyDescent="0.25">
      <c r="A949" t="s">
        <v>3817</v>
      </c>
      <c r="B949">
        <v>3555</v>
      </c>
      <c r="C949" s="2" t="str">
        <f t="shared" si="140"/>
        <v>0-20.000</v>
      </c>
      <c r="D949">
        <v>10.1</v>
      </c>
      <c r="E949">
        <f t="shared" si="141"/>
        <v>10</v>
      </c>
      <c r="F949" t="str">
        <f t="shared" si="142"/>
        <v>10-12 anos</v>
      </c>
      <c r="G949">
        <v>0</v>
      </c>
      <c r="H949" t="str">
        <f t="shared" si="143"/>
        <v>0</v>
      </c>
      <c r="I949">
        <v>350</v>
      </c>
      <c r="J949">
        <v>619</v>
      </c>
      <c r="K949">
        <v>6180</v>
      </c>
      <c r="L949">
        <v>87731</v>
      </c>
      <c r="M949">
        <v>130113</v>
      </c>
      <c r="N949">
        <v>86255</v>
      </c>
      <c r="O949" t="str">
        <f t="shared" si="144"/>
        <v>10.001-100.000</v>
      </c>
      <c r="P949">
        <v>30891</v>
      </c>
      <c r="Q949" t="str">
        <f t="shared" si="145"/>
        <v>10.001-100.000</v>
      </c>
      <c r="R949">
        <v>12967</v>
      </c>
      <c r="S949">
        <v>23.74</v>
      </c>
      <c r="T949">
        <v>5.09</v>
      </c>
      <c r="U949">
        <v>1.81</v>
      </c>
      <c r="V949">
        <v>152.30000000000001</v>
      </c>
      <c r="W949">
        <v>37.619999999999997</v>
      </c>
      <c r="X949" t="s">
        <v>3818</v>
      </c>
      <c r="Y949" t="s">
        <v>3819</v>
      </c>
      <c r="Z949" t="s">
        <v>3820</v>
      </c>
      <c r="AB949">
        <f>(N949 - MIN($N$2:$N$998)) / (MAX($N$2:$N$998) - MIN($N$2:$N$998))</f>
        <v>8.0247764682721996E-3</v>
      </c>
      <c r="AC949">
        <f t="shared" si="146"/>
        <v>2.4786324169109313E-3</v>
      </c>
      <c r="AD949">
        <f t="shared" si="147"/>
        <v>0.23210214318285452</v>
      </c>
      <c r="AE949">
        <f t="shared" si="148"/>
        <v>0.17197452229299365</v>
      </c>
      <c r="AF949">
        <f t="shared" si="149"/>
        <v>2.7588940367311511E-3</v>
      </c>
    </row>
    <row r="950" spans="1:32" x14ac:dyDescent="0.25">
      <c r="A950" t="s">
        <v>3821</v>
      </c>
      <c r="B950">
        <v>3553</v>
      </c>
      <c r="C950" s="2" t="str">
        <f t="shared" si="140"/>
        <v>0-20.000</v>
      </c>
      <c r="D950">
        <v>9.24</v>
      </c>
      <c r="E950">
        <f t="shared" si="141"/>
        <v>8</v>
      </c>
      <c r="F950" t="str">
        <f t="shared" si="142"/>
        <v>08-10 anos</v>
      </c>
      <c r="G950">
        <v>3</v>
      </c>
      <c r="H950" t="str">
        <f t="shared" si="143"/>
        <v>1 - 250</v>
      </c>
      <c r="I950">
        <v>51</v>
      </c>
      <c r="J950">
        <v>84</v>
      </c>
      <c r="K950">
        <v>598</v>
      </c>
      <c r="L950">
        <v>5367</v>
      </c>
      <c r="M950">
        <v>7971</v>
      </c>
      <c r="N950">
        <v>5926</v>
      </c>
      <c r="O950" t="str">
        <f t="shared" si="144"/>
        <v>1.001-10.000</v>
      </c>
      <c r="P950">
        <v>1025</v>
      </c>
      <c r="Q950" t="str">
        <f t="shared" si="145"/>
        <v>1.001-10.000</v>
      </c>
      <c r="R950">
        <v>1020</v>
      </c>
      <c r="S950">
        <v>12.86</v>
      </c>
      <c r="T950">
        <v>8.3000000000000007</v>
      </c>
      <c r="U950">
        <v>1.68</v>
      </c>
      <c r="V950">
        <v>25.44</v>
      </c>
      <c r="W950">
        <v>17.79</v>
      </c>
      <c r="X950" t="s">
        <v>3822</v>
      </c>
      <c r="Y950" t="s">
        <v>3823</v>
      </c>
      <c r="Z950" t="s">
        <v>3824</v>
      </c>
      <c r="AB950">
        <f>(N950 - MIN($N$2:$N$998)) / (MAX($N$2:$N$998) - MIN($N$2:$N$998))</f>
        <v>5.5132833286164343E-4</v>
      </c>
      <c r="AC950">
        <f t="shared" si="146"/>
        <v>8.2243961909090173E-5</v>
      </c>
      <c r="AD950">
        <f t="shared" si="147"/>
        <v>0.37847697218422255</v>
      </c>
      <c r="AE950">
        <f t="shared" si="148"/>
        <v>0.14437367303609341</v>
      </c>
      <c r="AF950">
        <f t="shared" si="149"/>
        <v>4.6084218184136888E-4</v>
      </c>
    </row>
    <row r="951" spans="1:32" x14ac:dyDescent="0.25">
      <c r="A951" t="s">
        <v>3825</v>
      </c>
      <c r="B951">
        <v>3544</v>
      </c>
      <c r="C951" s="2" t="str">
        <f t="shared" si="140"/>
        <v>0-20.000</v>
      </c>
      <c r="D951">
        <v>12.21</v>
      </c>
      <c r="E951">
        <f t="shared" si="141"/>
        <v>12</v>
      </c>
      <c r="F951" t="str">
        <f t="shared" si="142"/>
        <v>12-14 anos</v>
      </c>
      <c r="G951">
        <v>0</v>
      </c>
      <c r="H951" t="str">
        <f t="shared" si="143"/>
        <v>0</v>
      </c>
      <c r="I951">
        <v>181</v>
      </c>
      <c r="J951">
        <v>440</v>
      </c>
      <c r="K951">
        <v>1269</v>
      </c>
      <c r="L951">
        <v>10156</v>
      </c>
      <c r="M951">
        <v>15895</v>
      </c>
      <c r="N951">
        <v>9790</v>
      </c>
      <c r="O951" t="str">
        <f t="shared" si="144"/>
        <v>1.001-10.000</v>
      </c>
      <c r="P951">
        <v>3342</v>
      </c>
      <c r="Q951" t="str">
        <f t="shared" si="145"/>
        <v>1.001-10.000</v>
      </c>
      <c r="R951">
        <v>2763</v>
      </c>
      <c r="S951">
        <v>21.03</v>
      </c>
      <c r="T951">
        <v>4.7</v>
      </c>
      <c r="U951">
        <v>1.35</v>
      </c>
      <c r="V951">
        <v>16.59</v>
      </c>
      <c r="W951">
        <v>3.68</v>
      </c>
      <c r="X951" t="s">
        <v>3826</v>
      </c>
      <c r="Y951" t="s">
        <v>3827</v>
      </c>
      <c r="Z951" t="s">
        <v>3828</v>
      </c>
      <c r="AB951">
        <f>(N951 - MIN($N$2:$N$998)) / (MAX($N$2:$N$998) - MIN($N$2:$N$998))</f>
        <v>9.1081747868975512E-4</v>
      </c>
      <c r="AC951">
        <f t="shared" si="146"/>
        <v>2.681554348294433E-4</v>
      </c>
      <c r="AD951">
        <f t="shared" si="147"/>
        <v>0.21431828545371637</v>
      </c>
      <c r="AE951">
        <f t="shared" si="148"/>
        <v>7.430997876857752E-2</v>
      </c>
      <c r="AF951">
        <f t="shared" si="149"/>
        <v>3.0052562094136435E-4</v>
      </c>
    </row>
    <row r="952" spans="1:32" x14ac:dyDescent="0.25">
      <c r="A952" t="s">
        <v>3829</v>
      </c>
      <c r="B952">
        <v>3542</v>
      </c>
      <c r="C952" s="2" t="str">
        <f t="shared" si="140"/>
        <v>0-20.000</v>
      </c>
      <c r="D952">
        <v>6.19</v>
      </c>
      <c r="E952">
        <f t="shared" si="141"/>
        <v>6</v>
      </c>
      <c r="F952" t="str">
        <f t="shared" si="142"/>
        <v>06-08 anos</v>
      </c>
      <c r="G952">
        <v>96</v>
      </c>
      <c r="H952" t="str">
        <f t="shared" si="143"/>
        <v>1 - 250</v>
      </c>
      <c r="I952">
        <v>4209</v>
      </c>
      <c r="J952">
        <v>3740</v>
      </c>
      <c r="K952">
        <v>9435</v>
      </c>
      <c r="L952">
        <v>54241</v>
      </c>
      <c r="M952">
        <v>291133</v>
      </c>
      <c r="N952">
        <v>116599</v>
      </c>
      <c r="O952" t="str">
        <f t="shared" si="144"/>
        <v>100.001-1.000.000</v>
      </c>
      <c r="P952">
        <v>136211</v>
      </c>
      <c r="Q952" t="str">
        <f t="shared" si="145"/>
        <v>&gt;100.000</v>
      </c>
      <c r="R952">
        <v>38323</v>
      </c>
      <c r="S952">
        <v>46.79</v>
      </c>
      <c r="T952">
        <v>3.95</v>
      </c>
      <c r="U952">
        <v>1.33</v>
      </c>
      <c r="V952">
        <v>9.09</v>
      </c>
      <c r="W952">
        <v>3.12</v>
      </c>
      <c r="X952" t="s">
        <v>3830</v>
      </c>
      <c r="Y952" t="s">
        <v>3831</v>
      </c>
      <c r="Z952" t="s">
        <v>3832</v>
      </c>
      <c r="AB952">
        <f>(N952 - MIN($N$2:$N$998)) / (MAX($N$2:$N$998) - MIN($N$2:$N$998))</f>
        <v>1.0847845474744306E-2</v>
      </c>
      <c r="AC952">
        <f t="shared" si="146"/>
        <v>1.092929980058447E-2</v>
      </c>
      <c r="AD952">
        <f t="shared" si="147"/>
        <v>0.1801185590515276</v>
      </c>
      <c r="AE952">
        <f t="shared" si="148"/>
        <v>7.0063694267515936E-2</v>
      </c>
      <c r="AF952">
        <f t="shared" si="149"/>
        <v>1.6466412865322495E-4</v>
      </c>
    </row>
    <row r="953" spans="1:32" x14ac:dyDescent="0.25">
      <c r="A953" t="s">
        <v>3833</v>
      </c>
      <c r="B953">
        <v>3537</v>
      </c>
      <c r="C953" s="2" t="str">
        <f t="shared" si="140"/>
        <v>0-20.000</v>
      </c>
      <c r="D953">
        <v>8.7799999999999994</v>
      </c>
      <c r="E953">
        <f t="shared" si="141"/>
        <v>8</v>
      </c>
      <c r="F953" t="str">
        <f t="shared" si="142"/>
        <v>08-10 anos</v>
      </c>
      <c r="G953">
        <v>0</v>
      </c>
      <c r="H953" t="str">
        <f t="shared" si="143"/>
        <v>0</v>
      </c>
      <c r="I953">
        <v>123</v>
      </c>
      <c r="J953">
        <v>124</v>
      </c>
      <c r="K953">
        <v>406</v>
      </c>
      <c r="L953">
        <v>2697</v>
      </c>
      <c r="M953">
        <v>5748</v>
      </c>
      <c r="N953">
        <v>3904</v>
      </c>
      <c r="O953" t="str">
        <f t="shared" si="144"/>
        <v>1.001-10.000</v>
      </c>
      <c r="P953">
        <v>1024</v>
      </c>
      <c r="Q953" t="str">
        <f t="shared" si="145"/>
        <v>1.001-10.000</v>
      </c>
      <c r="R953">
        <v>820</v>
      </c>
      <c r="S953">
        <v>17.809999999999999</v>
      </c>
      <c r="T953">
        <v>3.81</v>
      </c>
      <c r="U953">
        <v>1.42</v>
      </c>
      <c r="V953">
        <v>5.0999999999999996</v>
      </c>
      <c r="W953">
        <v>4.54</v>
      </c>
      <c r="X953" t="s">
        <v>3834</v>
      </c>
      <c r="Y953" t="s">
        <v>3835</v>
      </c>
      <c r="Z953" t="s">
        <v>3836</v>
      </c>
      <c r="AB953">
        <f>(N953 - MIN($N$2:$N$998)) / (MAX($N$2:$N$998) - MIN($N$2:$N$998))</f>
        <v>3.6321056555718121E-4</v>
      </c>
      <c r="AC953">
        <f t="shared" si="146"/>
        <v>8.2163723897471554E-5</v>
      </c>
      <c r="AD953">
        <f t="shared" si="147"/>
        <v>0.17373461012311903</v>
      </c>
      <c r="AE953">
        <f t="shared" si="148"/>
        <v>8.9171974522292974E-2</v>
      </c>
      <c r="AF953">
        <f t="shared" si="149"/>
        <v>9.2385814755934788E-5</v>
      </c>
    </row>
    <row r="954" spans="1:32" x14ac:dyDescent="0.25">
      <c r="A954" t="s">
        <v>3837</v>
      </c>
      <c r="B954">
        <v>3535</v>
      </c>
      <c r="C954" s="2" t="str">
        <f t="shared" si="140"/>
        <v>0-20.000</v>
      </c>
      <c r="D954">
        <v>10.01</v>
      </c>
      <c r="E954">
        <f t="shared" si="141"/>
        <v>10</v>
      </c>
      <c r="F954" t="str">
        <f t="shared" si="142"/>
        <v>10-12 anos</v>
      </c>
      <c r="G954">
        <v>2</v>
      </c>
      <c r="H954" t="str">
        <f t="shared" si="143"/>
        <v>1 - 250</v>
      </c>
      <c r="I954">
        <v>2</v>
      </c>
      <c r="J954">
        <v>4</v>
      </c>
      <c r="K954">
        <v>85</v>
      </c>
      <c r="L954">
        <v>478</v>
      </c>
      <c r="M954">
        <v>911</v>
      </c>
      <c r="N954">
        <v>441</v>
      </c>
      <c r="O954" t="str">
        <f t="shared" si="144"/>
        <v>101-1.000</v>
      </c>
      <c r="P954">
        <v>349</v>
      </c>
      <c r="Q954" t="str">
        <f t="shared" si="145"/>
        <v>101-1.000</v>
      </c>
      <c r="R954">
        <v>121</v>
      </c>
      <c r="S954">
        <v>38.31</v>
      </c>
      <c r="T954">
        <v>8</v>
      </c>
      <c r="U954">
        <v>1</v>
      </c>
      <c r="V954">
        <v>56.5</v>
      </c>
      <c r="W954">
        <v>34.5</v>
      </c>
      <c r="X954" t="s">
        <v>3838</v>
      </c>
      <c r="Y954" t="s">
        <v>3839</v>
      </c>
      <c r="Z954" t="s">
        <v>3840</v>
      </c>
      <c r="AB954">
        <f>(N954 - MIN($N$2:$N$998)) / (MAX($N$2:$N$998) - MIN($N$2:$N$998))</f>
        <v>4.1028652512991008E-5</v>
      </c>
      <c r="AC954">
        <f t="shared" si="146"/>
        <v>2.8003066054899969E-5</v>
      </c>
      <c r="AD954">
        <f t="shared" si="147"/>
        <v>0.36479708162334701</v>
      </c>
      <c r="AE954">
        <f t="shared" si="148"/>
        <v>0</v>
      </c>
      <c r="AF954">
        <f t="shared" si="149"/>
        <v>1.0234899085706502E-3</v>
      </c>
    </row>
    <row r="955" spans="1:32" x14ac:dyDescent="0.25">
      <c r="A955" t="s">
        <v>3841</v>
      </c>
      <c r="B955">
        <v>3535</v>
      </c>
      <c r="C955" s="2" t="str">
        <f t="shared" si="140"/>
        <v>0-20.000</v>
      </c>
      <c r="D955">
        <v>9.82</v>
      </c>
      <c r="E955">
        <f t="shared" si="141"/>
        <v>8</v>
      </c>
      <c r="F955" t="str">
        <f t="shared" si="142"/>
        <v>08-10 anos</v>
      </c>
      <c r="G955">
        <v>0</v>
      </c>
      <c r="H955" t="str">
        <f t="shared" si="143"/>
        <v>0</v>
      </c>
      <c r="I955">
        <v>23</v>
      </c>
      <c r="J955">
        <v>135</v>
      </c>
      <c r="K955">
        <v>392</v>
      </c>
      <c r="L955">
        <v>4170</v>
      </c>
      <c r="M955">
        <v>5274</v>
      </c>
      <c r="N955">
        <v>3566</v>
      </c>
      <c r="O955" t="str">
        <f t="shared" si="144"/>
        <v>1.001-10.000</v>
      </c>
      <c r="P955">
        <v>889</v>
      </c>
      <c r="Q955" t="str">
        <f t="shared" si="145"/>
        <v>101-1.000</v>
      </c>
      <c r="R955">
        <v>819</v>
      </c>
      <c r="S955">
        <v>16.86</v>
      </c>
      <c r="T955">
        <v>3.57</v>
      </c>
      <c r="U955">
        <v>1.18</v>
      </c>
      <c r="V955">
        <v>26.28</v>
      </c>
      <c r="W955">
        <v>5.0999999999999996</v>
      </c>
      <c r="X955" t="s">
        <v>3842</v>
      </c>
      <c r="Y955" t="s">
        <v>3843</v>
      </c>
      <c r="Z955" t="s">
        <v>3844</v>
      </c>
      <c r="AB955">
        <f>(N955 - MIN($N$2:$N$998)) / (MAX($N$2:$N$998) - MIN($N$2:$N$998))</f>
        <v>3.317645688465441E-4</v>
      </c>
      <c r="AC955">
        <f t="shared" si="146"/>
        <v>7.133159232895723E-5</v>
      </c>
      <c r="AD955">
        <f t="shared" si="147"/>
        <v>0.16279069767441859</v>
      </c>
      <c r="AE955">
        <f t="shared" si="148"/>
        <v>3.8216560509554125E-2</v>
      </c>
      <c r="AF955">
        <f t="shared" si="149"/>
        <v>4.760586689776405E-4</v>
      </c>
    </row>
    <row r="956" spans="1:32" x14ac:dyDescent="0.25">
      <c r="A956" t="s">
        <v>3845</v>
      </c>
      <c r="B956">
        <v>3566</v>
      </c>
      <c r="C956" s="2" t="str">
        <f t="shared" si="140"/>
        <v>0-20.000</v>
      </c>
      <c r="D956">
        <v>10.199999999999999</v>
      </c>
      <c r="E956">
        <f t="shared" si="141"/>
        <v>10</v>
      </c>
      <c r="F956" t="str">
        <f t="shared" si="142"/>
        <v>10-12 anos</v>
      </c>
      <c r="G956">
        <v>124</v>
      </c>
      <c r="H956" t="str">
        <f t="shared" si="143"/>
        <v>1 - 250</v>
      </c>
      <c r="I956">
        <v>7067</v>
      </c>
      <c r="J956">
        <v>7776</v>
      </c>
      <c r="K956">
        <v>86804</v>
      </c>
      <c r="L956">
        <v>369313</v>
      </c>
      <c r="M956">
        <v>1141717</v>
      </c>
      <c r="N956">
        <v>811878</v>
      </c>
      <c r="O956" t="str">
        <f t="shared" si="144"/>
        <v>100.001-1.000.000</v>
      </c>
      <c r="P956">
        <v>194139</v>
      </c>
      <c r="Q956" t="str">
        <f t="shared" si="145"/>
        <v>&gt;100.000</v>
      </c>
      <c r="R956">
        <v>135700</v>
      </c>
      <c r="S956">
        <v>17</v>
      </c>
      <c r="T956">
        <v>21.93</v>
      </c>
      <c r="U956">
        <v>1.1200000000000001</v>
      </c>
      <c r="V956">
        <v>84.87</v>
      </c>
      <c r="W956">
        <v>11.91</v>
      </c>
      <c r="X956" t="s">
        <v>3846</v>
      </c>
      <c r="Y956" t="s">
        <v>3847</v>
      </c>
      <c r="Z956" t="s">
        <v>3848</v>
      </c>
      <c r="AB956">
        <f>(N956 - MIN($N$2:$N$998)) / (MAX($N$2:$N$998) - MIN($N$2:$N$998))</f>
        <v>7.5533470169936764E-2</v>
      </c>
      <c r="AC956">
        <f t="shared" si="146"/>
        <v>1.5577327337628153E-2</v>
      </c>
      <c r="AD956">
        <f t="shared" si="147"/>
        <v>1</v>
      </c>
      <c r="AE956">
        <f t="shared" si="148"/>
        <v>2.5477707006369449E-2</v>
      </c>
      <c r="AF956">
        <f t="shared" si="149"/>
        <v>1.5374086467325855E-3</v>
      </c>
    </row>
    <row r="957" spans="1:32" x14ac:dyDescent="0.25">
      <c r="A957" t="s">
        <v>3849</v>
      </c>
      <c r="B957">
        <v>3534</v>
      </c>
      <c r="C957" s="2" t="str">
        <f t="shared" si="140"/>
        <v>0-20.000</v>
      </c>
      <c r="D957">
        <v>12.64</v>
      </c>
      <c r="E957">
        <f t="shared" si="141"/>
        <v>12</v>
      </c>
      <c r="F957" t="str">
        <f t="shared" si="142"/>
        <v>12-14 anos</v>
      </c>
      <c r="G957">
        <v>0</v>
      </c>
      <c r="H957" t="str">
        <f t="shared" si="143"/>
        <v>0</v>
      </c>
      <c r="I957">
        <v>38</v>
      </c>
      <c r="J957">
        <v>89</v>
      </c>
      <c r="K957">
        <v>506</v>
      </c>
      <c r="L957">
        <v>6798</v>
      </c>
      <c r="M957">
        <v>9573</v>
      </c>
      <c r="N957">
        <v>6010</v>
      </c>
      <c r="O957" t="str">
        <f t="shared" si="144"/>
        <v>1.001-10.000</v>
      </c>
      <c r="P957">
        <v>2155</v>
      </c>
      <c r="Q957" t="str">
        <f t="shared" si="145"/>
        <v>1.001-10.000</v>
      </c>
      <c r="R957">
        <v>1408</v>
      </c>
      <c r="S957">
        <v>22.51</v>
      </c>
      <c r="T957">
        <v>3.57</v>
      </c>
      <c r="U957">
        <v>1.42</v>
      </c>
      <c r="V957">
        <v>23.29</v>
      </c>
      <c r="W957">
        <v>15.47</v>
      </c>
      <c r="X957" t="s">
        <v>3850</v>
      </c>
      <c r="Y957" t="s">
        <v>3851</v>
      </c>
      <c r="Z957" t="s">
        <v>3852</v>
      </c>
      <c r="AB957">
        <f>(N957 - MIN($N$2:$N$998)) / (MAX($N$2:$N$998) - MIN($N$2:$N$998))</f>
        <v>5.5914331429268932E-4</v>
      </c>
      <c r="AC957">
        <f t="shared" si="146"/>
        <v>1.7291291503813592E-4</v>
      </c>
      <c r="AD957">
        <f t="shared" si="147"/>
        <v>0.16279069767441859</v>
      </c>
      <c r="AE957">
        <f t="shared" si="148"/>
        <v>8.9171974522292974E-2</v>
      </c>
      <c r="AF957">
        <f t="shared" si="149"/>
        <v>4.2189522071876888E-4</v>
      </c>
    </row>
    <row r="958" spans="1:32" x14ac:dyDescent="0.25">
      <c r="A958" t="s">
        <v>3853</v>
      </c>
      <c r="B958">
        <v>3534</v>
      </c>
      <c r="C958" s="2" t="str">
        <f t="shared" si="140"/>
        <v>0-20.000</v>
      </c>
      <c r="D958">
        <v>7.52</v>
      </c>
      <c r="E958">
        <f t="shared" si="141"/>
        <v>6</v>
      </c>
      <c r="F958" t="str">
        <f t="shared" si="142"/>
        <v>06-08 anos</v>
      </c>
      <c r="G958">
        <v>23</v>
      </c>
      <c r="H958" t="str">
        <f t="shared" si="143"/>
        <v>1 - 250</v>
      </c>
      <c r="I958">
        <v>264</v>
      </c>
      <c r="J958">
        <v>306</v>
      </c>
      <c r="K958">
        <v>1224</v>
      </c>
      <c r="L958">
        <v>10298</v>
      </c>
      <c r="M958">
        <v>16626</v>
      </c>
      <c r="N958">
        <v>12233</v>
      </c>
      <c r="O958" t="str">
        <f t="shared" si="144"/>
        <v>10.001-100.000</v>
      </c>
      <c r="P958">
        <v>1343</v>
      </c>
      <c r="Q958" t="str">
        <f t="shared" si="145"/>
        <v>1.001-10.000</v>
      </c>
      <c r="R958">
        <v>3050</v>
      </c>
      <c r="S958">
        <v>8.08</v>
      </c>
      <c r="T958">
        <v>4.0999999999999996</v>
      </c>
      <c r="U958">
        <v>1.17</v>
      </c>
      <c r="V958">
        <v>10.61</v>
      </c>
      <c r="W958">
        <v>7.13</v>
      </c>
      <c r="X958" t="s">
        <v>3854</v>
      </c>
      <c r="Y958" t="s">
        <v>3855</v>
      </c>
      <c r="Z958" t="s">
        <v>3856</v>
      </c>
      <c r="AB958">
        <f>(N958 - MIN($N$2:$N$998)) / (MAX($N$2:$N$998) - MIN($N$2:$N$998))</f>
        <v>1.1381031886426736E-3</v>
      </c>
      <c r="AC958">
        <f t="shared" si="146"/>
        <v>1.0775964960381278E-4</v>
      </c>
      <c r="AD958">
        <f t="shared" si="147"/>
        <v>0.18695850433196534</v>
      </c>
      <c r="AE958">
        <f t="shared" si="148"/>
        <v>3.609341825902334E-2</v>
      </c>
      <c r="AF958">
        <f t="shared" si="149"/>
        <v>1.9219872442362119E-4</v>
      </c>
    </row>
    <row r="959" spans="1:32" x14ac:dyDescent="0.25">
      <c r="A959" t="s">
        <v>3857</v>
      </c>
      <c r="B959">
        <v>3530</v>
      </c>
      <c r="C959" s="2" t="str">
        <f t="shared" si="140"/>
        <v>0-20.000</v>
      </c>
      <c r="D959">
        <v>12.17</v>
      </c>
      <c r="E959">
        <f t="shared" si="141"/>
        <v>12</v>
      </c>
      <c r="F959" t="str">
        <f t="shared" si="142"/>
        <v>12-14 anos</v>
      </c>
      <c r="G959">
        <v>0</v>
      </c>
      <c r="H959" t="str">
        <f t="shared" si="143"/>
        <v>0</v>
      </c>
      <c r="I959">
        <v>80</v>
      </c>
      <c r="J959">
        <v>240</v>
      </c>
      <c r="K959">
        <v>660</v>
      </c>
      <c r="L959">
        <v>4848</v>
      </c>
      <c r="M959">
        <v>6904</v>
      </c>
      <c r="N959">
        <v>4962</v>
      </c>
      <c r="O959" t="str">
        <f t="shared" si="144"/>
        <v>1.001-10.000</v>
      </c>
      <c r="P959">
        <v>575</v>
      </c>
      <c r="Q959" t="str">
        <f t="shared" si="145"/>
        <v>101-1.000</v>
      </c>
      <c r="R959">
        <v>1367</v>
      </c>
      <c r="S959">
        <v>8.33</v>
      </c>
      <c r="T959">
        <v>2.5099999999999998</v>
      </c>
      <c r="U959">
        <v>1.41</v>
      </c>
      <c r="V959">
        <v>9</v>
      </c>
      <c r="W959">
        <v>3.73</v>
      </c>
      <c r="X959" t="s">
        <v>3858</v>
      </c>
      <c r="Y959" t="s">
        <v>3859</v>
      </c>
      <c r="Z959" t="s">
        <v>3860</v>
      </c>
      <c r="AB959">
        <f>(N959 - MIN($N$2:$N$998)) / (MAX($N$2:$N$998) - MIN($N$2:$N$998))</f>
        <v>4.6164211739106893E-4</v>
      </c>
      <c r="AC959">
        <f t="shared" si="146"/>
        <v>4.6136856680709119E-5</v>
      </c>
      <c r="AD959">
        <f t="shared" si="147"/>
        <v>0.11445508435932512</v>
      </c>
      <c r="AE959">
        <f t="shared" si="148"/>
        <v>8.7048832271762189E-2</v>
      </c>
      <c r="AF959">
        <f t="shared" si="149"/>
        <v>1.630337907457673E-4</v>
      </c>
    </row>
    <row r="960" spans="1:32" x14ac:dyDescent="0.25">
      <c r="A960" t="s">
        <v>3861</v>
      </c>
      <c r="B960">
        <v>3522</v>
      </c>
      <c r="C960" s="2" t="str">
        <f t="shared" si="140"/>
        <v>0-20.000</v>
      </c>
      <c r="D960">
        <v>9.3699999999999992</v>
      </c>
      <c r="E960">
        <f t="shared" si="141"/>
        <v>8</v>
      </c>
      <c r="F960" t="str">
        <f t="shared" si="142"/>
        <v>08-10 anos</v>
      </c>
      <c r="G960">
        <v>2</v>
      </c>
      <c r="H960" t="str">
        <f t="shared" si="143"/>
        <v>1 - 250</v>
      </c>
      <c r="I960">
        <v>15</v>
      </c>
      <c r="J960">
        <v>32</v>
      </c>
      <c r="K960">
        <v>115</v>
      </c>
      <c r="L960">
        <v>926</v>
      </c>
      <c r="M960">
        <v>1425</v>
      </c>
      <c r="N960">
        <v>899</v>
      </c>
      <c r="O960" t="str">
        <f t="shared" si="144"/>
        <v>101-1.000</v>
      </c>
      <c r="P960">
        <v>270</v>
      </c>
      <c r="Q960" t="str">
        <f t="shared" si="145"/>
        <v>101-1.000</v>
      </c>
      <c r="R960">
        <v>256</v>
      </c>
      <c r="S960">
        <v>18.95</v>
      </c>
      <c r="T960">
        <v>4.41</v>
      </c>
      <c r="U960">
        <v>1.75</v>
      </c>
      <c r="V960">
        <v>5.03</v>
      </c>
      <c r="W960">
        <v>5.0599999999999996</v>
      </c>
      <c r="X960" t="s">
        <v>3862</v>
      </c>
      <c r="Y960" t="s">
        <v>3863</v>
      </c>
      <c r="Z960" t="s">
        <v>3864</v>
      </c>
      <c r="AB960">
        <f>(N960 - MIN($N$2:$N$998)) / (MAX($N$2:$N$998) - MIN($N$2:$N$998))</f>
        <v>8.3638908410836545E-5</v>
      </c>
      <c r="AC960">
        <f t="shared" si="146"/>
        <v>2.166426313702863E-5</v>
      </c>
      <c r="AD960">
        <f t="shared" si="147"/>
        <v>0.20109439124487005</v>
      </c>
      <c r="AE960">
        <f t="shared" si="148"/>
        <v>0.15923566878980891</v>
      </c>
      <c r="AF960">
        <f t="shared" si="149"/>
        <v>9.1117774161245501E-5</v>
      </c>
    </row>
    <row r="961" spans="1:32" x14ac:dyDescent="0.25">
      <c r="A961" t="s">
        <v>3865</v>
      </c>
      <c r="B961">
        <v>3522</v>
      </c>
      <c r="C961" s="2" t="str">
        <f t="shared" si="140"/>
        <v>0-20.000</v>
      </c>
      <c r="D961">
        <v>8.76</v>
      </c>
      <c r="E961">
        <f t="shared" si="141"/>
        <v>8</v>
      </c>
      <c r="F961" t="str">
        <f t="shared" si="142"/>
        <v>08-10 anos</v>
      </c>
      <c r="G961">
        <v>32</v>
      </c>
      <c r="H961" t="str">
        <f t="shared" si="143"/>
        <v>1 - 250</v>
      </c>
      <c r="I961">
        <v>957</v>
      </c>
      <c r="J961">
        <v>1091</v>
      </c>
      <c r="K961">
        <v>3762</v>
      </c>
      <c r="L961">
        <v>31806</v>
      </c>
      <c r="M961">
        <v>95564</v>
      </c>
      <c r="N961">
        <v>55846</v>
      </c>
      <c r="O961" t="str">
        <f t="shared" si="144"/>
        <v>10.001-100.000</v>
      </c>
      <c r="P961">
        <v>23893</v>
      </c>
      <c r="Q961" t="str">
        <f t="shared" si="145"/>
        <v>10.001-100.000</v>
      </c>
      <c r="R961">
        <v>15825</v>
      </c>
      <c r="S961">
        <v>25</v>
      </c>
      <c r="T961">
        <v>7.82</v>
      </c>
      <c r="U961">
        <v>1.26</v>
      </c>
      <c r="V961">
        <v>4.97</v>
      </c>
      <c r="W961">
        <v>4.13</v>
      </c>
      <c r="X961" t="s">
        <v>3866</v>
      </c>
      <c r="Y961" t="s">
        <v>3867</v>
      </c>
      <c r="Z961" t="s">
        <v>3868</v>
      </c>
      <c r="AB961">
        <f>(N961 - MIN($N$2:$N$998)) / (MAX($N$2:$N$998) - MIN($N$2:$N$998))</f>
        <v>5.1956601547403537E-3</v>
      </c>
      <c r="AC961">
        <f t="shared" si="146"/>
        <v>1.9171268116037967E-3</v>
      </c>
      <c r="AD961">
        <f t="shared" si="147"/>
        <v>0.35658914728682173</v>
      </c>
      <c r="AE961">
        <f t="shared" si="148"/>
        <v>5.5201698513800426E-2</v>
      </c>
      <c r="AF961">
        <f t="shared" si="149"/>
        <v>9.0030882222940376E-5</v>
      </c>
    </row>
    <row r="962" spans="1:32" x14ac:dyDescent="0.25">
      <c r="A962" t="s">
        <v>3869</v>
      </c>
      <c r="B962">
        <v>3520</v>
      </c>
      <c r="C962" s="2" t="str">
        <f t="shared" si="140"/>
        <v>0-20.000</v>
      </c>
      <c r="D962">
        <v>1.42</v>
      </c>
      <c r="E962">
        <f t="shared" si="141"/>
        <v>0</v>
      </c>
      <c r="F962" t="str">
        <f t="shared" si="142"/>
        <v>&lt;1 ano</v>
      </c>
      <c r="G962">
        <v>0</v>
      </c>
      <c r="H962" t="str">
        <f t="shared" si="143"/>
        <v>0</v>
      </c>
      <c r="I962">
        <v>800</v>
      </c>
      <c r="J962">
        <v>1019</v>
      </c>
      <c r="K962">
        <v>4991</v>
      </c>
      <c r="L962">
        <v>52815</v>
      </c>
      <c r="M962">
        <v>113941</v>
      </c>
      <c r="N962">
        <v>87254</v>
      </c>
      <c r="O962" t="str">
        <f t="shared" si="144"/>
        <v>10.001-100.000</v>
      </c>
      <c r="P962">
        <v>16326</v>
      </c>
      <c r="Q962" t="str">
        <f t="shared" si="145"/>
        <v>10.001-100.000</v>
      </c>
      <c r="R962">
        <v>10361</v>
      </c>
      <c r="S962">
        <v>14.33</v>
      </c>
      <c r="T962">
        <v>8.35</v>
      </c>
      <c r="U962">
        <v>1.62</v>
      </c>
      <c r="V962">
        <v>28.89</v>
      </c>
      <c r="W962">
        <v>9.67</v>
      </c>
      <c r="X962" t="s">
        <v>3870</v>
      </c>
      <c r="Y962" t="s">
        <v>3871</v>
      </c>
      <c r="Z962" t="s">
        <v>3872</v>
      </c>
      <c r="AB962">
        <f>(N962 - MIN($N$2:$N$998)) / (MAX($N$2:$N$998) - MIN($N$2:$N$998))</f>
        <v>8.1177189260057091E-3</v>
      </c>
      <c r="AC962">
        <f t="shared" si="146"/>
        <v>1.3099657776856645E-3</v>
      </c>
      <c r="AD962">
        <f t="shared" si="147"/>
        <v>0.38075695394436843</v>
      </c>
      <c r="AE962">
        <f t="shared" si="148"/>
        <v>0.13163481953290873</v>
      </c>
      <c r="AF962">
        <f t="shared" si="149"/>
        <v>5.2333846829391302E-4</v>
      </c>
    </row>
    <row r="963" spans="1:32" x14ac:dyDescent="0.25">
      <c r="A963" t="s">
        <v>3873</v>
      </c>
      <c r="B963">
        <v>3516</v>
      </c>
      <c r="C963" s="2" t="str">
        <f t="shared" ref="C963:C998" si="150">IF(B963&lt;=20000,"0-20.000",
IF(B963&lt;=40000,"20.001-40.000",
IF(B963&lt;=60000,"40.001-60.000",
IF(B963&lt;=80000,"60.001-80.000",
IF(B963&lt;=100000,"80.001-100.000",
IF(B963&lt;=120000,"100.001-120.000",
IF(B963&lt;=140000,"120.001-140.000",
"140.001-160.000")))))))</f>
        <v>0-20.000</v>
      </c>
      <c r="D963">
        <v>9.6199999999999992</v>
      </c>
      <c r="E963">
        <f t="shared" ref="E963:E998" si="151">FLOOR(D963,2)</f>
        <v>8</v>
      </c>
      <c r="F963" t="str">
        <f t="shared" ref="F963:F998" si="152">IF(E963=0,"&lt;1 ano",TEXT(E963,"00")&amp;"-"&amp;TEXT(E963+2,"00")&amp;" anos")</f>
        <v>08-10 anos</v>
      </c>
      <c r="G963">
        <v>60</v>
      </c>
      <c r="H963" t="str">
        <f t="shared" ref="H963:H998" si="153">IF(G963=0,"0",INT((G963-1)/250)*250+1 &amp; " - " &amp; INT((G963-1)/250+1)*250)</f>
        <v>1 - 250</v>
      </c>
      <c r="I963">
        <v>255</v>
      </c>
      <c r="J963">
        <v>477</v>
      </c>
      <c r="K963">
        <v>2292</v>
      </c>
      <c r="L963">
        <v>15479</v>
      </c>
      <c r="M963">
        <v>24542</v>
      </c>
      <c r="N963">
        <v>18229</v>
      </c>
      <c r="O963" t="str">
        <f t="shared" ref="O963:O998" si="154">IF(N963&lt;=100,"Até 100",
IF(N963&lt;=1000,"101-1.000",
IF(N963&lt;=10000,"1.001-10.000",
IF(N963&lt;=100000,"10.001-100.000",
IF(N963&lt;=1000000,"100.001-1.000.000",
"&gt;1.000.000")))))</f>
        <v>10.001-100.000</v>
      </c>
      <c r="P963">
        <v>3316</v>
      </c>
      <c r="Q963" t="str">
        <f t="shared" ref="Q963:Q998" si="155">IF(P963&lt;=100,"Até 100",
IF(P963&lt;=1000,"101-1.000",
IF(P963&lt;=10000,"1.001-10.000",
IF(P963&lt;=100000,"10.001-100.000",
"&gt;100.000"))))</f>
        <v>1.001-10.000</v>
      </c>
      <c r="R963">
        <v>2997</v>
      </c>
      <c r="S963">
        <v>13.51</v>
      </c>
      <c r="T963">
        <v>5.37</v>
      </c>
      <c r="U963">
        <v>1.31</v>
      </c>
      <c r="V963">
        <v>53.48</v>
      </c>
      <c r="W963">
        <v>6.77</v>
      </c>
      <c r="X963" t="s">
        <v>3874</v>
      </c>
      <c r="Y963" t="s">
        <v>3875</v>
      </c>
      <c r="Z963" t="s">
        <v>3876</v>
      </c>
      <c r="AB963">
        <f>(N963 - MIN($N$2:$N$998)) / (MAX($N$2:$N$998) - MIN($N$2:$N$998))</f>
        <v>1.6959440060301885E-3</v>
      </c>
      <c r="AC963">
        <f t="shared" ref="AC963:AC998" si="156">(P963 - MIN($P$2:$P$998)) / (MAX($P$2:$P$998) - MIN($P$2:$P$998))</f>
        <v>2.6606924652735904E-4</v>
      </c>
      <c r="AD963">
        <f t="shared" ref="AD963:AD998" si="157">(T963 - MIN($T$2:$T$998)) / (MAX($T$2:$T$998) - MIN($T$2:$T$998))</f>
        <v>0.24487004103967169</v>
      </c>
      <c r="AE963">
        <f t="shared" ref="AE963:AE998" si="158">(U963 - MIN($U$2:$U$998)) / (MAX($U$2:$U$998) - MIN($U$2:$U$998))</f>
        <v>6.5817409766454366E-2</v>
      </c>
      <c r="AF963">
        <f t="shared" ref="AF963:AF998" si="159">(V963 - MIN($V$2:$V$998)) / (MAX($V$2:$V$998) - MIN($V$2:$V$998))</f>
        <v>9.6878301434262602E-4</v>
      </c>
    </row>
    <row r="964" spans="1:32" x14ac:dyDescent="0.25">
      <c r="A964" t="s">
        <v>3877</v>
      </c>
      <c r="B964">
        <v>3521</v>
      </c>
      <c r="C964" s="2" t="str">
        <f t="shared" si="150"/>
        <v>0-20.000</v>
      </c>
      <c r="D964">
        <v>12.27</v>
      </c>
      <c r="E964">
        <f t="shared" si="151"/>
        <v>12</v>
      </c>
      <c r="F964" t="str">
        <f t="shared" si="152"/>
        <v>12-14 anos</v>
      </c>
      <c r="G964">
        <v>15</v>
      </c>
      <c r="H964" t="str">
        <f t="shared" si="153"/>
        <v>1 - 250</v>
      </c>
      <c r="I964">
        <v>2562</v>
      </c>
      <c r="J964">
        <v>3443</v>
      </c>
      <c r="K964">
        <v>19937</v>
      </c>
      <c r="L964">
        <v>168714</v>
      </c>
      <c r="M964">
        <v>344299</v>
      </c>
      <c r="N964">
        <v>210108</v>
      </c>
      <c r="O964" t="str">
        <f t="shared" si="154"/>
        <v>100.001-1.000.000</v>
      </c>
      <c r="P964">
        <v>98167</v>
      </c>
      <c r="Q964" t="str">
        <f t="shared" si="155"/>
        <v>10.001-100.000</v>
      </c>
      <c r="R964">
        <v>36024</v>
      </c>
      <c r="S964">
        <v>28.51</v>
      </c>
      <c r="T964">
        <v>5.52</v>
      </c>
      <c r="U964">
        <v>1.52</v>
      </c>
      <c r="V964">
        <v>46.04</v>
      </c>
      <c r="W964">
        <v>9.5</v>
      </c>
      <c r="X964" t="s">
        <v>3878</v>
      </c>
      <c r="Y964" t="s">
        <v>3879</v>
      </c>
      <c r="Z964" t="s">
        <v>3880</v>
      </c>
      <c r="AB964">
        <f>(N964 - MIN($N$2:$N$998)) / (MAX($N$2:$N$998) - MIN($N$2:$N$998))</f>
        <v>1.9547501410883256E-2</v>
      </c>
      <c r="AC964">
        <f t="shared" si="156"/>
        <v>7.8767248865655171E-3</v>
      </c>
      <c r="AD964">
        <f t="shared" si="157"/>
        <v>0.25170998632010944</v>
      </c>
      <c r="AE964">
        <f t="shared" si="158"/>
        <v>0.11040339702760085</v>
      </c>
      <c r="AF964">
        <f t="shared" si="159"/>
        <v>8.3400841399279178E-4</v>
      </c>
    </row>
    <row r="965" spans="1:32" x14ac:dyDescent="0.25">
      <c r="A965" t="s">
        <v>3881</v>
      </c>
      <c r="B965">
        <v>3516</v>
      </c>
      <c r="C965" s="2" t="str">
        <f t="shared" si="150"/>
        <v>0-20.000</v>
      </c>
      <c r="D965">
        <v>12.2</v>
      </c>
      <c r="E965">
        <f t="shared" si="151"/>
        <v>12</v>
      </c>
      <c r="F965" t="str">
        <f t="shared" si="152"/>
        <v>12-14 anos</v>
      </c>
      <c r="G965">
        <v>15</v>
      </c>
      <c r="H965" t="str">
        <f t="shared" si="153"/>
        <v>1 - 250</v>
      </c>
      <c r="I965">
        <v>1297</v>
      </c>
      <c r="J965">
        <v>2736</v>
      </c>
      <c r="K965">
        <v>9332</v>
      </c>
      <c r="L965">
        <v>71038</v>
      </c>
      <c r="M965">
        <v>116699</v>
      </c>
      <c r="N965">
        <v>73494</v>
      </c>
      <c r="O965" t="str">
        <f t="shared" si="154"/>
        <v>10.001-100.000</v>
      </c>
      <c r="P965">
        <v>23875</v>
      </c>
      <c r="Q965" t="str">
        <f t="shared" si="155"/>
        <v>10.001-100.000</v>
      </c>
      <c r="R965">
        <v>19330</v>
      </c>
      <c r="S965">
        <v>20.46</v>
      </c>
      <c r="T965">
        <v>4.6500000000000004</v>
      </c>
      <c r="U965">
        <v>1.29</v>
      </c>
      <c r="V965">
        <v>30.61</v>
      </c>
      <c r="W965">
        <v>5.2</v>
      </c>
      <c r="X965" t="s">
        <v>3882</v>
      </c>
      <c r="Y965" t="s">
        <v>3883</v>
      </c>
      <c r="Z965" t="s">
        <v>3884</v>
      </c>
      <c r="AB965">
        <f>(N965 - MIN($N$2:$N$998)) / (MAX($N$2:$N$998) - MIN($N$2:$N$998))</f>
        <v>6.837550539205808E-3</v>
      </c>
      <c r="AC965">
        <f t="shared" si="156"/>
        <v>1.9156825273946613E-3</v>
      </c>
      <c r="AD965">
        <f t="shared" si="157"/>
        <v>0.21203830369357046</v>
      </c>
      <c r="AE965">
        <f t="shared" si="158"/>
        <v>6.1571125265392788E-2</v>
      </c>
      <c r="AF965">
        <f t="shared" si="159"/>
        <v>5.5449603719199289E-4</v>
      </c>
    </row>
    <row r="966" spans="1:32" x14ac:dyDescent="0.25">
      <c r="A966" t="s">
        <v>3885</v>
      </c>
      <c r="B966">
        <v>3515</v>
      </c>
      <c r="C966" s="2" t="str">
        <f t="shared" si="150"/>
        <v>0-20.000</v>
      </c>
      <c r="D966">
        <v>10.67</v>
      </c>
      <c r="E966">
        <f t="shared" si="151"/>
        <v>10</v>
      </c>
      <c r="F966" t="str">
        <f t="shared" si="152"/>
        <v>10-12 anos</v>
      </c>
      <c r="G966">
        <v>10</v>
      </c>
      <c r="H966" t="str">
        <f t="shared" si="153"/>
        <v>1 - 250</v>
      </c>
      <c r="I966">
        <v>25</v>
      </c>
      <c r="J966">
        <v>71</v>
      </c>
      <c r="K966">
        <v>231</v>
      </c>
      <c r="L966">
        <v>2735</v>
      </c>
      <c r="M966">
        <v>2995</v>
      </c>
      <c r="N966">
        <v>2431</v>
      </c>
      <c r="O966" t="str">
        <f t="shared" si="154"/>
        <v>1.001-10.000</v>
      </c>
      <c r="P966">
        <v>203</v>
      </c>
      <c r="Q966" t="str">
        <f t="shared" si="155"/>
        <v>101-1.000</v>
      </c>
      <c r="R966">
        <v>361</v>
      </c>
      <c r="S966">
        <v>6.78</v>
      </c>
      <c r="T966">
        <v>4.3099999999999996</v>
      </c>
      <c r="U966">
        <v>1.49</v>
      </c>
      <c r="V966">
        <v>9.9700000000000006</v>
      </c>
      <c r="W966">
        <v>6.97</v>
      </c>
      <c r="X966" t="s">
        <v>3886</v>
      </c>
      <c r="Y966" t="s">
        <v>3887</v>
      </c>
      <c r="Z966" t="s">
        <v>3888</v>
      </c>
      <c r="AB966">
        <f>(N966 - MIN($N$2:$N$998)) / (MAX($N$2:$N$998) - MIN($N$2:$N$998))</f>
        <v>2.2616928403419761E-4</v>
      </c>
      <c r="AC966">
        <f t="shared" si="156"/>
        <v>1.6288316358580785E-5</v>
      </c>
      <c r="AD966">
        <f t="shared" si="157"/>
        <v>0.19653442772457819</v>
      </c>
      <c r="AE966">
        <f t="shared" si="158"/>
        <v>0.1040339702760085</v>
      </c>
      <c r="AF966">
        <f t="shared" si="159"/>
        <v>1.8060521041503332E-4</v>
      </c>
    </row>
    <row r="967" spans="1:32" x14ac:dyDescent="0.25">
      <c r="A967" t="s">
        <v>3889</v>
      </c>
      <c r="B967">
        <v>3511</v>
      </c>
      <c r="C967" s="2" t="str">
        <f t="shared" si="150"/>
        <v>0-20.000</v>
      </c>
      <c r="D967">
        <v>8.8000000000000007</v>
      </c>
      <c r="E967">
        <f t="shared" si="151"/>
        <v>8</v>
      </c>
      <c r="F967" t="str">
        <f t="shared" si="152"/>
        <v>08-10 anos</v>
      </c>
      <c r="G967">
        <v>0</v>
      </c>
      <c r="H967" t="str">
        <f t="shared" si="153"/>
        <v>0</v>
      </c>
      <c r="I967">
        <v>182</v>
      </c>
      <c r="J967">
        <v>290</v>
      </c>
      <c r="K967">
        <v>1328</v>
      </c>
      <c r="L967">
        <v>11288</v>
      </c>
      <c r="M967">
        <v>17706</v>
      </c>
      <c r="N967">
        <v>11467</v>
      </c>
      <c r="O967" t="str">
        <f t="shared" si="154"/>
        <v>10.001-100.000</v>
      </c>
      <c r="P967">
        <v>3216</v>
      </c>
      <c r="Q967" t="str">
        <f t="shared" si="155"/>
        <v>1.001-10.000</v>
      </c>
      <c r="R967">
        <v>3023</v>
      </c>
      <c r="S967">
        <v>18.16</v>
      </c>
      <c r="T967">
        <v>6.2</v>
      </c>
      <c r="U967">
        <v>1.56</v>
      </c>
      <c r="V967">
        <v>17.059999999999999</v>
      </c>
      <c r="W967">
        <v>6.91</v>
      </c>
      <c r="X967" t="s">
        <v>3890</v>
      </c>
      <c r="Y967" t="s">
        <v>3891</v>
      </c>
      <c r="Z967" t="s">
        <v>3892</v>
      </c>
      <c r="AB967">
        <f>(N967 - MIN($N$2:$N$998)) / (MAX($N$2:$N$998) - MIN($N$2:$N$998))</f>
        <v>1.0668380008309931E-3</v>
      </c>
      <c r="AC967">
        <f t="shared" si="156"/>
        <v>2.5804544536549658E-4</v>
      </c>
      <c r="AD967">
        <f t="shared" si="157"/>
        <v>0.28271773825809393</v>
      </c>
      <c r="AE967">
        <f t="shared" si="158"/>
        <v>0.11889596602972401</v>
      </c>
      <c r="AF967">
        <f t="shared" si="159"/>
        <v>3.0903960779142108E-4</v>
      </c>
    </row>
    <row r="968" spans="1:32" x14ac:dyDescent="0.25">
      <c r="A968" t="s">
        <v>3893</v>
      </c>
      <c r="B968">
        <v>3512</v>
      </c>
      <c r="C968" s="2" t="str">
        <f t="shared" si="150"/>
        <v>0-20.000</v>
      </c>
      <c r="D968">
        <v>5.84</v>
      </c>
      <c r="E968">
        <f t="shared" si="151"/>
        <v>4</v>
      </c>
      <c r="F968" t="str">
        <f t="shared" si="152"/>
        <v>04-06 anos</v>
      </c>
      <c r="G968">
        <v>22</v>
      </c>
      <c r="H968" t="str">
        <f t="shared" si="153"/>
        <v>1 - 250</v>
      </c>
      <c r="I968">
        <v>1120</v>
      </c>
      <c r="J968">
        <v>572</v>
      </c>
      <c r="K968">
        <v>1268</v>
      </c>
      <c r="L968">
        <v>12870</v>
      </c>
      <c r="M968">
        <v>75726</v>
      </c>
      <c r="N968">
        <v>42220</v>
      </c>
      <c r="O968" t="str">
        <f t="shared" si="154"/>
        <v>10.001-100.000</v>
      </c>
      <c r="P968">
        <v>20719</v>
      </c>
      <c r="Q968" t="str">
        <f t="shared" si="155"/>
        <v>10.001-100.000</v>
      </c>
      <c r="R968">
        <v>12787</v>
      </c>
      <c r="S968">
        <v>27.36</v>
      </c>
      <c r="T968">
        <v>6.45</v>
      </c>
      <c r="U968">
        <v>1.23</v>
      </c>
      <c r="V968">
        <v>3.79</v>
      </c>
      <c r="W968">
        <v>4.3099999999999996</v>
      </c>
      <c r="X968" t="s">
        <v>3894</v>
      </c>
      <c r="Y968" t="s">
        <v>3895</v>
      </c>
      <c r="Z968" t="s">
        <v>3896</v>
      </c>
      <c r="AB968">
        <f>(N968 - MIN($N$2:$N$998)) / (MAX($N$2:$N$998) - MIN($N$2:$N$998))</f>
        <v>3.9279585240328358E-3</v>
      </c>
      <c r="AC968">
        <f t="shared" si="156"/>
        <v>1.6624513627262823E-3</v>
      </c>
      <c r="AD968">
        <f t="shared" si="157"/>
        <v>0.29411764705882354</v>
      </c>
      <c r="AE968">
        <f t="shared" si="158"/>
        <v>4.8832271762208064E-2</v>
      </c>
      <c r="AF968">
        <f t="shared" si="159"/>
        <v>6.8655340769606447E-5</v>
      </c>
    </row>
    <row r="969" spans="1:32" x14ac:dyDescent="0.25">
      <c r="A969" t="s">
        <v>3897</v>
      </c>
      <c r="B969">
        <v>3503</v>
      </c>
      <c r="C969" s="2" t="str">
        <f t="shared" si="150"/>
        <v>0-20.000</v>
      </c>
      <c r="D969">
        <v>10.96</v>
      </c>
      <c r="E969">
        <f t="shared" si="151"/>
        <v>10</v>
      </c>
      <c r="F969" t="str">
        <f t="shared" si="152"/>
        <v>10-12 anos</v>
      </c>
      <c r="G969">
        <v>33</v>
      </c>
      <c r="H969" t="str">
        <f t="shared" si="153"/>
        <v>1 - 250</v>
      </c>
      <c r="I969">
        <v>172</v>
      </c>
      <c r="J969">
        <v>512</v>
      </c>
      <c r="K969">
        <v>1672</v>
      </c>
      <c r="L969">
        <v>22657</v>
      </c>
      <c r="M969">
        <v>27353</v>
      </c>
      <c r="N969">
        <v>19960</v>
      </c>
      <c r="O969" t="str">
        <f t="shared" si="154"/>
        <v>10.001-100.000</v>
      </c>
      <c r="P969">
        <v>3035</v>
      </c>
      <c r="Q969" t="str">
        <f t="shared" si="155"/>
        <v>1.001-10.000</v>
      </c>
      <c r="R969">
        <v>4358</v>
      </c>
      <c r="S969">
        <v>11.1</v>
      </c>
      <c r="T969">
        <v>4.21</v>
      </c>
      <c r="U969">
        <v>1.52</v>
      </c>
      <c r="V969">
        <v>15.65</v>
      </c>
      <c r="W969">
        <v>8.25</v>
      </c>
      <c r="X969" t="s">
        <v>3898</v>
      </c>
      <c r="Y969" t="s">
        <v>3899</v>
      </c>
      <c r="Z969" t="s">
        <v>3900</v>
      </c>
      <c r="AB969">
        <f>(N969 - MIN($N$2:$N$998)) / (MAX($N$2:$N$998) - MIN($N$2:$N$998))</f>
        <v>1.8569884448056703E-3</v>
      </c>
      <c r="AC969">
        <f t="shared" si="156"/>
        <v>2.4352236526252552E-4</v>
      </c>
      <c r="AD969">
        <f t="shared" si="157"/>
        <v>0.19197446420428638</v>
      </c>
      <c r="AE969">
        <f t="shared" si="158"/>
        <v>0.11040339702760085</v>
      </c>
      <c r="AF969">
        <f t="shared" si="159"/>
        <v>2.834976472412509E-4</v>
      </c>
    </row>
    <row r="970" spans="1:32" x14ac:dyDescent="0.25">
      <c r="A970" t="s">
        <v>3901</v>
      </c>
      <c r="B970">
        <v>3503</v>
      </c>
      <c r="C970" s="2" t="str">
        <f t="shared" si="150"/>
        <v>0-20.000</v>
      </c>
      <c r="D970">
        <v>11.07</v>
      </c>
      <c r="E970">
        <f t="shared" si="151"/>
        <v>10</v>
      </c>
      <c r="F970" t="str">
        <f t="shared" si="152"/>
        <v>10-12 anos</v>
      </c>
      <c r="G970">
        <v>2</v>
      </c>
      <c r="H970" t="str">
        <f t="shared" si="153"/>
        <v>1 - 250</v>
      </c>
      <c r="I970">
        <v>14</v>
      </c>
      <c r="J970">
        <v>33</v>
      </c>
      <c r="K970">
        <v>152</v>
      </c>
      <c r="L970">
        <v>1347</v>
      </c>
      <c r="M970">
        <v>1753</v>
      </c>
      <c r="N970">
        <v>1274</v>
      </c>
      <c r="O970" t="str">
        <f t="shared" si="154"/>
        <v>1.001-10.000</v>
      </c>
      <c r="P970">
        <v>236</v>
      </c>
      <c r="Q970" t="str">
        <f t="shared" si="155"/>
        <v>101-1.000</v>
      </c>
      <c r="R970">
        <v>243</v>
      </c>
      <c r="S970">
        <v>13.46</v>
      </c>
      <c r="T970">
        <v>4.3899999999999997</v>
      </c>
      <c r="U970">
        <v>1.45</v>
      </c>
      <c r="V970">
        <v>15.24</v>
      </c>
      <c r="W970">
        <v>8.0299999999999994</v>
      </c>
      <c r="X970" t="s">
        <v>3902</v>
      </c>
      <c r="Y970" t="s">
        <v>3903</v>
      </c>
      <c r="Z970" t="s">
        <v>3904</v>
      </c>
      <c r="AB970">
        <f>(N970 - MIN($N$2:$N$998)) / (MAX($N$2:$N$998) - MIN($N$2:$N$998))</f>
        <v>1.1852721837086292E-4</v>
      </c>
      <c r="AC970">
        <f t="shared" si="156"/>
        <v>1.8936170741995395E-5</v>
      </c>
      <c r="AD970">
        <f t="shared" si="157"/>
        <v>0.20018239854081166</v>
      </c>
      <c r="AE970">
        <f t="shared" si="158"/>
        <v>9.5541401273885343E-2</v>
      </c>
      <c r="AF970">
        <f t="shared" si="159"/>
        <v>2.7607055232949925E-4</v>
      </c>
    </row>
    <row r="971" spans="1:32" x14ac:dyDescent="0.25">
      <c r="A971" t="s">
        <v>3905</v>
      </c>
      <c r="B971">
        <v>3503</v>
      </c>
      <c r="C971" s="2" t="str">
        <f t="shared" si="150"/>
        <v>0-20.000</v>
      </c>
      <c r="D971">
        <v>9.1199999999999992</v>
      </c>
      <c r="E971">
        <f t="shared" si="151"/>
        <v>8</v>
      </c>
      <c r="F971" t="str">
        <f t="shared" si="152"/>
        <v>08-10 anos</v>
      </c>
      <c r="G971">
        <v>0</v>
      </c>
      <c r="H971" t="str">
        <f t="shared" si="153"/>
        <v>0</v>
      </c>
      <c r="I971">
        <v>194</v>
      </c>
      <c r="J971">
        <v>439</v>
      </c>
      <c r="K971">
        <v>1624</v>
      </c>
      <c r="L971">
        <v>11939</v>
      </c>
      <c r="M971">
        <v>16879</v>
      </c>
      <c r="N971">
        <v>12167</v>
      </c>
      <c r="O971" t="str">
        <f t="shared" si="154"/>
        <v>10.001-100.000</v>
      </c>
      <c r="P971">
        <v>1734</v>
      </c>
      <c r="Q971" t="str">
        <f t="shared" si="155"/>
        <v>1.001-10.000</v>
      </c>
      <c r="R971">
        <v>2978</v>
      </c>
      <c r="S971">
        <v>10.27</v>
      </c>
      <c r="T971">
        <v>4.63</v>
      </c>
      <c r="U971">
        <v>1.45</v>
      </c>
      <c r="V971">
        <v>10.01</v>
      </c>
      <c r="W971">
        <v>4.9400000000000004</v>
      </c>
      <c r="X971" t="s">
        <v>3906</v>
      </c>
      <c r="Y971" t="s">
        <v>3907</v>
      </c>
      <c r="Z971" t="s">
        <v>3908</v>
      </c>
      <c r="AB971">
        <f>(N971 - MIN($N$2:$N$998)) / (MAX($N$2:$N$998) - MIN($N$2:$N$998))</f>
        <v>1.131962846089709E-3</v>
      </c>
      <c r="AC971">
        <f t="shared" si="156"/>
        <v>1.3913271214669498E-4</v>
      </c>
      <c r="AD971">
        <f t="shared" si="157"/>
        <v>0.21112631098951209</v>
      </c>
      <c r="AE971">
        <f t="shared" si="158"/>
        <v>9.5541401273885343E-2</v>
      </c>
      <c r="AF971">
        <f t="shared" si="159"/>
        <v>1.8132980504057005E-4</v>
      </c>
    </row>
    <row r="972" spans="1:32" x14ac:dyDescent="0.25">
      <c r="A972" t="s">
        <v>3909</v>
      </c>
      <c r="B972">
        <v>3497</v>
      </c>
      <c r="C972" s="2" t="str">
        <f t="shared" si="150"/>
        <v>0-20.000</v>
      </c>
      <c r="D972">
        <v>8.76</v>
      </c>
      <c r="E972">
        <f t="shared" si="151"/>
        <v>8</v>
      </c>
      <c r="F972" t="str">
        <f t="shared" si="152"/>
        <v>08-10 anos</v>
      </c>
      <c r="G972">
        <v>0</v>
      </c>
      <c r="H972" t="str">
        <f t="shared" si="153"/>
        <v>0</v>
      </c>
      <c r="I972">
        <v>209</v>
      </c>
      <c r="J972">
        <v>154</v>
      </c>
      <c r="K972">
        <v>439</v>
      </c>
      <c r="L972">
        <v>2293</v>
      </c>
      <c r="M972">
        <v>6883</v>
      </c>
      <c r="N972">
        <v>5164</v>
      </c>
      <c r="O972" t="str">
        <f t="shared" si="154"/>
        <v>1.001-10.000</v>
      </c>
      <c r="P972">
        <v>725</v>
      </c>
      <c r="Q972" t="str">
        <f t="shared" si="155"/>
        <v>101-1.000</v>
      </c>
      <c r="R972">
        <v>994</v>
      </c>
      <c r="S972">
        <v>10.53</v>
      </c>
      <c r="T972">
        <v>3.51</v>
      </c>
      <c r="U972">
        <v>1.1000000000000001</v>
      </c>
      <c r="V972">
        <v>3.58</v>
      </c>
      <c r="W972">
        <v>3.34</v>
      </c>
      <c r="X972" t="s">
        <v>3910</v>
      </c>
      <c r="Y972" t="s">
        <v>3911</v>
      </c>
      <c r="Z972" t="s">
        <v>3912</v>
      </c>
      <c r="AB972">
        <f>(N972 - MIN($N$2:$N$998)) / (MAX($N$2:$N$998) - MIN($N$2:$N$998))</f>
        <v>4.804352870228698E-4</v>
      </c>
      <c r="AC972">
        <f t="shared" si="156"/>
        <v>5.8172558423502804E-5</v>
      </c>
      <c r="AD972">
        <f t="shared" si="157"/>
        <v>0.16005471956224349</v>
      </c>
      <c r="AE972">
        <f t="shared" si="158"/>
        <v>2.1231422505307875E-2</v>
      </c>
      <c r="AF972">
        <f t="shared" si="159"/>
        <v>6.4851218985538544E-5</v>
      </c>
    </row>
    <row r="973" spans="1:32" x14ac:dyDescent="0.25">
      <c r="A973" t="s">
        <v>3913</v>
      </c>
      <c r="B973">
        <v>3500</v>
      </c>
      <c r="C973" s="2" t="str">
        <f t="shared" si="150"/>
        <v>0-20.000</v>
      </c>
      <c r="D973">
        <v>5.48</v>
      </c>
      <c r="E973">
        <f t="shared" si="151"/>
        <v>4</v>
      </c>
      <c r="F973" t="str">
        <f t="shared" si="152"/>
        <v>04-06 anos</v>
      </c>
      <c r="G973">
        <v>0</v>
      </c>
      <c r="H973" t="str">
        <f t="shared" si="153"/>
        <v>0</v>
      </c>
      <c r="I973">
        <v>3376</v>
      </c>
      <c r="J973">
        <v>1891</v>
      </c>
      <c r="K973">
        <v>6247</v>
      </c>
      <c r="L973">
        <v>40977</v>
      </c>
      <c r="M973">
        <v>131816</v>
      </c>
      <c r="N973">
        <v>87592</v>
      </c>
      <c r="O973" t="str">
        <f t="shared" si="154"/>
        <v>10.001-100.000</v>
      </c>
      <c r="P973">
        <v>21796</v>
      </c>
      <c r="Q973" t="str">
        <f t="shared" si="155"/>
        <v>10.001-100.000</v>
      </c>
      <c r="R973">
        <v>22428</v>
      </c>
      <c r="S973">
        <v>16.54</v>
      </c>
      <c r="T973">
        <v>4.8899999999999997</v>
      </c>
      <c r="U973">
        <v>1.69</v>
      </c>
      <c r="V973">
        <v>15.3</v>
      </c>
      <c r="W973">
        <v>4.3</v>
      </c>
      <c r="X973" t="s">
        <v>3914</v>
      </c>
      <c r="Y973" t="s">
        <v>3915</v>
      </c>
      <c r="Z973" t="s">
        <v>3916</v>
      </c>
      <c r="AB973">
        <f>(N973 - MIN($N$2:$N$998)) / (MAX($N$2:$N$998) - MIN($N$2:$N$998))</f>
        <v>8.1491649227163464E-3</v>
      </c>
      <c r="AC973">
        <f t="shared" si="156"/>
        <v>1.7488677012395409E-3</v>
      </c>
      <c r="AD973">
        <f t="shared" si="157"/>
        <v>0.22298221614227084</v>
      </c>
      <c r="AE973">
        <f t="shared" si="158"/>
        <v>0.1464968152866242</v>
      </c>
      <c r="AF973">
        <f t="shared" si="159"/>
        <v>2.7715744426780439E-4</v>
      </c>
    </row>
    <row r="974" spans="1:32" x14ac:dyDescent="0.25">
      <c r="A974" t="s">
        <v>3917</v>
      </c>
      <c r="B974">
        <v>3491</v>
      </c>
      <c r="C974" s="2" t="str">
        <f t="shared" si="150"/>
        <v>0-20.000</v>
      </c>
      <c r="D974">
        <v>8.0399999999999991</v>
      </c>
      <c r="E974">
        <f t="shared" si="151"/>
        <v>8</v>
      </c>
      <c r="F974" t="str">
        <f t="shared" si="152"/>
        <v>08-10 anos</v>
      </c>
      <c r="G974">
        <v>6</v>
      </c>
      <c r="H974" t="str">
        <f t="shared" si="153"/>
        <v>1 - 250</v>
      </c>
      <c r="I974">
        <v>25</v>
      </c>
      <c r="J974">
        <v>74</v>
      </c>
      <c r="K974">
        <v>203</v>
      </c>
      <c r="L974">
        <v>1481</v>
      </c>
      <c r="M974">
        <v>1423</v>
      </c>
      <c r="N974">
        <v>971</v>
      </c>
      <c r="O974" t="str">
        <f t="shared" si="154"/>
        <v>101-1.000</v>
      </c>
      <c r="P974">
        <v>197</v>
      </c>
      <c r="Q974" t="str">
        <f t="shared" si="155"/>
        <v>101-1.000</v>
      </c>
      <c r="R974">
        <v>255</v>
      </c>
      <c r="S974">
        <v>13.84</v>
      </c>
      <c r="T974">
        <v>5.19</v>
      </c>
      <c r="U974">
        <v>1.55</v>
      </c>
      <c r="V974">
        <v>4.01</v>
      </c>
      <c r="W974">
        <v>3.45</v>
      </c>
      <c r="X974" t="s">
        <v>3918</v>
      </c>
      <c r="Y974" t="s">
        <v>3919</v>
      </c>
      <c r="Z974" t="s">
        <v>3920</v>
      </c>
      <c r="AB974">
        <f>(N974 - MIN($N$2:$N$998)) / (MAX($N$2:$N$998) - MIN($N$2:$N$998))</f>
        <v>9.0337463923161618E-5</v>
      </c>
      <c r="AC974">
        <f t="shared" si="156"/>
        <v>1.5806888288869036E-5</v>
      </c>
      <c r="AD974">
        <f t="shared" si="157"/>
        <v>0.23666210670314639</v>
      </c>
      <c r="AE974">
        <f t="shared" si="158"/>
        <v>0.11677282377919322</v>
      </c>
      <c r="AF974">
        <f t="shared" si="159"/>
        <v>7.2640611210058527E-5</v>
      </c>
    </row>
    <row r="975" spans="1:32" x14ac:dyDescent="0.25">
      <c r="A975" t="s">
        <v>3921</v>
      </c>
      <c r="B975">
        <v>3493</v>
      </c>
      <c r="C975" s="2" t="str">
        <f t="shared" si="150"/>
        <v>0-20.000</v>
      </c>
      <c r="D975">
        <v>8.41</v>
      </c>
      <c r="E975">
        <f t="shared" si="151"/>
        <v>8</v>
      </c>
      <c r="F975" t="str">
        <f t="shared" si="152"/>
        <v>08-10 anos</v>
      </c>
      <c r="G975">
        <v>43</v>
      </c>
      <c r="H975" t="str">
        <f t="shared" si="153"/>
        <v>1 - 250</v>
      </c>
      <c r="I975">
        <v>1315</v>
      </c>
      <c r="J975">
        <v>3672</v>
      </c>
      <c r="K975">
        <v>11509</v>
      </c>
      <c r="L975">
        <v>80126</v>
      </c>
      <c r="M975">
        <v>128777</v>
      </c>
      <c r="N975">
        <v>92933</v>
      </c>
      <c r="O975" t="str">
        <f t="shared" si="154"/>
        <v>10.001-100.000</v>
      </c>
      <c r="P975">
        <v>16136</v>
      </c>
      <c r="Q975" t="str">
        <f t="shared" si="155"/>
        <v>10.001-100.000</v>
      </c>
      <c r="R975">
        <v>19708</v>
      </c>
      <c r="S975">
        <v>12.53</v>
      </c>
      <c r="T975">
        <v>3.61</v>
      </c>
      <c r="U975">
        <v>1.27</v>
      </c>
      <c r="V975">
        <v>39.5</v>
      </c>
      <c r="W975">
        <v>3.59</v>
      </c>
      <c r="X975" t="s">
        <v>3922</v>
      </c>
      <c r="Y975" t="s">
        <v>3923</v>
      </c>
      <c r="Z975" t="s">
        <v>3924</v>
      </c>
      <c r="AB975">
        <f>(N975 - MIN($N$2:$N$998)) / (MAX($N$2:$N$998) - MIN($N$2:$N$998))</f>
        <v>8.646067492040348E-3</v>
      </c>
      <c r="AC975">
        <f t="shared" si="156"/>
        <v>1.2947205554781258E-3</v>
      </c>
      <c r="AD975">
        <f t="shared" si="157"/>
        <v>0.16461468308253532</v>
      </c>
      <c r="AE975">
        <f t="shared" si="158"/>
        <v>5.7324840764331211E-2</v>
      </c>
      <c r="AF975">
        <f t="shared" si="159"/>
        <v>7.1553719271753424E-4</v>
      </c>
    </row>
    <row r="976" spans="1:32" x14ac:dyDescent="0.25">
      <c r="A976" t="s">
        <v>3925</v>
      </c>
      <c r="B976">
        <v>3476</v>
      </c>
      <c r="C976" s="2" t="str">
        <f t="shared" si="150"/>
        <v>0-20.000</v>
      </c>
      <c r="D976">
        <v>8.85</v>
      </c>
      <c r="E976">
        <f t="shared" si="151"/>
        <v>8</v>
      </c>
      <c r="F976" t="str">
        <f t="shared" si="152"/>
        <v>08-10 anos</v>
      </c>
      <c r="G976">
        <v>19</v>
      </c>
      <c r="H976" t="str">
        <f t="shared" si="153"/>
        <v>1 - 250</v>
      </c>
      <c r="I976">
        <v>14</v>
      </c>
      <c r="J976">
        <v>29</v>
      </c>
      <c r="K976">
        <v>147</v>
      </c>
      <c r="L976">
        <v>1371</v>
      </c>
      <c r="M976">
        <v>2242</v>
      </c>
      <c r="N976">
        <v>1381</v>
      </c>
      <c r="O976" t="str">
        <f t="shared" si="154"/>
        <v>1.001-10.000</v>
      </c>
      <c r="P976">
        <v>541</v>
      </c>
      <c r="Q976" t="str">
        <f t="shared" si="155"/>
        <v>101-1.000</v>
      </c>
      <c r="R976">
        <v>320</v>
      </c>
      <c r="S976">
        <v>24.13</v>
      </c>
      <c r="T976">
        <v>4.9000000000000004</v>
      </c>
      <c r="U976">
        <v>1.59</v>
      </c>
      <c r="V976">
        <v>50.14</v>
      </c>
      <c r="W976">
        <v>8.66</v>
      </c>
      <c r="X976" t="s">
        <v>3926</v>
      </c>
      <c r="Y976" t="s">
        <v>3927</v>
      </c>
      <c r="Z976" t="s">
        <v>3928</v>
      </c>
      <c r="AB976">
        <f>(N976 - MIN($N$2:$N$998)) / (MAX($N$2:$N$998) - MIN($N$2:$N$998))</f>
        <v>1.2848201614612377E-4</v>
      </c>
      <c r="AC976">
        <f t="shared" si="156"/>
        <v>4.3408764285675887E-5</v>
      </c>
      <c r="AD976">
        <f t="shared" si="157"/>
        <v>0.22343821249430007</v>
      </c>
      <c r="AE976">
        <f t="shared" si="158"/>
        <v>0.12526539278131638</v>
      </c>
      <c r="AF976">
        <f t="shared" si="159"/>
        <v>9.08279363110308E-4</v>
      </c>
    </row>
    <row r="977" spans="1:32" x14ac:dyDescent="0.25">
      <c r="A977" t="s">
        <v>3929</v>
      </c>
      <c r="B977">
        <v>3464</v>
      </c>
      <c r="C977" s="2" t="str">
        <f t="shared" si="150"/>
        <v>0-20.000</v>
      </c>
      <c r="D977">
        <v>4.7</v>
      </c>
      <c r="E977">
        <f t="shared" si="151"/>
        <v>4</v>
      </c>
      <c r="F977" t="str">
        <f t="shared" si="152"/>
        <v>04-06 anos</v>
      </c>
      <c r="G977">
        <v>21</v>
      </c>
      <c r="H977" t="str">
        <f t="shared" si="153"/>
        <v>1 - 250</v>
      </c>
      <c r="I977">
        <v>68</v>
      </c>
      <c r="J977">
        <v>89</v>
      </c>
      <c r="K977">
        <v>461</v>
      </c>
      <c r="L977">
        <v>4514</v>
      </c>
      <c r="M977">
        <v>7920</v>
      </c>
      <c r="N977">
        <v>4978</v>
      </c>
      <c r="O977" t="str">
        <f t="shared" si="154"/>
        <v>1.001-10.000</v>
      </c>
      <c r="P977">
        <v>1759</v>
      </c>
      <c r="Q977" t="str">
        <f t="shared" si="155"/>
        <v>1.001-10.000</v>
      </c>
      <c r="R977">
        <v>1183</v>
      </c>
      <c r="S977">
        <v>22.21</v>
      </c>
      <c r="T977">
        <v>4.96</v>
      </c>
      <c r="U977">
        <v>1.1599999999999999</v>
      </c>
      <c r="V977">
        <v>14.55</v>
      </c>
      <c r="W977">
        <v>11.88</v>
      </c>
      <c r="X977" t="s">
        <v>3930</v>
      </c>
      <c r="Y977" t="s">
        <v>3931</v>
      </c>
      <c r="Z977" t="s">
        <v>3932</v>
      </c>
      <c r="AB977">
        <f>(N977 - MIN($N$2:$N$998)) / (MAX($N$2:$N$998) - MIN($N$2:$N$998))</f>
        <v>4.6313068528269671E-4</v>
      </c>
      <c r="AC977">
        <f t="shared" si="156"/>
        <v>1.4113866243716059E-4</v>
      </c>
      <c r="AD977">
        <f t="shared" si="157"/>
        <v>0.22617419060647515</v>
      </c>
      <c r="AE977">
        <f t="shared" si="158"/>
        <v>3.3970276008492555E-2</v>
      </c>
      <c r="AF977">
        <f t="shared" si="159"/>
        <v>2.6357129503899046E-4</v>
      </c>
    </row>
    <row r="978" spans="1:32" x14ac:dyDescent="0.25">
      <c r="A978" t="s">
        <v>3933</v>
      </c>
      <c r="B978">
        <v>3464</v>
      </c>
      <c r="C978" s="2" t="str">
        <f t="shared" si="150"/>
        <v>0-20.000</v>
      </c>
      <c r="D978">
        <v>5.69</v>
      </c>
      <c r="E978">
        <f t="shared" si="151"/>
        <v>4</v>
      </c>
      <c r="F978" t="str">
        <f t="shared" si="152"/>
        <v>04-06 anos</v>
      </c>
      <c r="G978">
        <v>0</v>
      </c>
      <c r="H978" t="str">
        <f t="shared" si="153"/>
        <v>0</v>
      </c>
      <c r="I978">
        <v>13</v>
      </c>
      <c r="J978">
        <v>12</v>
      </c>
      <c r="K978">
        <v>13</v>
      </c>
      <c r="L978">
        <v>101</v>
      </c>
      <c r="M978">
        <v>201</v>
      </c>
      <c r="N978">
        <v>148</v>
      </c>
      <c r="O978" t="str">
        <f t="shared" si="154"/>
        <v>101-1.000</v>
      </c>
      <c r="P978">
        <v>11</v>
      </c>
      <c r="Q978" t="str">
        <f t="shared" si="155"/>
        <v>Até 100</v>
      </c>
      <c r="R978">
        <v>42</v>
      </c>
      <c r="S978">
        <v>5.47</v>
      </c>
      <c r="T978">
        <v>1.42</v>
      </c>
      <c r="U978">
        <v>1</v>
      </c>
      <c r="V978">
        <v>0.08</v>
      </c>
      <c r="W978">
        <v>1.42</v>
      </c>
      <c r="X978" t="s">
        <v>3934</v>
      </c>
      <c r="Y978" t="s">
        <v>3935</v>
      </c>
      <c r="Z978" t="s">
        <v>3936</v>
      </c>
      <c r="AB978">
        <f>(N978 - MIN($N$2:$N$998)) / (MAX($N$2:$N$998) - MIN($N$2:$N$998))</f>
        <v>1.3769252997557074E-5</v>
      </c>
      <c r="AC978">
        <f t="shared" si="156"/>
        <v>8.8261812780487012E-7</v>
      </c>
      <c r="AD978">
        <f t="shared" si="157"/>
        <v>6.4751481988144094E-2</v>
      </c>
      <c r="AE978">
        <f t="shared" si="158"/>
        <v>0</v>
      </c>
      <c r="AF978">
        <f t="shared" si="159"/>
        <v>1.449189251073487E-6</v>
      </c>
    </row>
    <row r="979" spans="1:32" x14ac:dyDescent="0.25">
      <c r="A979" t="s">
        <v>3937</v>
      </c>
      <c r="B979">
        <v>3490</v>
      </c>
      <c r="C979" s="2" t="str">
        <f t="shared" si="150"/>
        <v>0-20.000</v>
      </c>
      <c r="D979">
        <v>13.8</v>
      </c>
      <c r="E979">
        <f t="shared" si="151"/>
        <v>12</v>
      </c>
      <c r="F979" t="str">
        <f t="shared" si="152"/>
        <v>12-14 anos</v>
      </c>
      <c r="G979">
        <v>136</v>
      </c>
      <c r="H979" t="str">
        <f t="shared" si="153"/>
        <v>1 - 250</v>
      </c>
      <c r="I979">
        <v>2341</v>
      </c>
      <c r="J979">
        <v>3836</v>
      </c>
      <c r="K979">
        <v>18931</v>
      </c>
      <c r="L979">
        <v>144875</v>
      </c>
      <c r="M979">
        <v>324668</v>
      </c>
      <c r="N979">
        <v>181186</v>
      </c>
      <c r="O979" t="str">
        <f t="shared" si="154"/>
        <v>100.001-1.000.000</v>
      </c>
      <c r="P979">
        <v>101267</v>
      </c>
      <c r="Q979" t="str">
        <f t="shared" si="155"/>
        <v>&gt;100.000</v>
      </c>
      <c r="R979">
        <v>42215</v>
      </c>
      <c r="S979">
        <v>31.19</v>
      </c>
      <c r="T979">
        <v>6.46</v>
      </c>
      <c r="U979">
        <v>1.29</v>
      </c>
      <c r="V979">
        <v>16.43</v>
      </c>
      <c r="W979">
        <v>6.28</v>
      </c>
      <c r="X979" t="s">
        <v>3938</v>
      </c>
      <c r="Y979" t="s">
        <v>3939</v>
      </c>
      <c r="Z979" t="s">
        <v>3940</v>
      </c>
      <c r="AB979">
        <f>(N979 - MIN($N$2:$N$998)) / (MAX($N$2:$N$998) - MIN($N$2:$N$998))</f>
        <v>1.6856728875779568E-2</v>
      </c>
      <c r="AC979">
        <f t="shared" si="156"/>
        <v>8.1254627225832536E-3</v>
      </c>
      <c r="AD979">
        <f t="shared" si="157"/>
        <v>0.29457364341085274</v>
      </c>
      <c r="AE979">
        <f t="shared" si="158"/>
        <v>6.1571125265392788E-2</v>
      </c>
      <c r="AF979">
        <f t="shared" si="159"/>
        <v>2.9762724243921737E-4</v>
      </c>
    </row>
    <row r="980" spans="1:32" x14ac:dyDescent="0.25">
      <c r="A980" t="s">
        <v>3941</v>
      </c>
      <c r="B980">
        <v>3459</v>
      </c>
      <c r="C980" s="2" t="str">
        <f t="shared" si="150"/>
        <v>0-20.000</v>
      </c>
      <c r="D980">
        <v>8.65</v>
      </c>
      <c r="E980">
        <f t="shared" si="151"/>
        <v>8</v>
      </c>
      <c r="F980" t="str">
        <f t="shared" si="152"/>
        <v>08-10 anos</v>
      </c>
      <c r="G980">
        <v>10</v>
      </c>
      <c r="H980" t="str">
        <f t="shared" si="153"/>
        <v>1 - 250</v>
      </c>
      <c r="I980">
        <v>11</v>
      </c>
      <c r="J980">
        <v>23</v>
      </c>
      <c r="K980">
        <v>180</v>
      </c>
      <c r="L980">
        <v>1166</v>
      </c>
      <c r="M980">
        <v>2083</v>
      </c>
      <c r="N980">
        <v>1358</v>
      </c>
      <c r="O980" t="str">
        <f t="shared" si="154"/>
        <v>1.001-10.000</v>
      </c>
      <c r="P980">
        <v>395</v>
      </c>
      <c r="Q980" t="str">
        <f t="shared" si="155"/>
        <v>101-1.000</v>
      </c>
      <c r="R980">
        <v>330</v>
      </c>
      <c r="S980">
        <v>18.96</v>
      </c>
      <c r="T980">
        <v>5.65</v>
      </c>
      <c r="U980">
        <v>1.17</v>
      </c>
      <c r="V980">
        <v>28.17</v>
      </c>
      <c r="W980">
        <v>11.52</v>
      </c>
      <c r="X980" t="s">
        <v>3942</v>
      </c>
      <c r="Y980" t="s">
        <v>3943</v>
      </c>
      <c r="Z980" t="s">
        <v>3944</v>
      </c>
      <c r="AB980">
        <f>(N980 - MIN($N$2:$N$998)) / (MAX($N$2:$N$998) - MIN($N$2:$N$998))</f>
        <v>1.2634219980190884E-4</v>
      </c>
      <c r="AC980">
        <f t="shared" si="156"/>
        <v>3.1694014589356699E-5</v>
      </c>
      <c r="AD980">
        <f t="shared" si="157"/>
        <v>0.25763793889648884</v>
      </c>
      <c r="AE980">
        <f t="shared" si="158"/>
        <v>3.609341825902334E-2</v>
      </c>
      <c r="AF980">
        <f t="shared" si="159"/>
        <v>5.1029576503425168E-4</v>
      </c>
    </row>
    <row r="981" spans="1:32" x14ac:dyDescent="0.25">
      <c r="A981" t="s">
        <v>3945</v>
      </c>
      <c r="B981">
        <v>3457</v>
      </c>
      <c r="C981" s="2" t="str">
        <f t="shared" si="150"/>
        <v>0-20.000</v>
      </c>
      <c r="D981">
        <v>2.6</v>
      </c>
      <c r="E981">
        <f t="shared" si="151"/>
        <v>2</v>
      </c>
      <c r="F981" t="str">
        <f t="shared" si="152"/>
        <v>02-04 anos</v>
      </c>
      <c r="G981">
        <v>10</v>
      </c>
      <c r="H981" t="str">
        <f t="shared" si="153"/>
        <v>1 - 250</v>
      </c>
      <c r="I981">
        <v>158</v>
      </c>
      <c r="J981">
        <v>201</v>
      </c>
      <c r="K981">
        <v>443</v>
      </c>
      <c r="L981">
        <v>3866</v>
      </c>
      <c r="M981">
        <v>11743</v>
      </c>
      <c r="N981">
        <v>6776</v>
      </c>
      <c r="O981" t="str">
        <f t="shared" si="154"/>
        <v>1.001-10.000</v>
      </c>
      <c r="P981">
        <v>3589</v>
      </c>
      <c r="Q981" t="str">
        <f t="shared" si="155"/>
        <v>1.001-10.000</v>
      </c>
      <c r="R981">
        <v>1378</v>
      </c>
      <c r="S981">
        <v>30.56</v>
      </c>
      <c r="T981">
        <v>6.74</v>
      </c>
      <c r="U981">
        <v>1.1000000000000001</v>
      </c>
      <c r="V981">
        <v>11.93</v>
      </c>
      <c r="W981">
        <v>3.12</v>
      </c>
      <c r="X981" t="s">
        <v>3946</v>
      </c>
      <c r="Y981" t="s">
        <v>3947</v>
      </c>
      <c r="Z981" t="s">
        <v>3948</v>
      </c>
      <c r="AB981">
        <f>(N981 - MIN($N$2:$N$998)) / (MAX($N$2:$N$998) - MIN($N$2:$N$998))</f>
        <v>6.3040850210436985E-4</v>
      </c>
      <c r="AC981">
        <f t="shared" si="156"/>
        <v>2.8797422369924351E-4</v>
      </c>
      <c r="AD981">
        <f t="shared" si="157"/>
        <v>0.30734154126766988</v>
      </c>
      <c r="AE981">
        <f t="shared" si="158"/>
        <v>2.1231422505307875E-2</v>
      </c>
      <c r="AF981">
        <f t="shared" si="159"/>
        <v>2.1611034706633375E-4</v>
      </c>
    </row>
    <row r="982" spans="1:32" x14ac:dyDescent="0.25">
      <c r="A982" t="s">
        <v>3949</v>
      </c>
      <c r="B982">
        <v>3457</v>
      </c>
      <c r="C982" s="2" t="str">
        <f t="shared" si="150"/>
        <v>0-20.000</v>
      </c>
      <c r="D982">
        <v>7.77</v>
      </c>
      <c r="E982">
        <f t="shared" si="151"/>
        <v>6</v>
      </c>
      <c r="F982" t="str">
        <f t="shared" si="152"/>
        <v>06-08 anos</v>
      </c>
      <c r="G982">
        <v>102</v>
      </c>
      <c r="H982" t="str">
        <f t="shared" si="153"/>
        <v>1 - 250</v>
      </c>
      <c r="I982">
        <v>79</v>
      </c>
      <c r="J982">
        <v>128</v>
      </c>
      <c r="K982">
        <v>589</v>
      </c>
      <c r="L982">
        <v>5131</v>
      </c>
      <c r="M982">
        <v>8124</v>
      </c>
      <c r="N982">
        <v>5255</v>
      </c>
      <c r="O982" t="str">
        <f t="shared" si="154"/>
        <v>1.001-10.000</v>
      </c>
      <c r="P982">
        <v>1642</v>
      </c>
      <c r="Q982" t="str">
        <f t="shared" si="155"/>
        <v>1.001-10.000</v>
      </c>
      <c r="R982">
        <v>1227</v>
      </c>
      <c r="S982">
        <v>20.21</v>
      </c>
      <c r="T982">
        <v>4.6100000000000003</v>
      </c>
      <c r="U982">
        <v>1.28</v>
      </c>
      <c r="V982">
        <v>8.2799999999999994</v>
      </c>
      <c r="W982">
        <v>6.32</v>
      </c>
      <c r="X982" t="s">
        <v>3950</v>
      </c>
      <c r="Y982" t="s">
        <v>3951</v>
      </c>
      <c r="Z982" t="s">
        <v>3952</v>
      </c>
      <c r="AB982">
        <f>(N982 - MIN($N$2:$N$998)) / (MAX($N$2:$N$998) - MIN($N$2:$N$998))</f>
        <v>4.8890151690650287E-4</v>
      </c>
      <c r="AC982">
        <f t="shared" si="156"/>
        <v>1.3175081507778153E-4</v>
      </c>
      <c r="AD982">
        <f t="shared" si="157"/>
        <v>0.21021431828545373</v>
      </c>
      <c r="AE982">
        <f t="shared" si="158"/>
        <v>5.9447983014862003E-2</v>
      </c>
      <c r="AF982">
        <f t="shared" si="159"/>
        <v>1.4999108748610588E-4</v>
      </c>
    </row>
    <row r="983" spans="1:32" x14ac:dyDescent="0.25">
      <c r="A983" t="s">
        <v>3953</v>
      </c>
      <c r="B983">
        <v>3456</v>
      </c>
      <c r="C983" s="2" t="str">
        <f t="shared" si="150"/>
        <v>0-20.000</v>
      </c>
      <c r="D983">
        <v>13.02</v>
      </c>
      <c r="E983">
        <f t="shared" si="151"/>
        <v>12</v>
      </c>
      <c r="F983" t="str">
        <f t="shared" si="152"/>
        <v>12-14 anos</v>
      </c>
      <c r="G983">
        <v>13</v>
      </c>
      <c r="H983" t="str">
        <f t="shared" si="153"/>
        <v>1 - 250</v>
      </c>
      <c r="I983">
        <v>1860</v>
      </c>
      <c r="J983">
        <v>3558</v>
      </c>
      <c r="K983">
        <v>19240</v>
      </c>
      <c r="L983">
        <v>165566</v>
      </c>
      <c r="M983">
        <v>239544</v>
      </c>
      <c r="N983">
        <v>174438</v>
      </c>
      <c r="O983" t="str">
        <f t="shared" si="154"/>
        <v>100.001-1.000.000</v>
      </c>
      <c r="P983">
        <v>36978</v>
      </c>
      <c r="Q983" t="str">
        <f t="shared" si="155"/>
        <v>10.001-100.000</v>
      </c>
      <c r="R983">
        <v>28128</v>
      </c>
      <c r="S983">
        <v>15.44</v>
      </c>
      <c r="T983">
        <v>4.5</v>
      </c>
      <c r="U983">
        <v>1.55</v>
      </c>
      <c r="V983">
        <v>48.43</v>
      </c>
      <c r="W983">
        <v>10.6</v>
      </c>
      <c r="X983" t="s">
        <v>3954</v>
      </c>
      <c r="Y983" t="s">
        <v>3955</v>
      </c>
      <c r="Z983" t="s">
        <v>3956</v>
      </c>
      <c r="AB983">
        <f>(N983 - MIN($N$2:$N$998)) / (MAX($N$2:$N$998) - MIN($N$2:$N$998))</f>
        <v>1.6228925367485547E-2</v>
      </c>
      <c r="AC983">
        <f t="shared" si="156"/>
        <v>2.9670411936334991E-3</v>
      </c>
      <c r="AD983">
        <f t="shared" si="157"/>
        <v>0.20519835841313269</v>
      </c>
      <c r="AE983">
        <f t="shared" si="158"/>
        <v>0.11677282377919322</v>
      </c>
      <c r="AF983">
        <f t="shared" si="159"/>
        <v>8.7730294286861212E-4</v>
      </c>
    </row>
    <row r="984" spans="1:32" x14ac:dyDescent="0.25">
      <c r="A984" t="s">
        <v>3957</v>
      </c>
      <c r="B984">
        <v>3456</v>
      </c>
      <c r="C984" s="2" t="str">
        <f t="shared" si="150"/>
        <v>0-20.000</v>
      </c>
      <c r="D984">
        <v>6.49</v>
      </c>
      <c r="E984">
        <f t="shared" si="151"/>
        <v>6</v>
      </c>
      <c r="F984" t="str">
        <f t="shared" si="152"/>
        <v>06-08 anos</v>
      </c>
      <c r="G984">
        <v>28</v>
      </c>
      <c r="H984" t="str">
        <f t="shared" si="153"/>
        <v>1 - 250</v>
      </c>
      <c r="I984">
        <v>295</v>
      </c>
      <c r="J984">
        <v>511</v>
      </c>
      <c r="K984">
        <v>2599</v>
      </c>
      <c r="L984">
        <v>35499</v>
      </c>
      <c r="M984">
        <v>46745</v>
      </c>
      <c r="N984">
        <v>35808</v>
      </c>
      <c r="O984" t="str">
        <f t="shared" si="154"/>
        <v>10.001-100.000</v>
      </c>
      <c r="P984">
        <v>7037</v>
      </c>
      <c r="Q984" t="str">
        <f t="shared" si="155"/>
        <v>1.001-10.000</v>
      </c>
      <c r="R984">
        <v>3900</v>
      </c>
      <c r="S984">
        <v>15.05</v>
      </c>
      <c r="T984">
        <v>6.01</v>
      </c>
      <c r="U984">
        <v>1.63</v>
      </c>
      <c r="V984">
        <v>47.77</v>
      </c>
      <c r="W984">
        <v>13.87</v>
      </c>
      <c r="X984" t="s">
        <v>3958</v>
      </c>
      <c r="Y984" t="s">
        <v>3959</v>
      </c>
      <c r="Z984" t="s">
        <v>3960</v>
      </c>
      <c r="AB984">
        <f>(N984 - MIN($N$2:$N$998)) / (MAX($N$2:$N$998) - MIN($N$2:$N$998))</f>
        <v>3.3314149414629978E-3</v>
      </c>
      <c r="AC984">
        <f t="shared" si="156"/>
        <v>5.6463488776026098E-4</v>
      </c>
      <c r="AD984">
        <f t="shared" si="157"/>
        <v>0.27405380756953945</v>
      </c>
      <c r="AE984">
        <f t="shared" si="158"/>
        <v>0.13375796178343946</v>
      </c>
      <c r="AF984">
        <f t="shared" si="159"/>
        <v>8.6534713154725598E-4</v>
      </c>
    </row>
    <row r="985" spans="1:32" x14ac:dyDescent="0.25">
      <c r="A985" t="s">
        <v>3961</v>
      </c>
      <c r="B985">
        <v>3449</v>
      </c>
      <c r="C985" s="2" t="str">
        <f t="shared" si="150"/>
        <v>0-20.000</v>
      </c>
      <c r="D985">
        <v>11.01</v>
      </c>
      <c r="E985">
        <f t="shared" si="151"/>
        <v>10</v>
      </c>
      <c r="F985" t="str">
        <f t="shared" si="152"/>
        <v>10-12 anos</v>
      </c>
      <c r="G985">
        <v>4</v>
      </c>
      <c r="H985" t="str">
        <f t="shared" si="153"/>
        <v>1 - 250</v>
      </c>
      <c r="I985">
        <v>12</v>
      </c>
      <c r="J985">
        <v>27</v>
      </c>
      <c r="K985">
        <v>200</v>
      </c>
      <c r="L985">
        <v>2003</v>
      </c>
      <c r="M985">
        <v>2957</v>
      </c>
      <c r="N985">
        <v>1963</v>
      </c>
      <c r="O985" t="str">
        <f t="shared" si="154"/>
        <v>1.001-10.000</v>
      </c>
      <c r="P985">
        <v>579</v>
      </c>
      <c r="Q985" t="str">
        <f t="shared" si="155"/>
        <v>101-1.000</v>
      </c>
      <c r="R985">
        <v>415</v>
      </c>
      <c r="S985">
        <v>19.579999999999998</v>
      </c>
      <c r="T985">
        <v>3.63</v>
      </c>
      <c r="U985">
        <v>1.26</v>
      </c>
      <c r="V985">
        <v>238.33</v>
      </c>
      <c r="W985">
        <v>16.52</v>
      </c>
      <c r="X985" t="s">
        <v>3962</v>
      </c>
      <c r="Y985" t="s">
        <v>3963</v>
      </c>
      <c r="Z985" t="s">
        <v>3964</v>
      </c>
      <c r="AB985">
        <f>(N985 - MIN($N$2:$N$998)) / (MAX($N$2:$N$998) - MIN($N$2:$N$998))</f>
        <v>1.8262867320408471E-4</v>
      </c>
      <c r="AC985">
        <f t="shared" si="156"/>
        <v>4.6457808727183622E-5</v>
      </c>
      <c r="AD985">
        <f t="shared" si="157"/>
        <v>0.16552667578659369</v>
      </c>
      <c r="AE985">
        <f t="shared" si="158"/>
        <v>5.5201698513800426E-2</v>
      </c>
      <c r="AF985">
        <f t="shared" si="159"/>
        <v>4.3173159276043019E-3</v>
      </c>
    </row>
    <row r="986" spans="1:32" x14ac:dyDescent="0.25">
      <c r="A986" t="s">
        <v>3965</v>
      </c>
      <c r="B986">
        <v>3440</v>
      </c>
      <c r="C986" s="2" t="str">
        <f t="shared" si="150"/>
        <v>0-20.000</v>
      </c>
      <c r="D986">
        <v>9.24</v>
      </c>
      <c r="E986">
        <f t="shared" si="151"/>
        <v>8</v>
      </c>
      <c r="F986" t="str">
        <f t="shared" si="152"/>
        <v>08-10 anos</v>
      </c>
      <c r="G986">
        <v>10</v>
      </c>
      <c r="H986" t="str">
        <f t="shared" si="153"/>
        <v>1 - 250</v>
      </c>
      <c r="I986">
        <v>169</v>
      </c>
      <c r="J986">
        <v>218</v>
      </c>
      <c r="K986">
        <v>1866</v>
      </c>
      <c r="L986">
        <v>12864</v>
      </c>
      <c r="M986">
        <v>14400</v>
      </c>
      <c r="N986">
        <v>9879</v>
      </c>
      <c r="O986" t="str">
        <f t="shared" si="154"/>
        <v>1.001-10.000</v>
      </c>
      <c r="P986">
        <v>1659</v>
      </c>
      <c r="Q986" t="str">
        <f t="shared" si="155"/>
        <v>1.001-10.000</v>
      </c>
      <c r="R986">
        <v>2862</v>
      </c>
      <c r="S986">
        <v>11.52</v>
      </c>
      <c r="T986">
        <v>3.19</v>
      </c>
      <c r="U986">
        <v>1.1499999999999999</v>
      </c>
      <c r="V986">
        <v>110.8</v>
      </c>
      <c r="W986">
        <v>9.9</v>
      </c>
      <c r="X986" t="s">
        <v>3966</v>
      </c>
      <c r="Y986" t="s">
        <v>3967</v>
      </c>
      <c r="Z986" t="s">
        <v>3968</v>
      </c>
      <c r="AB986">
        <f>(N986 - MIN($N$2:$N$998)) / (MAX($N$2:$N$998) - MIN($N$2:$N$998))</f>
        <v>9.1909763758693465E-4</v>
      </c>
      <c r="AC986">
        <f t="shared" si="156"/>
        <v>1.3311486127529814E-4</v>
      </c>
      <c r="AD986">
        <f t="shared" si="157"/>
        <v>0.14546283629730963</v>
      </c>
      <c r="AE986">
        <f t="shared" si="158"/>
        <v>3.1847133757961762E-2</v>
      </c>
      <c r="AF986">
        <f t="shared" si="159"/>
        <v>2.0071271127367796E-3</v>
      </c>
    </row>
    <row r="987" spans="1:32" x14ac:dyDescent="0.25">
      <c r="A987" t="s">
        <v>3969</v>
      </c>
      <c r="B987">
        <v>3440</v>
      </c>
      <c r="C987" s="2" t="str">
        <f t="shared" si="150"/>
        <v>0-20.000</v>
      </c>
      <c r="D987">
        <v>2.39</v>
      </c>
      <c r="E987">
        <f t="shared" si="151"/>
        <v>2</v>
      </c>
      <c r="F987" t="str">
        <f t="shared" si="152"/>
        <v>02-04 anos</v>
      </c>
      <c r="G987">
        <v>49</v>
      </c>
      <c r="H987" t="str">
        <f t="shared" si="153"/>
        <v>1 - 250</v>
      </c>
      <c r="I987">
        <v>557</v>
      </c>
      <c r="J987">
        <v>1430</v>
      </c>
      <c r="K987">
        <v>7142</v>
      </c>
      <c r="L987">
        <v>78430</v>
      </c>
      <c r="M987">
        <v>110304</v>
      </c>
      <c r="N987">
        <v>82930</v>
      </c>
      <c r="O987" t="str">
        <f t="shared" si="154"/>
        <v>10.001-100.000</v>
      </c>
      <c r="P987">
        <v>16816</v>
      </c>
      <c r="Q987" t="str">
        <f t="shared" si="155"/>
        <v>10.001-100.000</v>
      </c>
      <c r="R987">
        <v>10558</v>
      </c>
      <c r="S987">
        <v>15.25</v>
      </c>
      <c r="T987">
        <v>5.16</v>
      </c>
      <c r="U987">
        <v>2.2000000000000002</v>
      </c>
      <c r="V987">
        <v>38.549999999999997</v>
      </c>
      <c r="W987">
        <v>9.83</v>
      </c>
      <c r="X987" t="s">
        <v>3970</v>
      </c>
      <c r="Y987" t="s">
        <v>3971</v>
      </c>
      <c r="Z987" t="s">
        <v>3972</v>
      </c>
      <c r="AB987">
        <f>(N987 - MIN($N$2:$N$998)) / (MAX($N$2:$N$998) - MIN($N$2:$N$998))</f>
        <v>7.7154334532932986E-3</v>
      </c>
      <c r="AC987">
        <f t="shared" si="156"/>
        <v>1.3492824033787905E-3</v>
      </c>
      <c r="AD987">
        <f t="shared" si="157"/>
        <v>0.23529411764705882</v>
      </c>
      <c r="AE987">
        <f t="shared" si="158"/>
        <v>0.25477707006369432</v>
      </c>
      <c r="AF987">
        <f t="shared" si="159"/>
        <v>6.9832807036103645E-4</v>
      </c>
    </row>
    <row r="988" spans="1:32" x14ac:dyDescent="0.25">
      <c r="A988" t="s">
        <v>3973</v>
      </c>
      <c r="B988">
        <v>3436</v>
      </c>
      <c r="C988" s="2" t="str">
        <f t="shared" si="150"/>
        <v>0-20.000</v>
      </c>
      <c r="D988">
        <v>5.27</v>
      </c>
      <c r="E988">
        <f t="shared" si="151"/>
        <v>4</v>
      </c>
      <c r="F988" t="str">
        <f t="shared" si="152"/>
        <v>04-06 anos</v>
      </c>
      <c r="G988">
        <v>2</v>
      </c>
      <c r="H988" t="str">
        <f t="shared" si="153"/>
        <v>1 - 250</v>
      </c>
      <c r="I988">
        <v>2</v>
      </c>
      <c r="J988">
        <v>4</v>
      </c>
      <c r="K988">
        <v>20</v>
      </c>
      <c r="L988">
        <v>214</v>
      </c>
      <c r="M988">
        <v>260</v>
      </c>
      <c r="N988">
        <v>213</v>
      </c>
      <c r="O988" t="str">
        <f t="shared" si="154"/>
        <v>101-1.000</v>
      </c>
      <c r="P988">
        <v>2</v>
      </c>
      <c r="Q988" t="str">
        <f t="shared" si="155"/>
        <v>Até 100</v>
      </c>
      <c r="R988">
        <v>45</v>
      </c>
      <c r="S988">
        <v>0.77</v>
      </c>
      <c r="T988">
        <v>7.75</v>
      </c>
      <c r="U988">
        <v>2</v>
      </c>
      <c r="V988">
        <v>20.25</v>
      </c>
      <c r="W988">
        <v>8.5</v>
      </c>
      <c r="X988" t="s">
        <v>3974</v>
      </c>
      <c r="Y988" t="s">
        <v>3975</v>
      </c>
      <c r="Z988" t="s">
        <v>3976</v>
      </c>
      <c r="AB988">
        <f>(N988 - MIN($N$2:$N$998)) / (MAX($N$2:$N$998) - MIN($N$2:$N$998))</f>
        <v>1.9816560057294979E-5</v>
      </c>
      <c r="AC988">
        <f t="shared" si="156"/>
        <v>1.6047602323724913E-7</v>
      </c>
      <c r="AD988">
        <f t="shared" si="157"/>
        <v>0.3533971728226174</v>
      </c>
      <c r="AE988">
        <f t="shared" si="158"/>
        <v>0.21231422505307856</v>
      </c>
      <c r="AF988">
        <f t="shared" si="159"/>
        <v>3.6682602917797639E-4</v>
      </c>
    </row>
    <row r="989" spans="1:32" x14ac:dyDescent="0.25">
      <c r="A989" t="s">
        <v>3977</v>
      </c>
      <c r="B989">
        <v>3433</v>
      </c>
      <c r="C989" s="2" t="str">
        <f t="shared" si="150"/>
        <v>0-20.000</v>
      </c>
      <c r="D989">
        <v>8.76</v>
      </c>
      <c r="E989">
        <f t="shared" si="151"/>
        <v>8</v>
      </c>
      <c r="F989" t="str">
        <f t="shared" si="152"/>
        <v>08-10 anos</v>
      </c>
      <c r="G989">
        <v>0</v>
      </c>
      <c r="H989" t="str">
        <f t="shared" si="153"/>
        <v>0</v>
      </c>
      <c r="I989">
        <v>621</v>
      </c>
      <c r="J989">
        <v>710</v>
      </c>
      <c r="K989">
        <v>1581</v>
      </c>
      <c r="L989">
        <v>21217</v>
      </c>
      <c r="M989">
        <v>29362</v>
      </c>
      <c r="N989">
        <v>22298</v>
      </c>
      <c r="O989" t="str">
        <f t="shared" si="154"/>
        <v>10.001-100.000</v>
      </c>
      <c r="P989">
        <v>3127</v>
      </c>
      <c r="Q989" t="str">
        <f t="shared" si="155"/>
        <v>1.001-10.000</v>
      </c>
      <c r="R989">
        <v>3937</v>
      </c>
      <c r="S989">
        <v>10.65</v>
      </c>
      <c r="T989">
        <v>1.34</v>
      </c>
      <c r="U989">
        <v>1</v>
      </c>
      <c r="V989">
        <v>1.41</v>
      </c>
      <c r="W989">
        <v>8.85</v>
      </c>
      <c r="X989" t="s">
        <v>3978</v>
      </c>
      <c r="Y989" t="s">
        <v>3979</v>
      </c>
      <c r="Z989" t="s">
        <v>3980</v>
      </c>
      <c r="AB989">
        <f>(N989 - MIN($N$2:$N$998)) / (MAX($N$2:$N$998) - MIN($N$2:$N$998))</f>
        <v>2.0745054279697815E-3</v>
      </c>
      <c r="AC989">
        <f t="shared" si="156"/>
        <v>2.50904262331439E-4</v>
      </c>
      <c r="AD989">
        <f t="shared" si="157"/>
        <v>6.1103511171910631E-2</v>
      </c>
      <c r="AE989">
        <f t="shared" si="158"/>
        <v>0</v>
      </c>
      <c r="AF989">
        <f t="shared" si="159"/>
        <v>2.5541960550170208E-5</v>
      </c>
    </row>
    <row r="990" spans="1:32" x14ac:dyDescent="0.25">
      <c r="A990" t="s">
        <v>3981</v>
      </c>
      <c r="B990">
        <v>3460</v>
      </c>
      <c r="C990" s="2" t="str">
        <f t="shared" si="150"/>
        <v>0-20.000</v>
      </c>
      <c r="D990">
        <v>8.07</v>
      </c>
      <c r="E990">
        <f t="shared" si="151"/>
        <v>8</v>
      </c>
      <c r="F990" t="str">
        <f t="shared" si="152"/>
        <v>08-10 anos</v>
      </c>
      <c r="G990">
        <v>53</v>
      </c>
      <c r="H990" t="str">
        <f t="shared" si="153"/>
        <v>1 - 250</v>
      </c>
      <c r="I990">
        <v>5057</v>
      </c>
      <c r="J990">
        <v>7120</v>
      </c>
      <c r="K990">
        <v>62936</v>
      </c>
      <c r="L990">
        <v>650774</v>
      </c>
      <c r="M990">
        <v>938584</v>
      </c>
      <c r="N990">
        <v>597658</v>
      </c>
      <c r="O990" t="str">
        <f t="shared" si="154"/>
        <v>100.001-1.000.000</v>
      </c>
      <c r="P990">
        <v>233417</v>
      </c>
      <c r="Q990" t="str">
        <f t="shared" si="155"/>
        <v>&gt;100.000</v>
      </c>
      <c r="R990">
        <v>107509</v>
      </c>
      <c r="S990">
        <v>24.87</v>
      </c>
      <c r="T990">
        <v>3.42</v>
      </c>
      <c r="U990">
        <v>1.53</v>
      </c>
      <c r="V990">
        <v>112.26</v>
      </c>
      <c r="W990">
        <v>17.47</v>
      </c>
      <c r="X990" t="s">
        <v>3982</v>
      </c>
      <c r="Y990" t="s">
        <v>3983</v>
      </c>
      <c r="Z990" t="s">
        <v>3984</v>
      </c>
      <c r="AB990">
        <f>(N990 - MIN($N$2:$N$998)) / (MAX($N$2:$N$998) - MIN($N$2:$N$998))</f>
        <v>5.5603406810905177E-2</v>
      </c>
      <c r="AC990">
        <f t="shared" si="156"/>
        <v>1.8728915957984489E-2</v>
      </c>
      <c r="AD990">
        <f t="shared" si="157"/>
        <v>0.15595075239398085</v>
      </c>
      <c r="AE990">
        <f t="shared" si="158"/>
        <v>0.11252653927813164</v>
      </c>
      <c r="AF990">
        <f t="shared" si="159"/>
        <v>2.0335748165688705E-3</v>
      </c>
    </row>
    <row r="991" spans="1:32" x14ac:dyDescent="0.25">
      <c r="A991" t="s">
        <v>3985</v>
      </c>
      <c r="B991">
        <v>3431</v>
      </c>
      <c r="C991" s="2" t="str">
        <f t="shared" si="150"/>
        <v>0-20.000</v>
      </c>
      <c r="D991">
        <v>6.64</v>
      </c>
      <c r="E991">
        <f t="shared" si="151"/>
        <v>6</v>
      </c>
      <c r="F991" t="str">
        <f t="shared" si="152"/>
        <v>06-08 anos</v>
      </c>
      <c r="G991">
        <v>0</v>
      </c>
      <c r="H991" t="str">
        <f t="shared" si="153"/>
        <v>0</v>
      </c>
      <c r="I991">
        <v>292</v>
      </c>
      <c r="J991">
        <v>478</v>
      </c>
      <c r="K991">
        <v>2596</v>
      </c>
      <c r="L991">
        <v>22397</v>
      </c>
      <c r="M991">
        <v>38440</v>
      </c>
      <c r="N991">
        <v>23220</v>
      </c>
      <c r="O991" t="str">
        <f t="shared" si="154"/>
        <v>10.001-100.000</v>
      </c>
      <c r="P991">
        <v>10092</v>
      </c>
      <c r="Q991" t="str">
        <f t="shared" si="155"/>
        <v>10.001-100.000</v>
      </c>
      <c r="R991">
        <v>5128</v>
      </c>
      <c r="S991">
        <v>26.25</v>
      </c>
      <c r="T991">
        <v>5.38</v>
      </c>
      <c r="U991">
        <v>1.28</v>
      </c>
      <c r="V991">
        <v>25.34</v>
      </c>
      <c r="W991">
        <v>10.55</v>
      </c>
      <c r="X991" t="s">
        <v>3986</v>
      </c>
      <c r="Y991" t="s">
        <v>3987</v>
      </c>
      <c r="Z991" t="s">
        <v>3988</v>
      </c>
      <c r="AB991">
        <f>(N991 - MIN($N$2:$N$998)) / (MAX($N$2:$N$998) - MIN($N$2:$N$998))</f>
        <v>2.1602841527248329E-3</v>
      </c>
      <c r="AC991">
        <f t="shared" si="156"/>
        <v>8.0976201325515902E-4</v>
      </c>
      <c r="AD991">
        <f t="shared" si="157"/>
        <v>0.24532603739170086</v>
      </c>
      <c r="AE991">
        <f t="shared" si="158"/>
        <v>5.9447983014862003E-2</v>
      </c>
      <c r="AF991">
        <f t="shared" si="159"/>
        <v>4.5903069527752699E-4</v>
      </c>
    </row>
    <row r="992" spans="1:32" x14ac:dyDescent="0.25">
      <c r="A992" t="s">
        <v>3989</v>
      </c>
      <c r="B992">
        <v>3426</v>
      </c>
      <c r="C992" s="2" t="str">
        <f t="shared" si="150"/>
        <v>0-20.000</v>
      </c>
      <c r="D992">
        <v>9.58</v>
      </c>
      <c r="E992">
        <f t="shared" si="151"/>
        <v>8</v>
      </c>
      <c r="F992" t="str">
        <f t="shared" si="152"/>
        <v>08-10 anos</v>
      </c>
      <c r="G992">
        <v>2</v>
      </c>
      <c r="H992" t="str">
        <f t="shared" si="153"/>
        <v>1 - 250</v>
      </c>
      <c r="I992">
        <v>71</v>
      </c>
      <c r="J992">
        <v>106</v>
      </c>
      <c r="K992">
        <v>336</v>
      </c>
      <c r="L992">
        <v>3101</v>
      </c>
      <c r="M992">
        <v>4844</v>
      </c>
      <c r="N992">
        <v>3651</v>
      </c>
      <c r="O992" t="str">
        <f t="shared" si="154"/>
        <v>1.001-10.000</v>
      </c>
      <c r="P992">
        <v>518</v>
      </c>
      <c r="Q992" t="str">
        <f t="shared" si="155"/>
        <v>101-1.000</v>
      </c>
      <c r="R992">
        <v>675</v>
      </c>
      <c r="S992">
        <v>10.69</v>
      </c>
      <c r="T992">
        <v>4.92</v>
      </c>
      <c r="U992">
        <v>1.54</v>
      </c>
      <c r="V992">
        <v>6.12</v>
      </c>
      <c r="W992">
        <v>5.2</v>
      </c>
      <c r="X992" t="s">
        <v>3990</v>
      </c>
      <c r="Y992" t="s">
        <v>3991</v>
      </c>
      <c r="Z992" t="s">
        <v>3992</v>
      </c>
      <c r="AB992">
        <f>(N992 - MIN($N$2:$N$998)) / (MAX($N$2:$N$998) - MIN($N$2:$N$998))</f>
        <v>3.3967258577081674E-4</v>
      </c>
      <c r="AC992">
        <f t="shared" si="156"/>
        <v>4.1563290018447519E-5</v>
      </c>
      <c r="AD992">
        <f t="shared" si="157"/>
        <v>0.22435020519835841</v>
      </c>
      <c r="AE992">
        <f t="shared" si="158"/>
        <v>0.11464968152866242</v>
      </c>
      <c r="AF992">
        <f t="shared" si="159"/>
        <v>1.1086297770712175E-4</v>
      </c>
    </row>
    <row r="993" spans="1:32" x14ac:dyDescent="0.25">
      <c r="A993" t="s">
        <v>3993</v>
      </c>
      <c r="B993">
        <v>3426</v>
      </c>
      <c r="C993" s="2" t="str">
        <f t="shared" si="150"/>
        <v>0-20.000</v>
      </c>
      <c r="D993">
        <v>7.38</v>
      </c>
      <c r="E993">
        <f t="shared" si="151"/>
        <v>6</v>
      </c>
      <c r="F993" t="str">
        <f t="shared" si="152"/>
        <v>06-08 anos</v>
      </c>
      <c r="G993">
        <v>0</v>
      </c>
      <c r="H993" t="str">
        <f t="shared" si="153"/>
        <v>0</v>
      </c>
      <c r="I993">
        <v>79</v>
      </c>
      <c r="J993">
        <v>90</v>
      </c>
      <c r="K993">
        <v>433</v>
      </c>
      <c r="L993">
        <v>3496</v>
      </c>
      <c r="M993">
        <v>7708</v>
      </c>
      <c r="N993">
        <v>4757</v>
      </c>
      <c r="O993" t="str">
        <f t="shared" si="154"/>
        <v>1.001-10.000</v>
      </c>
      <c r="P993">
        <v>1828</v>
      </c>
      <c r="Q993" t="str">
        <f t="shared" si="155"/>
        <v>1.001-10.000</v>
      </c>
      <c r="R993">
        <v>1123</v>
      </c>
      <c r="S993">
        <v>23.72</v>
      </c>
      <c r="T993">
        <v>6.19</v>
      </c>
      <c r="U993">
        <v>1.19</v>
      </c>
      <c r="V993">
        <v>35.020000000000003</v>
      </c>
      <c r="W993">
        <v>9.17</v>
      </c>
      <c r="X993" t="s">
        <v>3994</v>
      </c>
      <c r="Y993" t="s">
        <v>3995</v>
      </c>
      <c r="Z993" t="s">
        <v>3996</v>
      </c>
      <c r="AB993">
        <f>(N993 - MIN($N$2:$N$998)) / (MAX($N$2:$N$998) - MIN($N$2:$N$998))</f>
        <v>4.4256984127958785E-4</v>
      </c>
      <c r="AC993">
        <f t="shared" si="156"/>
        <v>1.4667508523884569E-4</v>
      </c>
      <c r="AD993">
        <f t="shared" si="157"/>
        <v>0.28226174190606479</v>
      </c>
      <c r="AE993">
        <f t="shared" si="158"/>
        <v>4.0339702760084917E-2</v>
      </c>
      <c r="AF993">
        <f t="shared" si="159"/>
        <v>6.3438259465741897E-4</v>
      </c>
    </row>
    <row r="994" spans="1:32" x14ac:dyDescent="0.25">
      <c r="A994" t="s">
        <v>3997</v>
      </c>
      <c r="B994">
        <v>3421</v>
      </c>
      <c r="C994" s="2" t="str">
        <f t="shared" si="150"/>
        <v>0-20.000</v>
      </c>
      <c r="D994">
        <v>8.8699999999999992</v>
      </c>
      <c r="E994">
        <f t="shared" si="151"/>
        <v>8</v>
      </c>
      <c r="F994" t="str">
        <f t="shared" si="152"/>
        <v>08-10 anos</v>
      </c>
      <c r="G994">
        <v>12</v>
      </c>
      <c r="H994" t="str">
        <f t="shared" si="153"/>
        <v>1 - 250</v>
      </c>
      <c r="I994">
        <v>11</v>
      </c>
      <c r="J994">
        <v>30</v>
      </c>
      <c r="K994">
        <v>172</v>
      </c>
      <c r="L994">
        <v>1958</v>
      </c>
      <c r="M994">
        <v>2456</v>
      </c>
      <c r="N994">
        <v>1946</v>
      </c>
      <c r="O994" t="str">
        <f t="shared" si="154"/>
        <v>1.001-10.000</v>
      </c>
      <c r="P994">
        <v>143</v>
      </c>
      <c r="Q994" t="str">
        <f t="shared" si="155"/>
        <v>101-1.000</v>
      </c>
      <c r="R994">
        <v>367</v>
      </c>
      <c r="S994">
        <v>5.82</v>
      </c>
      <c r="T994">
        <v>4.9000000000000004</v>
      </c>
      <c r="U994">
        <v>1.3</v>
      </c>
      <c r="V994">
        <v>91.7</v>
      </c>
      <c r="W994">
        <v>14.03</v>
      </c>
      <c r="X994" t="s">
        <v>3998</v>
      </c>
      <c r="Y994" t="s">
        <v>3999</v>
      </c>
      <c r="Z994" t="s">
        <v>4000</v>
      </c>
      <c r="AB994">
        <f>(N994 - MIN($N$2:$N$998)) / (MAX($N$2:$N$998) - MIN($N$2:$N$998))</f>
        <v>1.8104706981923017E-4</v>
      </c>
      <c r="AC994">
        <f t="shared" si="156"/>
        <v>1.1474035661463312E-5</v>
      </c>
      <c r="AD994">
        <f t="shared" si="157"/>
        <v>0.22343821249430007</v>
      </c>
      <c r="AE994">
        <f t="shared" si="158"/>
        <v>6.369426751592358E-2</v>
      </c>
      <c r="AF994">
        <f t="shared" si="159"/>
        <v>1.6611331790429844E-3</v>
      </c>
    </row>
    <row r="995" spans="1:32" x14ac:dyDescent="0.25">
      <c r="A995" t="s">
        <v>4001</v>
      </c>
      <c r="B995">
        <v>3417</v>
      </c>
      <c r="C995" s="2" t="str">
        <f t="shared" si="150"/>
        <v>0-20.000</v>
      </c>
      <c r="D995">
        <v>7.01</v>
      </c>
      <c r="E995">
        <f t="shared" si="151"/>
        <v>6</v>
      </c>
      <c r="F995" t="str">
        <f t="shared" si="152"/>
        <v>06-08 anos</v>
      </c>
      <c r="G995">
        <v>36</v>
      </c>
      <c r="H995" t="str">
        <f t="shared" si="153"/>
        <v>1 - 250</v>
      </c>
      <c r="I995">
        <v>25</v>
      </c>
      <c r="J995">
        <v>36</v>
      </c>
      <c r="K995">
        <v>221</v>
      </c>
      <c r="L995">
        <v>1477</v>
      </c>
      <c r="M995">
        <v>2499</v>
      </c>
      <c r="N995">
        <v>1554</v>
      </c>
      <c r="O995" t="str">
        <f t="shared" si="154"/>
        <v>1.001-10.000</v>
      </c>
      <c r="P995">
        <v>556</v>
      </c>
      <c r="Q995" t="str">
        <f t="shared" si="155"/>
        <v>101-1.000</v>
      </c>
      <c r="R995">
        <v>389</v>
      </c>
      <c r="S995">
        <v>22.25</v>
      </c>
      <c r="T995">
        <v>4.53</v>
      </c>
      <c r="U995">
        <v>1.33</v>
      </c>
      <c r="V995">
        <v>38.81</v>
      </c>
      <c r="W995">
        <v>9.7200000000000006</v>
      </c>
      <c r="X995" t="s">
        <v>4002</v>
      </c>
      <c r="Y995" t="s">
        <v>4003</v>
      </c>
      <c r="Z995" t="s">
        <v>4004</v>
      </c>
      <c r="AB995">
        <f>(N995 - MIN($N$2:$N$998)) / (MAX($N$2:$N$998) - MIN($N$2:$N$998))</f>
        <v>1.4457715647434927E-4</v>
      </c>
      <c r="AC995">
        <f t="shared" si="156"/>
        <v>4.4612334459955254E-5</v>
      </c>
      <c r="AD995">
        <f t="shared" si="157"/>
        <v>0.20656634746922026</v>
      </c>
      <c r="AE995">
        <f t="shared" si="158"/>
        <v>7.0063694267515936E-2</v>
      </c>
      <c r="AF995">
        <f t="shared" si="159"/>
        <v>7.0303793542702544E-4</v>
      </c>
    </row>
    <row r="996" spans="1:32" x14ac:dyDescent="0.25">
      <c r="A996" t="s">
        <v>4005</v>
      </c>
      <c r="B996">
        <v>3420</v>
      </c>
      <c r="C996" s="2" t="str">
        <f t="shared" si="150"/>
        <v>0-20.000</v>
      </c>
      <c r="D996">
        <v>8.61</v>
      </c>
      <c r="E996">
        <f t="shared" si="151"/>
        <v>8</v>
      </c>
      <c r="F996" t="str">
        <f t="shared" si="152"/>
        <v>08-10 anos</v>
      </c>
      <c r="G996">
        <v>0</v>
      </c>
      <c r="H996" t="str">
        <f t="shared" si="153"/>
        <v>0</v>
      </c>
      <c r="I996">
        <v>233</v>
      </c>
      <c r="J996">
        <v>386</v>
      </c>
      <c r="K996">
        <v>2002</v>
      </c>
      <c r="L996">
        <v>17612</v>
      </c>
      <c r="M996">
        <v>24049</v>
      </c>
      <c r="N996">
        <v>17515</v>
      </c>
      <c r="O996" t="str">
        <f t="shared" si="154"/>
        <v>10.001-100.000</v>
      </c>
      <c r="P996">
        <v>2875</v>
      </c>
      <c r="Q996" t="str">
        <f t="shared" si="155"/>
        <v>1.001-10.000</v>
      </c>
      <c r="R996">
        <v>3659</v>
      </c>
      <c r="S996">
        <v>11.95</v>
      </c>
      <c r="T996">
        <v>5.01</v>
      </c>
      <c r="U996">
        <v>1.42</v>
      </c>
      <c r="V996">
        <v>18.940000000000001</v>
      </c>
      <c r="W996">
        <v>8.99</v>
      </c>
      <c r="X996" t="s">
        <v>4006</v>
      </c>
      <c r="Y996" t="s">
        <v>4007</v>
      </c>
      <c r="Z996" t="s">
        <v>4008</v>
      </c>
      <c r="AB996">
        <f>(N996 - MIN($N$2:$N$998)) / (MAX($N$2:$N$998) - MIN($N$2:$N$998))</f>
        <v>1.6295166638662982E-3</v>
      </c>
      <c r="AC996">
        <f t="shared" si="156"/>
        <v>2.306842834035456E-4</v>
      </c>
      <c r="AD996">
        <f t="shared" si="157"/>
        <v>0.22845417236662105</v>
      </c>
      <c r="AE996">
        <f t="shared" si="158"/>
        <v>8.9171974522292974E-2</v>
      </c>
      <c r="AF996">
        <f t="shared" si="159"/>
        <v>3.4309555519164805E-4</v>
      </c>
    </row>
    <row r="997" spans="1:32" x14ac:dyDescent="0.25">
      <c r="A997" t="s">
        <v>4009</v>
      </c>
      <c r="B997">
        <v>3414</v>
      </c>
      <c r="C997" s="2" t="str">
        <f t="shared" si="150"/>
        <v>0-20.000</v>
      </c>
      <c r="D997">
        <v>8.65</v>
      </c>
      <c r="E997">
        <f t="shared" si="151"/>
        <v>8</v>
      </c>
      <c r="F997" t="str">
        <f t="shared" si="152"/>
        <v>08-10 anos</v>
      </c>
      <c r="G997">
        <v>9</v>
      </c>
      <c r="H997" t="str">
        <f t="shared" si="153"/>
        <v>1 - 250</v>
      </c>
      <c r="I997">
        <v>98</v>
      </c>
      <c r="J997">
        <v>231</v>
      </c>
      <c r="K997">
        <v>951</v>
      </c>
      <c r="L997">
        <v>9295</v>
      </c>
      <c r="M997">
        <v>15870</v>
      </c>
      <c r="N997">
        <v>10066</v>
      </c>
      <c r="O997" t="str">
        <f t="shared" si="154"/>
        <v>10.001-100.000</v>
      </c>
      <c r="P997">
        <v>3958</v>
      </c>
      <c r="Q997" t="str">
        <f t="shared" si="155"/>
        <v>1.001-10.000</v>
      </c>
      <c r="R997">
        <v>1846</v>
      </c>
      <c r="S997">
        <v>24.94</v>
      </c>
      <c r="T997">
        <v>5.19</v>
      </c>
      <c r="U997">
        <v>1.7</v>
      </c>
      <c r="V997">
        <v>12.29</v>
      </c>
      <c r="W997">
        <v>6.48</v>
      </c>
      <c r="X997" t="s">
        <v>4010</v>
      </c>
      <c r="Y997" t="s">
        <v>4011</v>
      </c>
      <c r="Z997" t="s">
        <v>4012</v>
      </c>
      <c r="AB997">
        <f>(N997 - MIN($N$2:$N$998)) / (MAX($N$2:$N$998) - MIN($N$2:$N$998))</f>
        <v>9.3649527482033454E-4</v>
      </c>
      <c r="AC997">
        <f t="shared" si="156"/>
        <v>3.1758204998651602E-4</v>
      </c>
      <c r="AD997">
        <f t="shared" si="157"/>
        <v>0.23666210670314639</v>
      </c>
      <c r="AE997">
        <f t="shared" si="158"/>
        <v>0.14861995753715498</v>
      </c>
      <c r="AF997">
        <f t="shared" si="159"/>
        <v>2.2263169869616442E-4</v>
      </c>
    </row>
    <row r="998" spans="1:32" x14ac:dyDescent="0.25">
      <c r="A998" t="s">
        <v>4013</v>
      </c>
      <c r="B998">
        <v>3414</v>
      </c>
      <c r="C998" s="2" t="str">
        <f t="shared" si="150"/>
        <v>0-20.000</v>
      </c>
      <c r="D998">
        <v>14.59</v>
      </c>
      <c r="E998">
        <f t="shared" si="151"/>
        <v>14</v>
      </c>
      <c r="F998" t="str">
        <f t="shared" si="152"/>
        <v>14-16 anos</v>
      </c>
      <c r="G998">
        <v>6</v>
      </c>
      <c r="H998" t="str">
        <f t="shared" si="153"/>
        <v>1 - 250</v>
      </c>
      <c r="I998">
        <v>2813</v>
      </c>
      <c r="J998">
        <v>3215</v>
      </c>
      <c r="K998">
        <v>20600</v>
      </c>
      <c r="L998">
        <v>155526</v>
      </c>
      <c r="M998">
        <v>331500</v>
      </c>
      <c r="N998">
        <v>207199</v>
      </c>
      <c r="O998" t="str">
        <f t="shared" si="154"/>
        <v>100.001-1.000.000</v>
      </c>
      <c r="P998">
        <v>79722</v>
      </c>
      <c r="Q998" t="str">
        <f t="shared" si="155"/>
        <v>10.001-100.000</v>
      </c>
      <c r="R998">
        <v>44579</v>
      </c>
      <c r="S998">
        <v>24.05</v>
      </c>
      <c r="T998">
        <v>7.27</v>
      </c>
      <c r="U998">
        <v>1.87</v>
      </c>
      <c r="V998">
        <v>49.22</v>
      </c>
      <c r="W998">
        <v>9.4700000000000006</v>
      </c>
      <c r="X998" t="s">
        <v>4014</v>
      </c>
      <c r="Y998" t="s">
        <v>4015</v>
      </c>
      <c r="Z998" t="s">
        <v>4016</v>
      </c>
      <c r="AB998">
        <f>(N998 - MIN($N$2:$N$998)) / (MAX($N$2:$N$998) - MIN($N$2:$N$998))</f>
        <v>1.9276861161086678E-2</v>
      </c>
      <c r="AC998">
        <f t="shared" si="156"/>
        <v>6.3967347622599872E-3</v>
      </c>
      <c r="AD998">
        <f t="shared" si="157"/>
        <v>0.33150934792521658</v>
      </c>
      <c r="AE998">
        <f t="shared" si="158"/>
        <v>0.18471337579617836</v>
      </c>
      <c r="AF998">
        <f t="shared" si="159"/>
        <v>8.9161368672296287E-4</v>
      </c>
    </row>
    <row r="1000" spans="1:32" x14ac:dyDescent="0.25">
      <c r="A1000" t="s">
        <v>4038</v>
      </c>
      <c r="B1000">
        <f>MIN(B2:B998)</f>
        <v>3414</v>
      </c>
    </row>
    <row r="1001" spans="1:32" x14ac:dyDescent="0.25">
      <c r="A1001" t="s">
        <v>4039</v>
      </c>
      <c r="B1001">
        <f>MAX(B2:B998)</f>
        <v>151757</v>
      </c>
      <c r="C1001">
        <f>B1001/10</f>
        <v>15175.7</v>
      </c>
    </row>
    <row r="1002" spans="1:32" x14ac:dyDescent="0.25">
      <c r="A1002" t="s">
        <v>4040</v>
      </c>
      <c r="B1002">
        <f>MEDIAN(B2:B998)</f>
        <v>5773</v>
      </c>
    </row>
  </sheetData>
  <autoFilter ref="A1:AA998" xr:uid="{048CA745-C634-42F5-84DB-975C02D9961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F493-972D-4E11-822E-A6473A393B77}">
  <dimension ref="A1:D9"/>
  <sheetViews>
    <sheetView workbookViewId="0">
      <selection activeCell="C17" sqref="C17"/>
    </sheetView>
  </sheetViews>
  <sheetFormatPr defaultRowHeight="15" x14ac:dyDescent="0.25"/>
  <cols>
    <col min="1" max="1" width="15.140625" bestFit="1" customWidth="1"/>
    <col min="2" max="3" width="8" bestFit="1" customWidth="1"/>
    <col min="4" max="4" width="10" bestFit="1" customWidth="1"/>
  </cols>
  <sheetData>
    <row r="1" spans="1:4" x14ac:dyDescent="0.25">
      <c r="A1" s="5" t="s">
        <v>4061</v>
      </c>
      <c r="B1" t="s">
        <v>4062</v>
      </c>
      <c r="C1" t="s">
        <v>4063</v>
      </c>
      <c r="D1" t="s">
        <v>4064</v>
      </c>
    </row>
    <row r="2" spans="1:4" x14ac:dyDescent="0.25">
      <c r="A2" s="6" t="s">
        <v>4051</v>
      </c>
      <c r="B2" s="7">
        <v>4741.9000000000033</v>
      </c>
      <c r="C2" s="7">
        <v>1293.859999999999</v>
      </c>
      <c r="D2" s="7">
        <v>106054.27999999998</v>
      </c>
    </row>
    <row r="3" spans="1:4" x14ac:dyDescent="0.25">
      <c r="A3" s="6" t="s">
        <v>4067</v>
      </c>
      <c r="B3" s="7">
        <v>1.87</v>
      </c>
      <c r="C3" s="7">
        <v>2</v>
      </c>
      <c r="D3" s="7">
        <v>4.71</v>
      </c>
    </row>
    <row r="4" spans="1:4" x14ac:dyDescent="0.25">
      <c r="A4" s="6" t="s">
        <v>4068</v>
      </c>
      <c r="B4" s="7"/>
      <c r="C4" s="7"/>
      <c r="D4" s="7"/>
    </row>
    <row r="5" spans="1:4" x14ac:dyDescent="0.25">
      <c r="A5" s="6" t="s">
        <v>4069</v>
      </c>
      <c r="B5" s="7">
        <v>356.07</v>
      </c>
      <c r="C5" s="7">
        <v>92.67</v>
      </c>
      <c r="D5" s="7">
        <v>6940.0599999999995</v>
      </c>
    </row>
    <row r="6" spans="1:4" x14ac:dyDescent="0.25">
      <c r="A6" s="6" t="s">
        <v>4070</v>
      </c>
      <c r="B6" s="7">
        <v>34.660000000000004</v>
      </c>
      <c r="C6" s="7">
        <v>10.14</v>
      </c>
      <c r="D6" s="7">
        <v>313.86999999999995</v>
      </c>
    </row>
    <row r="7" spans="1:4" x14ac:dyDescent="0.25">
      <c r="A7" s="6" t="s">
        <v>4071</v>
      </c>
      <c r="B7" s="7">
        <v>17.810000000000002</v>
      </c>
      <c r="C7" s="7">
        <v>6.5799999999999992</v>
      </c>
      <c r="D7" s="7">
        <v>37.659999999999997</v>
      </c>
    </row>
    <row r="8" spans="1:4" x14ac:dyDescent="0.25">
      <c r="A8" s="6" t="s">
        <v>4072</v>
      </c>
      <c r="B8" s="7">
        <v>7.3100000000000005</v>
      </c>
      <c r="C8" s="7">
        <v>2.44</v>
      </c>
      <c r="D8" s="7">
        <v>1112.6399999999999</v>
      </c>
    </row>
    <row r="9" spans="1:4" x14ac:dyDescent="0.25">
      <c r="A9" s="6" t="s">
        <v>4050</v>
      </c>
      <c r="B9" s="7">
        <v>5159.6200000000035</v>
      </c>
      <c r="C9" s="7">
        <v>1407.6899999999991</v>
      </c>
      <c r="D9" s="7">
        <v>114463.21999999999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4682-8CD5-4C38-8EF3-76CFE39D22F1}">
  <dimension ref="A1:D11"/>
  <sheetViews>
    <sheetView topLeftCell="C1" zoomScale="126" workbookViewId="0">
      <selection activeCell="K29" sqref="K29"/>
    </sheetView>
  </sheetViews>
  <sheetFormatPr defaultRowHeight="15" x14ac:dyDescent="0.25"/>
  <cols>
    <col min="1" max="1" width="10.7109375" bestFit="1" customWidth="1"/>
    <col min="2" max="3" width="8.140625" bestFit="1" customWidth="1"/>
    <col min="4" max="4" width="10.28515625" bestFit="1" customWidth="1"/>
  </cols>
  <sheetData>
    <row r="1" spans="1:4" x14ac:dyDescent="0.25">
      <c r="A1" s="5" t="s">
        <v>4065</v>
      </c>
      <c r="B1" t="s">
        <v>4062</v>
      </c>
      <c r="C1" t="s">
        <v>4063</v>
      </c>
      <c r="D1" t="s">
        <v>4064</v>
      </c>
    </row>
    <row r="2" spans="1:4" x14ac:dyDescent="0.25">
      <c r="A2" s="6" t="s">
        <v>4052</v>
      </c>
      <c r="B2" s="7">
        <v>95.649999999999991</v>
      </c>
      <c r="C2" s="7">
        <v>24.630000000000003</v>
      </c>
      <c r="D2" s="7">
        <v>749.20000000000016</v>
      </c>
    </row>
    <row r="3" spans="1:4" x14ac:dyDescent="0.25">
      <c r="A3" s="6" t="s">
        <v>4053</v>
      </c>
      <c r="B3" s="7">
        <v>167.85</v>
      </c>
      <c r="C3" s="7">
        <v>38.780000000000008</v>
      </c>
      <c r="D3" s="7">
        <v>1005.9099999999999</v>
      </c>
    </row>
    <row r="4" spans="1:4" x14ac:dyDescent="0.25">
      <c r="A4" s="6" t="s">
        <v>4054</v>
      </c>
      <c r="B4" s="7">
        <v>369.65000000000009</v>
      </c>
      <c r="C4" s="7">
        <v>91.979999999999961</v>
      </c>
      <c r="D4" s="7">
        <v>6354.05</v>
      </c>
    </row>
    <row r="5" spans="1:4" x14ac:dyDescent="0.25">
      <c r="A5" s="6" t="s">
        <v>4055</v>
      </c>
      <c r="B5" s="7">
        <v>699.14000000000033</v>
      </c>
      <c r="C5" s="7">
        <v>178.58000000000004</v>
      </c>
      <c r="D5" s="7">
        <v>6744.6300000000019</v>
      </c>
    </row>
    <row r="6" spans="1:4" x14ac:dyDescent="0.25">
      <c r="A6" s="6" t="s">
        <v>4056</v>
      </c>
      <c r="B6" s="7">
        <v>1409.5899999999986</v>
      </c>
      <c r="C6" s="7">
        <v>393.88000000000005</v>
      </c>
      <c r="D6" s="7">
        <v>14013.85</v>
      </c>
    </row>
    <row r="7" spans="1:4" x14ac:dyDescent="0.25">
      <c r="A7" s="6" t="s">
        <v>4057</v>
      </c>
      <c r="B7" s="7">
        <v>1227.9399999999998</v>
      </c>
      <c r="C7" s="7">
        <v>338.80999999999995</v>
      </c>
      <c r="D7" s="7">
        <v>67055.330000000016</v>
      </c>
    </row>
    <row r="8" spans="1:4" x14ac:dyDescent="0.25">
      <c r="A8" s="6" t="s">
        <v>4058</v>
      </c>
      <c r="B8" s="7">
        <v>810.5</v>
      </c>
      <c r="C8" s="7">
        <v>237.77</v>
      </c>
      <c r="D8" s="7">
        <v>11861.220000000001</v>
      </c>
    </row>
    <row r="9" spans="1:4" x14ac:dyDescent="0.25">
      <c r="A9" s="6" t="s">
        <v>4059</v>
      </c>
      <c r="B9" s="7">
        <v>340.63000000000005</v>
      </c>
      <c r="C9" s="7">
        <v>91.689999999999984</v>
      </c>
      <c r="D9" s="7">
        <v>6330.1099999999979</v>
      </c>
    </row>
    <row r="10" spans="1:4" x14ac:dyDescent="0.25">
      <c r="A10" s="6" t="s">
        <v>4060</v>
      </c>
      <c r="B10" s="7">
        <v>38.67</v>
      </c>
      <c r="C10" s="7">
        <v>11.57</v>
      </c>
      <c r="D10" s="7">
        <v>348.91999999999996</v>
      </c>
    </row>
    <row r="11" spans="1:4" x14ac:dyDescent="0.25">
      <c r="A11" s="6" t="s">
        <v>4050</v>
      </c>
      <c r="B11" s="7">
        <v>5159.619999999999</v>
      </c>
      <c r="C11" s="7">
        <v>1407.69</v>
      </c>
      <c r="D11" s="7">
        <v>114463.22000000002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FB7B-66B0-4528-9FEE-B77197EBA345}">
  <dimension ref="A1:D9"/>
  <sheetViews>
    <sheetView workbookViewId="0">
      <selection activeCell="J33" sqref="J33"/>
    </sheetView>
  </sheetViews>
  <sheetFormatPr defaultRowHeight="15" x14ac:dyDescent="0.25"/>
  <cols>
    <col min="1" max="1" width="18.42578125" bestFit="1" customWidth="1"/>
    <col min="2" max="2" width="16.42578125" bestFit="1" customWidth="1"/>
    <col min="3" max="3" width="15.5703125" bestFit="1" customWidth="1"/>
    <col min="4" max="4" width="17.7109375" bestFit="1" customWidth="1"/>
  </cols>
  <sheetData>
    <row r="1" spans="1:4" x14ac:dyDescent="0.25">
      <c r="A1" s="5" t="s">
        <v>4080</v>
      </c>
      <c r="B1" t="s">
        <v>4062</v>
      </c>
      <c r="C1" t="s">
        <v>4063</v>
      </c>
      <c r="D1" t="s">
        <v>4064</v>
      </c>
    </row>
    <row r="2" spans="1:4" x14ac:dyDescent="0.25">
      <c r="A2" s="6" t="s">
        <v>4073</v>
      </c>
      <c r="B2" s="7">
        <v>1401.3199999999997</v>
      </c>
      <c r="C2" s="7">
        <v>429.11000000000013</v>
      </c>
      <c r="D2" s="7">
        <v>67879.140000000058</v>
      </c>
    </row>
    <row r="3" spans="1:4" x14ac:dyDescent="0.25">
      <c r="A3" s="6" t="s">
        <v>4074</v>
      </c>
      <c r="B3" s="7">
        <v>3587.790000000005</v>
      </c>
      <c r="C3" s="7">
        <v>939.79999999999927</v>
      </c>
      <c r="D3" s="7">
        <v>45253.540000000037</v>
      </c>
    </row>
    <row r="4" spans="1:4" x14ac:dyDescent="0.25">
      <c r="A4" s="6" t="s">
        <v>4075</v>
      </c>
      <c r="B4" s="7">
        <v>5.7</v>
      </c>
      <c r="C4" s="7">
        <v>1.57</v>
      </c>
      <c r="D4" s="7">
        <v>89.4</v>
      </c>
    </row>
    <row r="5" spans="1:4" x14ac:dyDescent="0.25">
      <c r="A5" s="6" t="s">
        <v>4076</v>
      </c>
      <c r="B5" s="7">
        <v>4.72</v>
      </c>
      <c r="C5" s="7">
        <v>1.26</v>
      </c>
      <c r="D5" s="7">
        <v>33.49</v>
      </c>
    </row>
    <row r="6" spans="1:4" x14ac:dyDescent="0.25">
      <c r="A6" s="6" t="s">
        <v>4077</v>
      </c>
      <c r="B6" s="7">
        <v>142.71999999999997</v>
      </c>
      <c r="C6" s="7">
        <v>31.45</v>
      </c>
      <c r="D6" s="7">
        <v>946.19999999999993</v>
      </c>
    </row>
    <row r="7" spans="1:4" x14ac:dyDescent="0.25">
      <c r="A7" s="6" t="s">
        <v>4078</v>
      </c>
      <c r="B7" s="7">
        <v>10.76</v>
      </c>
      <c r="C7" s="7">
        <v>2.96</v>
      </c>
      <c r="D7" s="7">
        <v>195.47</v>
      </c>
    </row>
    <row r="8" spans="1:4" x14ac:dyDescent="0.25">
      <c r="A8" s="6" t="s">
        <v>4079</v>
      </c>
      <c r="B8" s="7">
        <v>6.61</v>
      </c>
      <c r="C8" s="7">
        <v>1.54</v>
      </c>
      <c r="D8" s="7">
        <v>65.98</v>
      </c>
    </row>
    <row r="9" spans="1:4" x14ac:dyDescent="0.25">
      <c r="A9" s="6" t="s">
        <v>4050</v>
      </c>
      <c r="B9" s="7">
        <v>5159.6200000000044</v>
      </c>
      <c r="C9" s="7">
        <v>1407.6899999999994</v>
      </c>
      <c r="D9" s="7">
        <v>114463.22000000009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82B2-C5C6-42E9-AC54-AE6EA2E8C1DE}">
  <dimension ref="A1:D8"/>
  <sheetViews>
    <sheetView workbookViewId="0">
      <selection activeCell="C6" sqref="C6"/>
    </sheetView>
  </sheetViews>
  <sheetFormatPr defaultRowHeight="15" x14ac:dyDescent="0.25"/>
  <cols>
    <col min="1" max="1" width="18.85546875" bestFit="1" customWidth="1"/>
    <col min="2" max="3" width="8" bestFit="1" customWidth="1"/>
    <col min="4" max="4" width="10" bestFit="1" customWidth="1"/>
  </cols>
  <sheetData>
    <row r="1" spans="1:4" x14ac:dyDescent="0.25">
      <c r="A1" s="5" t="s">
        <v>4093</v>
      </c>
      <c r="B1" t="s">
        <v>4062</v>
      </c>
      <c r="C1" t="s">
        <v>4063</v>
      </c>
      <c r="D1" t="s">
        <v>4064</v>
      </c>
    </row>
    <row r="2" spans="1:4" x14ac:dyDescent="0.25">
      <c r="A2" s="6" t="s">
        <v>4087</v>
      </c>
      <c r="B2" s="7">
        <v>110.04</v>
      </c>
      <c r="C2" s="7">
        <v>24.19</v>
      </c>
      <c r="D2" s="7">
        <v>1618.4</v>
      </c>
    </row>
    <row r="3" spans="1:4" x14ac:dyDescent="0.25">
      <c r="A3" s="6" t="s">
        <v>4088</v>
      </c>
      <c r="B3" s="7">
        <v>1484.7099999999989</v>
      </c>
      <c r="C3" s="7">
        <v>432.43</v>
      </c>
      <c r="D3" s="7">
        <v>9579.2699999999986</v>
      </c>
    </row>
    <row r="4" spans="1:4" x14ac:dyDescent="0.25">
      <c r="A4" s="6" t="s">
        <v>4089</v>
      </c>
      <c r="B4" s="7">
        <v>2160.6400000000003</v>
      </c>
      <c r="C4" s="7">
        <v>593.60999999999956</v>
      </c>
      <c r="D4" s="7">
        <v>26048.080000000013</v>
      </c>
    </row>
    <row r="5" spans="1:4" x14ac:dyDescent="0.25">
      <c r="A5" s="6" t="s">
        <v>4090</v>
      </c>
      <c r="B5" s="7">
        <v>1099.92</v>
      </c>
      <c r="C5" s="7">
        <v>258.62000000000006</v>
      </c>
      <c r="D5" s="7">
        <v>75398.479999999952</v>
      </c>
    </row>
    <row r="6" spans="1:4" x14ac:dyDescent="0.25">
      <c r="A6" s="6" t="s">
        <v>4091</v>
      </c>
      <c r="B6" s="7">
        <v>301.48</v>
      </c>
      <c r="C6" s="7">
        <v>87.84</v>
      </c>
      <c r="D6" s="7">
        <v>1818.6599999999996</v>
      </c>
    </row>
    <row r="7" spans="1:4" x14ac:dyDescent="0.25">
      <c r="A7" s="6" t="s">
        <v>4092</v>
      </c>
      <c r="B7" s="7">
        <v>2.83</v>
      </c>
      <c r="C7" s="7">
        <v>11</v>
      </c>
      <c r="D7" s="7">
        <v>0.33</v>
      </c>
    </row>
    <row r="8" spans="1:4" x14ac:dyDescent="0.25">
      <c r="A8" s="6" t="s">
        <v>4050</v>
      </c>
      <c r="B8" s="7">
        <v>5159.619999999999</v>
      </c>
      <c r="C8" s="7">
        <v>1407.6899999999996</v>
      </c>
      <c r="D8" s="7">
        <v>114463.21999999997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03CB-2D0E-4FBF-9F96-60D4E7E13846}">
  <dimension ref="A1:D7"/>
  <sheetViews>
    <sheetView workbookViewId="0">
      <selection activeCell="C11" sqref="C11"/>
    </sheetView>
  </sheetViews>
  <sheetFormatPr defaultRowHeight="15" x14ac:dyDescent="0.25"/>
  <cols>
    <col min="1" max="1" width="18.42578125" bestFit="1" customWidth="1"/>
    <col min="2" max="2" width="16.42578125" bestFit="1" customWidth="1"/>
    <col min="3" max="3" width="15.5703125" bestFit="1" customWidth="1"/>
    <col min="4" max="4" width="17.7109375" bestFit="1" customWidth="1"/>
  </cols>
  <sheetData>
    <row r="1" spans="1:4" x14ac:dyDescent="0.25">
      <c r="A1" s="5" t="s">
        <v>4096</v>
      </c>
      <c r="B1" t="s">
        <v>4062</v>
      </c>
      <c r="C1" t="s">
        <v>4063</v>
      </c>
      <c r="D1" t="s">
        <v>4064</v>
      </c>
    </row>
    <row r="2" spans="1:4" x14ac:dyDescent="0.25">
      <c r="A2" s="6" t="s">
        <v>4095</v>
      </c>
      <c r="B2" s="7">
        <v>533.00000000000011</v>
      </c>
      <c r="C2" s="7">
        <v>120.42999999999995</v>
      </c>
      <c r="D2" s="7">
        <v>64434.530000000035</v>
      </c>
    </row>
    <row r="3" spans="1:4" x14ac:dyDescent="0.25">
      <c r="A3" s="6" t="s">
        <v>4088</v>
      </c>
      <c r="B3" s="7">
        <v>1827.7199999999989</v>
      </c>
      <c r="C3" s="7">
        <v>516.24</v>
      </c>
      <c r="D3" s="7">
        <v>18501.499999999985</v>
      </c>
    </row>
    <row r="4" spans="1:4" x14ac:dyDescent="0.25">
      <c r="A4" s="6" t="s">
        <v>4089</v>
      </c>
      <c r="B4" s="7">
        <v>1563.8699999999992</v>
      </c>
      <c r="C4" s="7">
        <v>403.42000000000007</v>
      </c>
      <c r="D4" s="7">
        <v>23382.020000000008</v>
      </c>
    </row>
    <row r="5" spans="1:4" x14ac:dyDescent="0.25">
      <c r="A5" s="6" t="s">
        <v>4091</v>
      </c>
      <c r="B5" s="7">
        <v>985.97999999999945</v>
      </c>
      <c r="C5" s="7">
        <v>283.81000000000006</v>
      </c>
      <c r="D5" s="7">
        <v>6887.5799999999981</v>
      </c>
    </row>
    <row r="6" spans="1:4" x14ac:dyDescent="0.25">
      <c r="A6" s="6" t="s">
        <v>4092</v>
      </c>
      <c r="B6" s="7">
        <v>249.04999999999998</v>
      </c>
      <c r="C6" s="7">
        <v>83.789999999999992</v>
      </c>
      <c r="D6" s="7">
        <v>1257.5900000000001</v>
      </c>
    </row>
    <row r="7" spans="1:4" x14ac:dyDescent="0.25">
      <c r="A7" s="6" t="s">
        <v>4050</v>
      </c>
      <c r="B7" s="7">
        <v>5159.6199999999981</v>
      </c>
      <c r="C7" s="7">
        <v>1407.69</v>
      </c>
      <c r="D7" s="7">
        <v>114463.22000000003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12D2-BADB-4854-A65B-6CFD028254B3}">
  <dimension ref="A1:J7"/>
  <sheetViews>
    <sheetView workbookViewId="0">
      <selection activeCell="E9" sqref="E9"/>
    </sheetView>
  </sheetViews>
  <sheetFormatPr defaultRowHeight="15" x14ac:dyDescent="0.25"/>
  <cols>
    <col min="1" max="1" width="17.5703125" customWidth="1"/>
    <col min="2" max="2" width="21.140625" bestFit="1" customWidth="1"/>
    <col min="3" max="3" width="20.140625" bestFit="1" customWidth="1"/>
    <col min="4" max="6" width="21.140625" bestFit="1" customWidth="1"/>
    <col min="7" max="7" width="19.85546875" bestFit="1" customWidth="1"/>
    <col min="8" max="10" width="21.140625" bestFit="1" customWidth="1"/>
  </cols>
  <sheetData>
    <row r="1" spans="1:10" x14ac:dyDescent="0.25">
      <c r="B1" t="s">
        <v>13</v>
      </c>
      <c r="C1" t="s">
        <v>13</v>
      </c>
      <c r="D1" t="s">
        <v>13</v>
      </c>
      <c r="E1" t="s">
        <v>14</v>
      </c>
      <c r="F1" t="s">
        <v>14</v>
      </c>
      <c r="G1" t="s">
        <v>14</v>
      </c>
      <c r="H1" t="s">
        <v>15</v>
      </c>
      <c r="I1" t="s">
        <v>15</v>
      </c>
      <c r="J1" t="s">
        <v>15</v>
      </c>
    </row>
    <row r="2" spans="1:10" x14ac:dyDescent="0.25">
      <c r="B2" t="s">
        <v>4017</v>
      </c>
      <c r="C2" t="s">
        <v>4018</v>
      </c>
      <c r="D2" t="s">
        <v>4019</v>
      </c>
      <c r="E2" t="s">
        <v>4017</v>
      </c>
      <c r="F2" t="s">
        <v>4018</v>
      </c>
      <c r="G2" t="s">
        <v>4019</v>
      </c>
      <c r="H2" t="s">
        <v>4017</v>
      </c>
      <c r="I2" t="s">
        <v>4018</v>
      </c>
      <c r="J2" t="s">
        <v>4019</v>
      </c>
    </row>
    <row r="3" spans="1:10" x14ac:dyDescent="0.25">
      <c r="A3" t="s">
        <v>4028</v>
      </c>
    </row>
    <row r="4" spans="1:10" x14ac:dyDescent="0.25">
      <c r="A4" t="s">
        <v>4029</v>
      </c>
      <c r="B4" s="1">
        <v>4.5203870967741904E+16</v>
      </c>
      <c r="C4" t="s">
        <v>347</v>
      </c>
      <c r="D4" s="1">
        <v>1.80854046675701E+16</v>
      </c>
      <c r="E4" s="1">
        <v>1.38422580645161E+16</v>
      </c>
      <c r="F4" s="1">
        <v>1.305E+16</v>
      </c>
      <c r="G4" t="s">
        <v>4030</v>
      </c>
      <c r="H4" s="1">
        <v>2.18964967741935E+16</v>
      </c>
      <c r="I4" s="1">
        <v>1.20599999999999E+16</v>
      </c>
      <c r="J4" s="1">
        <v>3134818530869170</v>
      </c>
    </row>
    <row r="5" spans="1:10" x14ac:dyDescent="0.25">
      <c r="A5" t="s">
        <v>4031</v>
      </c>
      <c r="B5" s="1">
        <v>5150454545454540</v>
      </c>
      <c r="C5" t="s">
        <v>737</v>
      </c>
      <c r="D5" s="1">
        <v>1.82336041987842E+16</v>
      </c>
      <c r="E5" s="1">
        <v>1.46795454545454E+16</v>
      </c>
      <c r="F5" s="1">
        <v>1.38499999999999E+16</v>
      </c>
      <c r="G5" t="s">
        <v>4032</v>
      </c>
      <c r="H5" s="1">
        <v>6695125</v>
      </c>
      <c r="I5" s="1">
        <v>22655</v>
      </c>
      <c r="J5" s="1">
        <v>2099243505010450</v>
      </c>
    </row>
    <row r="6" spans="1:10" x14ac:dyDescent="0.25">
      <c r="A6" t="s">
        <v>4033</v>
      </c>
      <c r="B6" s="1">
        <v>5631911764705880</v>
      </c>
      <c r="C6" s="1">
        <v>5574999999999990</v>
      </c>
      <c r="D6" s="1">
        <v>1.41013281659972E+16</v>
      </c>
      <c r="E6" s="1">
        <v>1.49628676470588E+16</v>
      </c>
      <c r="F6" t="s">
        <v>412</v>
      </c>
      <c r="G6" t="s">
        <v>4034</v>
      </c>
      <c r="H6" s="1">
        <v>6910463235294110</v>
      </c>
      <c r="I6" t="s">
        <v>1135</v>
      </c>
      <c r="J6" s="1">
        <v>2.34528240714958E+16</v>
      </c>
    </row>
    <row r="7" spans="1:10" x14ac:dyDescent="0.25">
      <c r="A7" t="s">
        <v>4035</v>
      </c>
      <c r="B7" s="1">
        <v>640747572815534</v>
      </c>
      <c r="C7" t="s">
        <v>1513</v>
      </c>
      <c r="D7" s="1">
        <v>1.94522039302922E+16</v>
      </c>
      <c r="E7" s="1">
        <v>1.52053398058252E+16</v>
      </c>
      <c r="F7" t="s">
        <v>946</v>
      </c>
      <c r="G7" t="s">
        <v>4036</v>
      </c>
      <c r="H7" s="1">
        <v>7769029126213590</v>
      </c>
      <c r="I7" t="s">
        <v>4037</v>
      </c>
      <c r="J7" s="1">
        <v>1820790808678210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2225-0594-447E-AA6F-FED0F29B3C37}">
  <dimension ref="A1:J6"/>
  <sheetViews>
    <sheetView workbookViewId="0">
      <selection activeCell="B1" sqref="B1:J1048576"/>
    </sheetView>
  </sheetViews>
  <sheetFormatPr defaultRowHeight="15" x14ac:dyDescent="0.25"/>
  <cols>
    <col min="1" max="1" width="23.28515625" bestFit="1" customWidth="1"/>
    <col min="2" max="5" width="21.140625" bestFit="1" customWidth="1"/>
    <col min="6" max="6" width="7.7109375" bestFit="1" customWidth="1"/>
    <col min="7" max="7" width="19.85546875" bestFit="1" customWidth="1"/>
    <col min="8" max="8" width="21.140625" bestFit="1" customWidth="1"/>
    <col min="9" max="9" width="9.28515625" bestFit="1" customWidth="1"/>
    <col min="10" max="10" width="21.140625" bestFit="1" customWidth="1"/>
  </cols>
  <sheetData>
    <row r="1" spans="1:10" x14ac:dyDescent="0.25">
      <c r="B1" t="s">
        <v>13</v>
      </c>
      <c r="C1" t="s">
        <v>13</v>
      </c>
      <c r="D1" t="s">
        <v>13</v>
      </c>
      <c r="E1" t="s">
        <v>14</v>
      </c>
      <c r="F1" t="s">
        <v>14</v>
      </c>
      <c r="G1" t="s">
        <v>14</v>
      </c>
      <c r="H1" t="s">
        <v>15</v>
      </c>
      <c r="I1" t="s">
        <v>15</v>
      </c>
      <c r="J1" t="s">
        <v>15</v>
      </c>
    </row>
    <row r="2" spans="1:10" x14ac:dyDescent="0.25">
      <c r="B2" t="s">
        <v>4017</v>
      </c>
      <c r="C2" t="s">
        <v>4018</v>
      </c>
      <c r="D2" t="s">
        <v>4019</v>
      </c>
      <c r="E2" t="s">
        <v>4017</v>
      </c>
      <c r="F2" t="s">
        <v>4018</v>
      </c>
      <c r="G2" t="s">
        <v>4019</v>
      </c>
      <c r="H2" t="s">
        <v>4017</v>
      </c>
      <c r="I2" t="s">
        <v>4018</v>
      </c>
      <c r="J2" t="s">
        <v>4019</v>
      </c>
    </row>
    <row r="3" spans="1:10" x14ac:dyDescent="0.25">
      <c r="A3" t="s">
        <v>4020</v>
      </c>
    </row>
    <row r="4" spans="1:10" x14ac:dyDescent="0.25">
      <c r="A4" t="s">
        <v>4021</v>
      </c>
      <c r="B4" s="1">
        <v>5.39664864864864E+16</v>
      </c>
      <c r="C4" t="s">
        <v>1240</v>
      </c>
      <c r="D4" s="1">
        <v>1.79888278689468E+16</v>
      </c>
      <c r="E4" s="1">
        <v>1.46659459459459E+16</v>
      </c>
      <c r="F4" t="s">
        <v>290</v>
      </c>
      <c r="G4" t="s">
        <v>4022</v>
      </c>
      <c r="H4" s="1">
        <v>545198108108108</v>
      </c>
      <c r="I4" t="s">
        <v>241</v>
      </c>
      <c r="J4" s="1">
        <v>1.38428518239341E+16</v>
      </c>
    </row>
    <row r="5" spans="1:10" x14ac:dyDescent="0.25">
      <c r="A5" t="s">
        <v>4023</v>
      </c>
      <c r="B5" s="1">
        <v>5329245283018860</v>
      </c>
      <c r="C5" s="1">
        <v>5.435E+16</v>
      </c>
      <c r="D5" s="1">
        <v>2.01412909600663E+16</v>
      </c>
      <c r="E5" s="1">
        <v>1.45339622641509E+16</v>
      </c>
      <c r="F5" t="s">
        <v>156</v>
      </c>
      <c r="G5" t="s">
        <v>4024</v>
      </c>
      <c r="H5" s="1">
        <v>3.43802075471698E+16</v>
      </c>
      <c r="I5" s="1">
        <v>26945</v>
      </c>
      <c r="J5" s="1">
        <v>3796682224004960</v>
      </c>
    </row>
    <row r="6" spans="1:10" x14ac:dyDescent="0.25">
      <c r="A6" t="s">
        <v>4025</v>
      </c>
      <c r="B6" s="1">
        <v>3.025E+16</v>
      </c>
      <c r="C6" s="1">
        <v>2715</v>
      </c>
      <c r="D6" s="1">
        <v>2439979508110670</v>
      </c>
      <c r="E6" s="1">
        <v>1.19083333333333E+16</v>
      </c>
      <c r="F6" t="s">
        <v>1934</v>
      </c>
      <c r="G6" t="s">
        <v>4026</v>
      </c>
      <c r="H6" t="s">
        <v>4027</v>
      </c>
      <c r="I6" s="1">
        <v>6335</v>
      </c>
      <c r="J6" s="1">
        <v>3178028892253810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ck_summary</vt:lpstr>
      <vt:lpstr>1-popularidade</vt:lpstr>
      <vt:lpstr>2-maturidade</vt:lpstr>
      <vt:lpstr>3-atividades</vt:lpstr>
      <vt:lpstr>4-linecode</vt:lpstr>
      <vt:lpstr>4-line comment</vt:lpstr>
      <vt:lpstr>estatisticas_atividade</vt:lpstr>
      <vt:lpstr>estatisticas_popularidade</vt:lpstr>
      <vt:lpstr>teste - linecode - dispersao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Celio Oliveira</cp:lastModifiedBy>
  <dcterms:created xsi:type="dcterms:W3CDTF">2025-09-17T23:53:57Z</dcterms:created>
  <dcterms:modified xsi:type="dcterms:W3CDTF">2025-09-18T02:05:02Z</dcterms:modified>
</cp:coreProperties>
</file>