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WORKER LOAN CODE 4" sheetId="7" r:id="rId1"/>
    <sheet name="STAFF LOAN CODE 4 " sheetId="6" r:id="rId2"/>
    <sheet name="Sheet1" sheetId="1" r:id="rId3"/>
    <sheet name="Sheet2" sheetId="2" r:id="rId4"/>
    <sheet name="Sheet3" sheetId="3" r:id="rId5"/>
  </sheets>
  <definedNames>
    <definedName name="_xlnm._FilterDatabase" localSheetId="1" hidden="1">'STAFF LOAN CODE 4 '!$A$5:$P$13</definedName>
    <definedName name="_xlnm.Print_Titles" localSheetId="1">'STAFF LOAN CODE 4 '!$3:$3</definedName>
  </definedNames>
  <calcPr calcId="124519"/>
</workbook>
</file>

<file path=xl/calcChain.xml><?xml version="1.0" encoding="utf-8"?>
<calcChain xmlns="http://schemas.openxmlformats.org/spreadsheetml/2006/main">
  <c r="AE116" i="7"/>
  <c r="BK115"/>
  <c r="AL115"/>
  <c r="AE115"/>
  <c r="BF115" s="1"/>
  <c r="BK114"/>
  <c r="BB114"/>
  <c r="AE114"/>
  <c r="BF114" s="1"/>
  <c r="BK113"/>
  <c r="BB113"/>
  <c r="AL113"/>
  <c r="AE113"/>
  <c r="BF113" s="1"/>
  <c r="BK112"/>
  <c r="BB112"/>
  <c r="AL112"/>
  <c r="AE112"/>
  <c r="BF112" s="1"/>
  <c r="BK111"/>
  <c r="BB111"/>
  <c r="AL111"/>
  <c r="AE111"/>
  <c r="BF111" s="1"/>
  <c r="BK110"/>
  <c r="BB110"/>
  <c r="AL110"/>
  <c r="AE110"/>
  <c r="BF110" s="1"/>
  <c r="BK109"/>
  <c r="BB109"/>
  <c r="AL109"/>
  <c r="AE109"/>
  <c r="BF109" s="1"/>
  <c r="BK108"/>
  <c r="BB108"/>
  <c r="AL108"/>
  <c r="AE108"/>
  <c r="BF108" s="1"/>
  <c r="BK107"/>
  <c r="BB107"/>
  <c r="AL107"/>
  <c r="AE107"/>
  <c r="BF107" s="1"/>
  <c r="BK106"/>
  <c r="BB106"/>
  <c r="AL106"/>
  <c r="AE106"/>
  <c r="BF106" s="1"/>
  <c r="BK105"/>
  <c r="BB105"/>
  <c r="AL105"/>
  <c r="AE105"/>
  <c r="BF105" s="1"/>
  <c r="BK104"/>
  <c r="BB104"/>
  <c r="AL104"/>
  <c r="AE104"/>
  <c r="BF104" s="1"/>
  <c r="BK103"/>
  <c r="BB103"/>
  <c r="AV103"/>
  <c r="AL103"/>
  <c r="AE103"/>
  <c r="BF103" s="1"/>
  <c r="BK102"/>
  <c r="BB102"/>
  <c r="AL102"/>
  <c r="AE102"/>
  <c r="BF102" s="1"/>
  <c r="BK101"/>
  <c r="BB101"/>
  <c r="AE101"/>
  <c r="BF101" s="1"/>
  <c r="BK100"/>
  <c r="BB100"/>
  <c r="AL100"/>
  <c r="AE100"/>
  <c r="BF100" s="1"/>
  <c r="BK99"/>
  <c r="BB99"/>
  <c r="AL99"/>
  <c r="AE99"/>
  <c r="BF99" s="1"/>
  <c r="BK98"/>
  <c r="BB98"/>
  <c r="AL98"/>
  <c r="AE98"/>
  <c r="BF98" s="1"/>
  <c r="BK97"/>
  <c r="BB97"/>
  <c r="AL97"/>
  <c r="BF97" s="1"/>
  <c r="BK96"/>
  <c r="BB96"/>
  <c r="AL96"/>
  <c r="AE96"/>
  <c r="BF96" s="1"/>
  <c r="BK95"/>
  <c r="BB95"/>
  <c r="AL95"/>
  <c r="AE95"/>
  <c r="BF95" s="1"/>
  <c r="BK94"/>
  <c r="BB94"/>
  <c r="AL94"/>
  <c r="AE94"/>
  <c r="BF94" s="1"/>
  <c r="BK93"/>
  <c r="BB93"/>
  <c r="AL93"/>
  <c r="AE93"/>
  <c r="BF93" s="1"/>
  <c r="BK92"/>
  <c r="BB92"/>
  <c r="AL92"/>
  <c r="AE92"/>
  <c r="BF92" s="1"/>
  <c r="BK91"/>
  <c r="BB91"/>
  <c r="AL91"/>
  <c r="AE91"/>
  <c r="BF91" s="1"/>
  <c r="BK90"/>
  <c r="BB90"/>
  <c r="AL90"/>
  <c r="AE90"/>
  <c r="BF90" s="1"/>
  <c r="BK89"/>
  <c r="BB89"/>
  <c r="AL89"/>
  <c r="AE89"/>
  <c r="BF89" s="1"/>
  <c r="BK88"/>
  <c r="BB88"/>
  <c r="AL88"/>
  <c r="AE88"/>
  <c r="BF88" s="1"/>
  <c r="BK87"/>
  <c r="BB87"/>
  <c r="AL87"/>
  <c r="AE87"/>
  <c r="BF87" s="1"/>
  <c r="BK86"/>
  <c r="BB86"/>
  <c r="AL86"/>
  <c r="AE86"/>
  <c r="BF86" s="1"/>
  <c r="BK85"/>
  <c r="BB85"/>
  <c r="AL85"/>
  <c r="AE85"/>
  <c r="BF85" s="1"/>
  <c r="BK84"/>
  <c r="BB84"/>
  <c r="AL84"/>
  <c r="AE84"/>
  <c r="BF84" s="1"/>
  <c r="BK83"/>
  <c r="BB83"/>
  <c r="AL83"/>
  <c r="AE83"/>
  <c r="BF83" s="1"/>
  <c r="BK82"/>
  <c r="BB82"/>
  <c r="AL82"/>
  <c r="AE82"/>
  <c r="BF82" s="1"/>
  <c r="BK81"/>
  <c r="BB81"/>
  <c r="AL81"/>
  <c r="AE81"/>
  <c r="BF81" s="1"/>
  <c r="BK80"/>
  <c r="BB80"/>
  <c r="AL80"/>
  <c r="AE80"/>
  <c r="BF80" s="1"/>
  <c r="BK79"/>
  <c r="BB79"/>
  <c r="AE79"/>
  <c r="BF79" s="1"/>
  <c r="BK78"/>
  <c r="BB78"/>
  <c r="AL78"/>
  <c r="AE78"/>
  <c r="BF78" s="1"/>
  <c r="BK77"/>
  <c r="BB77"/>
  <c r="AL77"/>
  <c r="AE77"/>
  <c r="BF77" s="1"/>
  <c r="BK76"/>
  <c r="BB76"/>
  <c r="AL76"/>
  <c r="AE76"/>
  <c r="BF76" s="1"/>
  <c r="BK75"/>
  <c r="BB75"/>
  <c r="AL75"/>
  <c r="AE75"/>
  <c r="BF75" s="1"/>
  <c r="BK74"/>
  <c r="BB74"/>
  <c r="AL74"/>
  <c r="AE74"/>
  <c r="BF74" s="1"/>
  <c r="BK73"/>
  <c r="BB73"/>
  <c r="AL73"/>
  <c r="AE73"/>
  <c r="BF73" s="1"/>
  <c r="BK72"/>
  <c r="BB72"/>
  <c r="AL72"/>
  <c r="AE72"/>
  <c r="BF72" s="1"/>
  <c r="BK71"/>
  <c r="BB71"/>
  <c r="AL71"/>
  <c r="AE71"/>
  <c r="BF71" s="1"/>
  <c r="BK70"/>
  <c r="BB70"/>
  <c r="AL70"/>
  <c r="AE70"/>
  <c r="BF70" s="1"/>
  <c r="BK69"/>
  <c r="BB69"/>
  <c r="AL69"/>
  <c r="AE69"/>
  <c r="BF69" s="1"/>
  <c r="BK68"/>
  <c r="BB68"/>
  <c r="AL68"/>
  <c r="AE68"/>
  <c r="BF68" s="1"/>
  <c r="BK67"/>
  <c r="BB67"/>
  <c r="AL67"/>
  <c r="BF67" s="1"/>
  <c r="AE67"/>
  <c r="BK66"/>
  <c r="BB66"/>
  <c r="AE66"/>
  <c r="BF66" s="1"/>
  <c r="BK65"/>
  <c r="BB65"/>
  <c r="AL65"/>
  <c r="AE65"/>
  <c r="BF65" s="1"/>
  <c r="BK64"/>
  <c r="BB64"/>
  <c r="AL64"/>
  <c r="BF64" s="1"/>
  <c r="AE64"/>
  <c r="BK63"/>
  <c r="BB63"/>
  <c r="AL63"/>
  <c r="AE63"/>
  <c r="BF63" s="1"/>
  <c r="BK62"/>
  <c r="BB62"/>
  <c r="AL62"/>
  <c r="BF62" s="1"/>
  <c r="AE62"/>
  <c r="BK61"/>
  <c r="BB61"/>
  <c r="AL61"/>
  <c r="AE61"/>
  <c r="BF61" s="1"/>
  <c r="BK60"/>
  <c r="BB60"/>
  <c r="AL60"/>
  <c r="BF60" s="1"/>
  <c r="AE60"/>
  <c r="BK59"/>
  <c r="BB59"/>
  <c r="AL59"/>
  <c r="AE59"/>
  <c r="BF59" s="1"/>
  <c r="BK58"/>
  <c r="BB58"/>
  <c r="AL58"/>
  <c r="BF58" s="1"/>
  <c r="AE58"/>
  <c r="BK57"/>
  <c r="BB57"/>
  <c r="AL57"/>
  <c r="AE57"/>
  <c r="BF57" s="1"/>
  <c r="BK56"/>
  <c r="BB56"/>
  <c r="AL56"/>
  <c r="AE56"/>
  <c r="BF56" s="1"/>
  <c r="BK55"/>
  <c r="BB55"/>
  <c r="AL55"/>
  <c r="AE55"/>
  <c r="BF55" s="1"/>
  <c r="BK54"/>
  <c r="BB54"/>
  <c r="AL54"/>
  <c r="AE54"/>
  <c r="BF54" s="1"/>
  <c r="BK53"/>
  <c r="BB53"/>
  <c r="AL53"/>
  <c r="AE53"/>
  <c r="BF53" s="1"/>
  <c r="BK52"/>
  <c r="BB52"/>
  <c r="AL52"/>
  <c r="AE52"/>
  <c r="BF52" s="1"/>
  <c r="BK51"/>
  <c r="BB51"/>
  <c r="AL51"/>
  <c r="AE51"/>
  <c r="BF51" s="1"/>
  <c r="BK50"/>
  <c r="BB50"/>
  <c r="AE50"/>
  <c r="BF50" s="1"/>
  <c r="BK49"/>
  <c r="BB49"/>
  <c r="AL49"/>
  <c r="BF49" s="1"/>
  <c r="BK48"/>
  <c r="BB48"/>
  <c r="AL48"/>
  <c r="AE48"/>
  <c r="BF48" s="1"/>
  <c r="BK47"/>
  <c r="BB47"/>
  <c r="AE47"/>
  <c r="BF47" s="1"/>
  <c r="BK46"/>
  <c r="BB46"/>
  <c r="AL46"/>
  <c r="AE46"/>
  <c r="BF46" s="1"/>
  <c r="BK45"/>
  <c r="BB45"/>
  <c r="AL45"/>
  <c r="BF45" s="1"/>
  <c r="AE45"/>
  <c r="BK44"/>
  <c r="BB44"/>
  <c r="AL44"/>
  <c r="AE44"/>
  <c r="BF44" s="1"/>
  <c r="BK43"/>
  <c r="BB43"/>
  <c r="AL43"/>
  <c r="BF43" s="1"/>
  <c r="AE43"/>
  <c r="BK42"/>
  <c r="BB42"/>
  <c r="AL42"/>
  <c r="AE42"/>
  <c r="BF42" s="1"/>
  <c r="BK41"/>
  <c r="BB41"/>
  <c r="AL41"/>
  <c r="BF41" s="1"/>
  <c r="AE41"/>
  <c r="BK40"/>
  <c r="BB40"/>
  <c r="AL40"/>
  <c r="AE40"/>
  <c r="BF40" s="1"/>
  <c r="BK39"/>
  <c r="BB39"/>
  <c r="AL39"/>
  <c r="BF39" s="1"/>
  <c r="AE39"/>
  <c r="BK38"/>
  <c r="BB38"/>
  <c r="AE38"/>
  <c r="BF38" s="1"/>
  <c r="BK37"/>
  <c r="BB37"/>
  <c r="AL37"/>
  <c r="AE37"/>
  <c r="BF37" s="1"/>
  <c r="BK36"/>
  <c r="BB36"/>
  <c r="AL36"/>
  <c r="BF36" s="1"/>
  <c r="AE36"/>
  <c r="BK35"/>
  <c r="BB35"/>
  <c r="AL35"/>
  <c r="AE35"/>
  <c r="BF35" s="1"/>
  <c r="BK34"/>
  <c r="BB34"/>
  <c r="AL34"/>
  <c r="BF34" s="1"/>
  <c r="AE34"/>
  <c r="BK33"/>
  <c r="BB33"/>
  <c r="AL33"/>
  <c r="AE33"/>
  <c r="BF33" s="1"/>
  <c r="BK32"/>
  <c r="BB32"/>
  <c r="AL32"/>
  <c r="BF32" s="1"/>
  <c r="AE32"/>
  <c r="BK31"/>
  <c r="BB31"/>
  <c r="AL31"/>
  <c r="AE31"/>
  <c r="BF31" s="1"/>
  <c r="BK30"/>
  <c r="BB30"/>
  <c r="AL30"/>
  <c r="BF30" s="1"/>
  <c r="AE30"/>
  <c r="BK29"/>
  <c r="BB29"/>
  <c r="AL29"/>
  <c r="AE29"/>
  <c r="BF29" s="1"/>
  <c r="BK28"/>
  <c r="BB28"/>
  <c r="AL28"/>
  <c r="BF28" s="1"/>
  <c r="AE28"/>
  <c r="BK27"/>
  <c r="BB27"/>
  <c r="AL27"/>
  <c r="AE27"/>
  <c r="BF27" s="1"/>
  <c r="BK26"/>
  <c r="BB26"/>
  <c r="AL26"/>
  <c r="BF26" s="1"/>
  <c r="AE26"/>
  <c r="BK25"/>
  <c r="BB25"/>
  <c r="AL25"/>
  <c r="AE25"/>
  <c r="BF25" s="1"/>
  <c r="BK24"/>
  <c r="BB24"/>
  <c r="AL24"/>
  <c r="BF24" s="1"/>
  <c r="AE24"/>
  <c r="BK23"/>
  <c r="BB23"/>
  <c r="AL23"/>
  <c r="AE23"/>
  <c r="BF23" s="1"/>
  <c r="BK22"/>
  <c r="BB22"/>
  <c r="AL22"/>
  <c r="BF22" s="1"/>
  <c r="AE22"/>
  <c r="BK21"/>
  <c r="BB21"/>
  <c r="AL21"/>
  <c r="AE21"/>
  <c r="BF21" s="1"/>
  <c r="BK20"/>
  <c r="BB20"/>
  <c r="AL20"/>
  <c r="BF20" s="1"/>
  <c r="AE20"/>
  <c r="BK19"/>
  <c r="BB19"/>
  <c r="AL19"/>
  <c r="AE19"/>
  <c r="BF19" s="1"/>
  <c r="BK18"/>
  <c r="BB18"/>
  <c r="AL18"/>
  <c r="BF18" s="1"/>
  <c r="AE18"/>
  <c r="BK17"/>
  <c r="BB17"/>
  <c r="AL17"/>
  <c r="AE17"/>
  <c r="BF17" s="1"/>
  <c r="BK16"/>
  <c r="BB16"/>
  <c r="AL16"/>
  <c r="BF16" s="1"/>
  <c r="BK15"/>
  <c r="BB15"/>
  <c r="AL15"/>
  <c r="BF15" s="1"/>
  <c r="AE15"/>
  <c r="BK14"/>
  <c r="BB14"/>
  <c r="AL14"/>
  <c r="AE14"/>
  <c r="BF14" s="1"/>
  <c r="BK13"/>
  <c r="BB13"/>
  <c r="AL13"/>
  <c r="BF13" s="1"/>
  <c r="AE13"/>
  <c r="BK12"/>
  <c r="BB12"/>
  <c r="AL12"/>
  <c r="AE12"/>
  <c r="BF12" s="1"/>
  <c r="BK11"/>
  <c r="BB11"/>
  <c r="AL11"/>
  <c r="BF11" s="1"/>
  <c r="AE11"/>
  <c r="BK10"/>
  <c r="BB10"/>
  <c r="AL10"/>
  <c r="AE10"/>
  <c r="BF10" s="1"/>
  <c r="BK9"/>
  <c r="BB9"/>
  <c r="AL9"/>
  <c r="BF9" s="1"/>
  <c r="AE9"/>
  <c r="BK8"/>
  <c r="BB8"/>
  <c r="AL8"/>
  <c r="AE8"/>
  <c r="BF8" s="1"/>
  <c r="BK7"/>
  <c r="BB7"/>
  <c r="AL7"/>
  <c r="BF7" s="1"/>
  <c r="AE7"/>
  <c r="BK6"/>
  <c r="BB6"/>
  <c r="AL6"/>
  <c r="AE6"/>
  <c r="BF6" s="1"/>
  <c r="I15" i="6"/>
</calcChain>
</file>

<file path=xl/comments1.xml><?xml version="1.0" encoding="utf-8"?>
<comments xmlns="http://schemas.openxmlformats.org/spreadsheetml/2006/main">
  <authors>
    <author>Author</author>
  </authors>
  <commentList>
    <comment ref="AU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28/6/16 LOAN ISSUE
INT 94 DAYS 1000
DUE AMOUNT 700
SEP2016
</t>
        </r>
      </text>
    </comment>
    <comment ref="AW1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1400
sep2014
</t>
        </r>
      </text>
    </comment>
    <comment ref="AC2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4000
</t>
        </r>
      </text>
    </comment>
    <comment ref="AA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3000
</t>
        </r>
      </text>
    </comment>
    <comment ref="AO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AU2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MAY DIFF ADD 2014
</t>
        </r>
      </text>
    </comment>
    <comment ref="AO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2015
COLL NO LESS 350</t>
        </r>
      </text>
    </comment>
    <comment ref="AU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AW2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350
COLL 135
UN COLL 215
ferb coll</t>
        </r>
      </text>
    </comment>
    <comment ref="AC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DUE 8000
NOV2016
</t>
        </r>
      </text>
    </comment>
    <comment ref="AW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530
</t>
        </r>
      </text>
    </comment>
    <comment ref="AO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FEB DUE 1250 NO LESS LOAN
JAN 2013 LOAN LESS</t>
        </r>
      </text>
    </comment>
    <comment ref="AU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AW5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2500
aug 2014monthly due 4000 aug15</t>
        </r>
      </text>
    </comment>
    <comment ref="AV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1200
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</t>
        </r>
      </text>
    </comment>
    <comment ref="X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demand coll cash coll no less</t>
        </r>
      </text>
    </comment>
    <comment ref="AF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cash coll diff july</t>
        </r>
      </text>
    </comment>
    <comment ref="AO7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loan issue on21/7/16 21730 to adj int 700 oct demand</t>
        </r>
      </text>
    </comment>
    <comment ref="AW79" authorId="0">
      <text>
        <r>
          <rPr>
            <b/>
            <sz val="9"/>
            <color indexed="81"/>
            <rFont val="Tahoma"/>
            <family val="2"/>
          </rPr>
          <t xml:space="preserve">Author:
monthly due 700
</t>
        </r>
      </text>
    </comment>
    <comment ref="AZ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april uncolled  diff adj jan 2015</t>
        </r>
      </text>
    </comment>
    <comment ref="BC8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830
MAY 2014
</t>
        </r>
      </text>
    </comment>
    <comment ref="AC1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4000
</t>
        </r>
      </text>
    </comment>
    <comment ref="AC10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monthly due 6000
jan15
feb15 monthly due 3000
monthly due4000b july 2015
el 1000
july 2015</t>
        </r>
      </text>
    </comment>
    <comment ref="AF1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april 2016 coll nodetaled july2016  2000
</t>
        </r>
      </text>
    </comment>
    <comment ref="AV10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MONTHLY DUE 1700
</t>
        </r>
      </text>
    </comment>
    <comment ref="H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 1000 EXCWES</t>
        </r>
      </text>
    </comment>
  </commentList>
</comments>
</file>

<file path=xl/sharedStrings.xml><?xml version="1.0" encoding="utf-8"?>
<sst xmlns="http://schemas.openxmlformats.org/spreadsheetml/2006/main" count="267" uniqueCount="190">
  <si>
    <t xml:space="preserve"> </t>
  </si>
  <si>
    <t>S. NO</t>
  </si>
  <si>
    <t>T. NO.</t>
  </si>
  <si>
    <t xml:space="preserve">NAME        </t>
  </si>
  <si>
    <t>M.NO</t>
  </si>
  <si>
    <t>loan no</t>
  </si>
  <si>
    <t>issuet date</t>
  </si>
  <si>
    <t>loan code</t>
  </si>
  <si>
    <t>last paid date</t>
  </si>
  <si>
    <t>loan out</t>
  </si>
  <si>
    <t>od prn</t>
  </si>
  <si>
    <t>int</t>
  </si>
  <si>
    <t>od  int</t>
  </si>
  <si>
    <t>prn</t>
  </si>
  <si>
    <t>ROI</t>
  </si>
  <si>
    <t>l closed status</t>
  </si>
  <si>
    <t>DEVARAJ  KT</t>
  </si>
  <si>
    <t>GUNASEKARAN  R</t>
  </si>
  <si>
    <t>SURESH  M J</t>
  </si>
  <si>
    <t>ARUNACHALAM  C</t>
  </si>
  <si>
    <t>KARTHIKEYAN  M</t>
  </si>
  <si>
    <t>NALLUCHAMY  P</t>
  </si>
  <si>
    <t>SELVARAJ   K  V</t>
  </si>
  <si>
    <t>SURESHKUMAR  K</t>
  </si>
  <si>
    <t>TOTAL</t>
  </si>
  <si>
    <t>LAKSHMI MACHINE WORKS CO-OPERATIVE THRIFT AND CREDIT SOCIETY LTD., CC2243</t>
  </si>
  <si>
    <t>WORKER DEMAND FOR THE  MONTH Of MARCH- 2016</t>
  </si>
  <si>
    <t>loan r.i 9.5%  1/10/15</t>
  </si>
  <si>
    <t>DEPT</t>
  </si>
  <si>
    <t>T.NO.</t>
  </si>
  <si>
    <t>SL</t>
  </si>
  <si>
    <t>EL ADJ COLL</t>
  </si>
  <si>
    <t>sl</t>
  </si>
  <si>
    <t>em.l</t>
  </si>
  <si>
    <t>ed.l</t>
  </si>
  <si>
    <t>co.lo</t>
  </si>
  <si>
    <t>date</t>
  </si>
  <si>
    <t>issue</t>
  </si>
  <si>
    <t>month</t>
  </si>
  <si>
    <t>SURETY LOAN</t>
  </si>
  <si>
    <t>EMERGENCY LOAN</t>
  </si>
  <si>
    <t>EDUCATION LOAN</t>
  </si>
  <si>
    <t xml:space="preserve">GRAND </t>
  </si>
  <si>
    <t>uncollected</t>
  </si>
  <si>
    <t>EL</t>
  </si>
  <si>
    <t>EDU</t>
  </si>
  <si>
    <t>BALANCE</t>
  </si>
  <si>
    <t>ins urance prem</t>
  </si>
  <si>
    <t>SUN CR</t>
  </si>
  <si>
    <t>UNCOLLECTED</t>
  </si>
  <si>
    <t>Pl.</t>
  </si>
  <si>
    <t>RI</t>
  </si>
  <si>
    <t>Int.</t>
  </si>
  <si>
    <t>excess</t>
  </si>
  <si>
    <t>UNCOLL</t>
  </si>
  <si>
    <t>LOAN NO</t>
  </si>
  <si>
    <t>LOAN DATE</t>
  </si>
  <si>
    <t>BALANCE 10.5 %</t>
  </si>
  <si>
    <t>BALANCE 10 %</t>
  </si>
  <si>
    <t xml:space="preserve">LOAN NO </t>
  </si>
  <si>
    <t>Balance 9.5%</t>
  </si>
  <si>
    <t>Pl.9.50</t>
  </si>
  <si>
    <t>Pl. 10.5</t>
  </si>
  <si>
    <t>Pl.10.00</t>
  </si>
  <si>
    <t>UNPR</t>
  </si>
  <si>
    <t>IN</t>
  </si>
  <si>
    <t>1570</t>
  </si>
  <si>
    <t>NANDAKUMAR  G</t>
  </si>
  <si>
    <t>1170</t>
  </si>
  <si>
    <t>SRIDHAR  S</t>
  </si>
  <si>
    <t>1180</t>
  </si>
  <si>
    <t>THIAGARAJAN B</t>
  </si>
  <si>
    <t>MURUGESAN  P</t>
  </si>
  <si>
    <t>1140</t>
  </si>
  <si>
    <t>KULANDAIVELU K</t>
  </si>
  <si>
    <t>1150</t>
  </si>
  <si>
    <t>GOVINDARAJAN C</t>
  </si>
  <si>
    <t>1580</t>
  </si>
  <si>
    <t>SELVARAJ K</t>
  </si>
  <si>
    <t>KRISHNAMURTHY V</t>
  </si>
  <si>
    <t>VIJAYAKUMAR S</t>
  </si>
  <si>
    <t>NANDAGOPAL  N</t>
  </si>
  <si>
    <t>GANESHMURTHY  R</t>
  </si>
  <si>
    <t>NAGARAJAN  M</t>
  </si>
  <si>
    <t>DAMODARASWAMY P</t>
  </si>
  <si>
    <t>a/c settl</t>
  </si>
  <si>
    <t>1120</t>
  </si>
  <si>
    <t>RAGUPATHY    B</t>
  </si>
  <si>
    <t>SANTHANAGOPAL    S</t>
  </si>
  <si>
    <t>SUBBARAJU N</t>
  </si>
  <si>
    <t>DURAIRAJ  M</t>
  </si>
  <si>
    <t>KANAGARAJ  N</t>
  </si>
  <si>
    <t>1110</t>
  </si>
  <si>
    <t>SELVANANDAM   A</t>
  </si>
  <si>
    <t>SELVARAJ  J</t>
  </si>
  <si>
    <t>PALANISAMY  A</t>
  </si>
  <si>
    <t>RAVICHANDRAN    G</t>
  </si>
  <si>
    <t>KARUPPASAMY  A</t>
  </si>
  <si>
    <t>JANARTHANAN P</t>
  </si>
  <si>
    <t>CHANDRASEKAR    G</t>
  </si>
  <si>
    <t>DEVARAJ  V</t>
  </si>
  <si>
    <t>ELAVARASU    D</t>
  </si>
  <si>
    <t>1130</t>
  </si>
  <si>
    <t>MANOHARAN P</t>
  </si>
  <si>
    <t>PALANISWAMY N</t>
  </si>
  <si>
    <t>SEKAR T</t>
  </si>
  <si>
    <t>1190</t>
  </si>
  <si>
    <t>NATARAJAN K</t>
  </si>
  <si>
    <t>BABU    M</t>
  </si>
  <si>
    <t>RAJENDRA JAYABAL G</t>
  </si>
  <si>
    <t>1101</t>
  </si>
  <si>
    <t>KARTHIKAYAN    K</t>
  </si>
  <si>
    <t>RAGHUNATHAN   C</t>
  </si>
  <si>
    <t>VIJAYAKUMAR  M</t>
  </si>
  <si>
    <t>ESWARAN V</t>
  </si>
  <si>
    <t>1600</t>
  </si>
  <si>
    <t>SANKAR R</t>
  </si>
  <si>
    <t>SEKAR A</t>
  </si>
  <si>
    <t>RATHINAM  M</t>
  </si>
  <si>
    <t>VIJAYARAGAVAN T</t>
  </si>
  <si>
    <t>MANIKANDAN    P</t>
  </si>
  <si>
    <t>RANGANATHAN S</t>
  </si>
  <si>
    <t>SIVARAJU   D</t>
  </si>
  <si>
    <t>CHINNARAJ  K</t>
  </si>
  <si>
    <t>NAGARAJAN D</t>
  </si>
  <si>
    <t>GOVINDASWAMY  P</t>
  </si>
  <si>
    <t>MURUGAN  R</t>
  </si>
  <si>
    <t>SHANMUGAM  A</t>
  </si>
  <si>
    <t>CHANDRASEKARAN  M</t>
  </si>
  <si>
    <t>VEERABADRAN  R</t>
  </si>
  <si>
    <t>CHINNAMUTHUSAMY PANDIAN  T</t>
  </si>
  <si>
    <t>SHIVA SHANKAR  SP</t>
  </si>
  <si>
    <t>MANIKANDAVASAGAM  K</t>
  </si>
  <si>
    <t>ARUCHAMY  BV</t>
  </si>
  <si>
    <t>BALARAMAN  R</t>
  </si>
  <si>
    <t>PALANISWAMY  S</t>
  </si>
  <si>
    <t>RAVI  R</t>
  </si>
  <si>
    <t>SIVASUBRARMANIAN  S</t>
  </si>
  <si>
    <t>NARAYANASAMY  S</t>
  </si>
  <si>
    <t>BALASHANMUGAM S</t>
  </si>
  <si>
    <t>PERUMALSAMY  V</t>
  </si>
  <si>
    <t>ANANTHAN  A</t>
  </si>
  <si>
    <t>SIVAKUMAR  R</t>
  </si>
  <si>
    <t>PURUSHOTHAMAN  R</t>
  </si>
  <si>
    <t>1540</t>
  </si>
  <si>
    <t>SOMASUNDARAM  M</t>
  </si>
  <si>
    <t>SHANMUGHASUNDARAM  R</t>
  </si>
  <si>
    <t>RAVICHANDRAN  K</t>
  </si>
  <si>
    <t>SAKTHIVEL  S</t>
  </si>
  <si>
    <t>JAGADEESAN  N</t>
  </si>
  <si>
    <t>DAMODARAN  A</t>
  </si>
  <si>
    <t>ANANDAKUMAR  M</t>
  </si>
  <si>
    <t>VELRAJ  B</t>
  </si>
  <si>
    <t>DHANABAL  N</t>
  </si>
  <si>
    <t>GUNASEKARAN   N</t>
  </si>
  <si>
    <t>MANOHARAN  A</t>
  </si>
  <si>
    <t>RAMESH   V</t>
  </si>
  <si>
    <t>VELUMANI  R</t>
  </si>
  <si>
    <t>RUDHRAPATHY  S</t>
  </si>
  <si>
    <t>RAJAGOPAL  K</t>
  </si>
  <si>
    <t>SOUNDARARAJAN   N</t>
  </si>
  <si>
    <t>BABU SANKAR  M</t>
  </si>
  <si>
    <t>MUNIASAMY  K</t>
  </si>
  <si>
    <t>SIVAKUMAR  K</t>
  </si>
  <si>
    <t>LOGANATHAN  M</t>
  </si>
  <si>
    <t>MURUGAN  E</t>
  </si>
  <si>
    <t>RAJENDRAN  S</t>
  </si>
  <si>
    <t>SIVAKUMAR  C</t>
  </si>
  <si>
    <t>SOUNDARARAJAN  S</t>
  </si>
  <si>
    <t>UDAYAKUMAR  N</t>
  </si>
  <si>
    <t>VENKATAPATHY  G</t>
  </si>
  <si>
    <t>NAGARAJ  A</t>
  </si>
  <si>
    <t>ATHINARAYANAN  R</t>
  </si>
  <si>
    <t>KARUPPUSWAMY  P</t>
  </si>
  <si>
    <t>RAJAN  P</t>
  </si>
  <si>
    <t>KALICHAMY  S</t>
  </si>
  <si>
    <t>NANDAKUMAR  S</t>
  </si>
  <si>
    <t>RAJENDRAN  R</t>
  </si>
  <si>
    <t>KRISHNAMURTHY  R</t>
  </si>
  <si>
    <t>LAKSHMANAN  R</t>
  </si>
  <si>
    <t>JAISANKAR  M</t>
  </si>
  <si>
    <t>RAJA  L</t>
  </si>
  <si>
    <t>BALADHANDAPANI  K</t>
  </si>
  <si>
    <t>29/11/216</t>
  </si>
  <si>
    <t>LAKSHMANAN  P</t>
  </si>
  <si>
    <t>MARUTHACHALAM P</t>
  </si>
  <si>
    <t>JABASTIN J</t>
  </si>
  <si>
    <t>NATARAJAN R</t>
  </si>
  <si>
    <t>N.A.MURUGANATHAN</t>
  </si>
  <si>
    <t>KUMMAR KR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</si>
</sst>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1"/>
      <name val="Book Antiqua"/>
      <family val="1"/>
    </font>
    <font>
      <b/>
      <sz val="10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sz val="10"/>
      <name val="Book Antiqua"/>
      <family val="1"/>
    </font>
    <font>
      <sz val="11"/>
      <color rgb="FF002060"/>
      <name val="Book Antiqua"/>
      <family val="1"/>
    </font>
    <font>
      <sz val="11"/>
      <color theme="1"/>
      <name val="Book Antiqua"/>
      <family val="1"/>
    </font>
    <font>
      <sz val="10"/>
      <color theme="1"/>
      <name val="Book Antiqua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Book Antiqua"/>
      <family val="1"/>
    </font>
    <font>
      <b/>
      <sz val="11"/>
      <color rgb="FFFF0000"/>
      <name val="Book Antiqua"/>
      <family val="1"/>
    </font>
    <font>
      <b/>
      <sz val="8"/>
      <name val="Book Antiqua"/>
      <family val="1"/>
    </font>
    <font>
      <b/>
      <sz val="9"/>
      <color rgb="FFFF0000"/>
      <name val="Book Antiqua"/>
      <family val="1"/>
    </font>
    <font>
      <sz val="8"/>
      <name val="Book Antiqua"/>
      <family val="1"/>
    </font>
    <font>
      <sz val="11"/>
      <color rgb="FFFF0000"/>
      <name val="Book Antiqua"/>
      <family val="1"/>
    </font>
    <font>
      <sz val="9"/>
      <color theme="1"/>
      <name val="Book Antiqua"/>
      <family val="1"/>
    </font>
    <font>
      <sz val="8"/>
      <color theme="1"/>
      <name val="Book Antiqua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wrapText="1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</cellStyleXfs>
  <cellXfs count="11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4" fontId="10" fillId="0" borderId="1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0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14" fontId="6" fillId="0" borderId="2" xfId="3" applyNumberFormat="1" applyFont="1" applyFill="1" applyBorder="1" applyAlignment="1">
      <alignment horizontal="center" vertical="center"/>
    </xf>
    <xf numFmtId="2" fontId="6" fillId="0" borderId="2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1" fontId="7" fillId="0" borderId="1" xfId="3" applyNumberFormat="1" applyFont="1" applyFill="1" applyBorder="1" applyAlignment="1">
      <alignment horizontal="center" vertical="center"/>
    </xf>
    <xf numFmtId="0" fontId="7" fillId="0" borderId="3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vertical="center"/>
    </xf>
    <xf numFmtId="0" fontId="7" fillId="0" borderId="5" xfId="3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17" fillId="0" borderId="1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17" fontId="18" fillId="0" borderId="1" xfId="3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right" vertical="center"/>
    </xf>
    <xf numFmtId="0" fontId="7" fillId="0" borderId="1" xfId="3" applyFont="1" applyFill="1" applyBorder="1" applyAlignment="1">
      <alignment horizontal="center" vertical="top" wrapText="1"/>
    </xf>
    <xf numFmtId="2" fontId="7" fillId="0" borderId="1" xfId="3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1" fontId="4" fillId="0" borderId="1" xfId="3" applyNumberFormat="1" applyFont="1" applyFill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right" vertical="center"/>
    </xf>
    <xf numFmtId="1" fontId="19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right"/>
    </xf>
    <xf numFmtId="1" fontId="20" fillId="0" borderId="1" xfId="3" applyNumberFormat="1" applyFont="1" applyFill="1" applyBorder="1" applyAlignment="1">
      <alignment horizontal="right" vertical="center"/>
    </xf>
    <xf numFmtId="0" fontId="4" fillId="0" borderId="1" xfId="3" applyFont="1" applyFill="1" applyBorder="1" applyAlignment="1">
      <alignment vertical="center"/>
    </xf>
    <xf numFmtId="2" fontId="4" fillId="0" borderId="1" xfId="3" applyNumberFormat="1" applyFont="1" applyFill="1" applyBorder="1" applyAlignment="1">
      <alignment vertical="center"/>
    </xf>
    <xf numFmtId="1" fontId="4" fillId="0" borderId="1" xfId="3" applyNumberFormat="1" applyFont="1" applyFill="1" applyBorder="1">
      <alignment vertical="center"/>
    </xf>
    <xf numFmtId="1" fontId="20" fillId="0" borderId="1" xfId="3" applyNumberFormat="1" applyFont="1" applyFill="1" applyBorder="1" applyAlignment="1">
      <alignment vertical="center"/>
    </xf>
    <xf numFmtId="14" fontId="4" fillId="0" borderId="1" xfId="3" applyNumberFormat="1" applyFont="1" applyFill="1" applyBorder="1">
      <alignment vertical="center"/>
    </xf>
    <xf numFmtId="1" fontId="4" fillId="0" borderId="1" xfId="3" applyNumberFormat="1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right" vertical="center"/>
    </xf>
    <xf numFmtId="1" fontId="8" fillId="0" borderId="1" xfId="3" applyNumberFormat="1" applyFont="1" applyFill="1" applyBorder="1" applyAlignment="1">
      <alignment vertical="center"/>
    </xf>
    <xf numFmtId="2" fontId="4" fillId="0" borderId="1" xfId="3" applyNumberFormat="1" applyFont="1" applyFill="1" applyBorder="1">
      <alignment vertical="center"/>
    </xf>
    <xf numFmtId="1" fontId="0" fillId="0" borderId="0" xfId="0" applyNumberFormat="1"/>
    <xf numFmtId="14" fontId="4" fillId="0" borderId="1" xfId="3" applyNumberFormat="1" applyFont="1" applyFill="1" applyBorder="1" applyAlignment="1">
      <alignment vertical="center"/>
    </xf>
    <xf numFmtId="14" fontId="4" fillId="0" borderId="1" xfId="3" applyNumberFormat="1" applyFont="1" applyFill="1" applyBorder="1" applyAlignment="1">
      <alignment horizontal="right" vertical="center"/>
    </xf>
    <xf numFmtId="0" fontId="8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4" fontId="4" fillId="0" borderId="0" xfId="3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right" vertical="center"/>
    </xf>
    <xf numFmtId="1" fontId="19" fillId="0" borderId="0" xfId="3" applyNumberFormat="1" applyFont="1" applyFill="1" applyBorder="1" applyAlignment="1">
      <alignment horizontal="center" vertical="center" wrapText="1"/>
    </xf>
    <xf numFmtId="1" fontId="4" fillId="0" borderId="0" xfId="3" applyNumberFormat="1" applyFont="1" applyFill="1" applyBorder="1" applyAlignment="1">
      <alignment horizontal="right" vertical="center"/>
    </xf>
    <xf numFmtId="1" fontId="20" fillId="0" borderId="0" xfId="3" applyNumberFormat="1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2" fontId="4" fillId="0" borderId="0" xfId="3" applyNumberFormat="1" applyFont="1" applyFill="1" applyBorder="1" applyAlignment="1">
      <alignment vertical="center"/>
    </xf>
    <xf numFmtId="1" fontId="4" fillId="0" borderId="0" xfId="3" applyNumberFormat="1" applyFont="1" applyFill="1" applyBorder="1">
      <alignment vertical="center"/>
    </xf>
    <xf numFmtId="1" fontId="20" fillId="0" borderId="0" xfId="3" applyNumberFormat="1" applyFont="1" applyFill="1" applyBorder="1" applyAlignment="1">
      <alignment vertical="center"/>
    </xf>
    <xf numFmtId="1" fontId="4" fillId="0" borderId="0" xfId="3" applyNumberFormat="1" applyFont="1" applyFill="1" applyBorder="1" applyAlignment="1">
      <alignment vertical="center"/>
    </xf>
    <xf numFmtId="2" fontId="4" fillId="0" borderId="0" xfId="3" applyNumberFormat="1" applyFont="1" applyFill="1" applyBorder="1">
      <alignment vertical="center"/>
    </xf>
    <xf numFmtId="0" fontId="8" fillId="0" borderId="1" xfId="3" applyFont="1" applyFill="1" applyBorder="1" applyAlignment="1">
      <alignment vertical="center"/>
    </xf>
    <xf numFmtId="0" fontId="4" fillId="2" borderId="1" xfId="3" applyFont="1" applyFill="1" applyBorder="1" applyAlignment="1">
      <alignment vertical="center"/>
    </xf>
    <xf numFmtId="1" fontId="4" fillId="0" borderId="1" xfId="3" applyNumberFormat="1" applyFont="1" applyFill="1" applyBorder="1" applyAlignment="1"/>
    <xf numFmtId="2" fontId="4" fillId="0" borderId="1" xfId="3" applyNumberFormat="1" applyFont="1" applyFill="1" applyBorder="1" applyAlignment="1"/>
    <xf numFmtId="0" fontId="11" fillId="0" borderId="1" xfId="3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right" vertical="center"/>
    </xf>
    <xf numFmtId="1" fontId="22" fillId="0" borderId="1" xfId="3" applyNumberFormat="1" applyFont="1" applyFill="1" applyBorder="1" applyAlignment="1">
      <alignment horizontal="center" vertical="center" wrapText="1"/>
    </xf>
    <xf numFmtId="1" fontId="10" fillId="0" borderId="1" xfId="3" applyNumberFormat="1" applyFont="1" applyFill="1" applyBorder="1" applyAlignment="1">
      <alignment horizontal="right" vertical="center"/>
    </xf>
    <xf numFmtId="2" fontId="10" fillId="0" borderId="1" xfId="3" applyNumberFormat="1" applyFont="1" applyFill="1" applyBorder="1" applyAlignment="1">
      <alignment vertical="center"/>
    </xf>
    <xf numFmtId="1" fontId="10" fillId="0" borderId="1" xfId="3" applyNumberFormat="1" applyFont="1" applyFill="1" applyBorder="1">
      <alignment vertical="center"/>
    </xf>
    <xf numFmtId="1" fontId="10" fillId="0" borderId="1" xfId="3" applyNumberFormat="1" applyFont="1" applyFill="1" applyBorder="1" applyAlignment="1">
      <alignment vertical="center"/>
    </xf>
    <xf numFmtId="0" fontId="10" fillId="0" borderId="1" xfId="3" applyFont="1" applyFill="1" applyBorder="1" applyAlignment="1">
      <alignment vertical="center"/>
    </xf>
    <xf numFmtId="14" fontId="10" fillId="0" borderId="1" xfId="3" applyNumberFormat="1" applyFont="1" applyFill="1" applyBorder="1">
      <alignment vertical="center"/>
    </xf>
    <xf numFmtId="14" fontId="10" fillId="0" borderId="1" xfId="3" applyNumberFormat="1" applyFont="1" applyFill="1" applyBorder="1" applyAlignment="1">
      <alignment vertical="center"/>
    </xf>
    <xf numFmtId="14" fontId="10" fillId="0" borderId="1" xfId="3" applyNumberFormat="1" applyFont="1" applyFill="1" applyBorder="1" applyAlignment="1">
      <alignment horizontal="right" vertical="center"/>
    </xf>
    <xf numFmtId="2" fontId="10" fillId="0" borderId="1" xfId="3" applyNumberFormat="1" applyFont="1" applyFill="1" applyBorder="1">
      <alignment vertical="center"/>
    </xf>
    <xf numFmtId="0" fontId="1" fillId="0" borderId="0" xfId="0" applyFont="1"/>
    <xf numFmtId="0" fontId="20" fillId="0" borderId="1" xfId="3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vertical="center"/>
    </xf>
    <xf numFmtId="0" fontId="19" fillId="0" borderId="1" xfId="3" applyFont="1" applyFill="1" applyBorder="1" applyAlignment="1">
      <alignment horizontal="center" vertical="center" wrapText="1"/>
    </xf>
    <xf numFmtId="0" fontId="20" fillId="0" borderId="1" xfId="3" applyFont="1" applyFill="1" applyBorder="1" applyAlignment="1">
      <alignment vertical="center"/>
    </xf>
  </cellXfs>
  <cellStyles count="8">
    <cellStyle name="Comma 2" xfId="1"/>
    <cellStyle name="Comma 2 2" xfId="2"/>
    <cellStyle name="Normal" xfId="0" builtinId="0"/>
    <cellStyle name="Normal 2" xfId="3"/>
    <cellStyle name="Normal 2 2" xfId="4"/>
    <cellStyle name="Normal 3" xfId="5"/>
    <cellStyle name="Normal 3 2" xfId="6"/>
    <cellStyle name="Normal 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21"/>
  <sheetViews>
    <sheetView tabSelected="1" topLeftCell="AM1" workbookViewId="0">
      <selection activeCell="BJ109" sqref="BJ109"/>
    </sheetView>
  </sheetViews>
  <sheetFormatPr defaultRowHeight="15"/>
  <cols>
    <col min="2" max="3" width="0" hidden="1" customWidth="1"/>
    <col min="5" max="5" width="31.140625" bestFit="1" customWidth="1"/>
    <col min="7" max="37" width="0" hidden="1" customWidth="1"/>
    <col min="40" max="40" width="13.42578125" customWidth="1"/>
    <col min="43" max="43" width="12.42578125" customWidth="1"/>
    <col min="46" max="46" width="12.7109375" bestFit="1" customWidth="1"/>
    <col min="55" max="60" width="0" hidden="1" customWidth="1"/>
  </cols>
  <sheetData>
    <row r="1" spans="1:63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</row>
    <row r="2" spans="1:63">
      <c r="A2" s="23" t="s">
        <v>26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</row>
    <row r="3" spans="1:63">
      <c r="A3" s="24"/>
      <c r="B3" s="24"/>
      <c r="C3" s="24"/>
      <c r="D3" s="24"/>
      <c r="E3" s="25" t="s">
        <v>27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6"/>
      <c r="AH3" s="26"/>
      <c r="AI3" s="27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7"/>
      <c r="AZ3" s="24"/>
      <c r="BA3" s="27"/>
      <c r="BB3" s="24"/>
      <c r="BC3" s="24"/>
      <c r="BD3" s="24"/>
      <c r="BE3" s="24"/>
      <c r="BF3" s="24"/>
      <c r="BG3" s="24"/>
      <c r="BH3" s="28"/>
    </row>
    <row r="4" spans="1:63" ht="28.5">
      <c r="A4" s="29" t="s">
        <v>1</v>
      </c>
      <c r="B4" s="30" t="s">
        <v>28</v>
      </c>
      <c r="C4" s="31"/>
      <c r="D4" s="30" t="s">
        <v>29</v>
      </c>
      <c r="E4" s="32" t="s">
        <v>3</v>
      </c>
      <c r="F4" s="30" t="s">
        <v>4</v>
      </c>
      <c r="G4" s="33" t="s">
        <v>30</v>
      </c>
      <c r="H4" s="34" t="s">
        <v>31</v>
      </c>
      <c r="I4" s="33" t="s">
        <v>32</v>
      </c>
      <c r="J4" s="33" t="s">
        <v>33</v>
      </c>
      <c r="K4" s="33" t="s">
        <v>34</v>
      </c>
      <c r="L4" s="35" t="s">
        <v>35</v>
      </c>
      <c r="M4" s="33" t="s">
        <v>36</v>
      </c>
      <c r="N4" s="36" t="s">
        <v>37</v>
      </c>
      <c r="O4" s="37"/>
      <c r="P4" s="37"/>
      <c r="Q4" s="37"/>
      <c r="R4" s="38"/>
      <c r="S4" s="38"/>
      <c r="T4" s="39"/>
      <c r="U4" s="40"/>
      <c r="V4" s="35" t="s">
        <v>38</v>
      </c>
      <c r="W4" s="41"/>
      <c r="X4" s="32" t="s">
        <v>39</v>
      </c>
      <c r="Y4" s="32"/>
      <c r="Z4" s="32"/>
      <c r="AA4" s="32"/>
      <c r="AB4" s="32"/>
      <c r="AC4" s="32"/>
      <c r="AD4" s="32"/>
      <c r="AE4" s="32"/>
      <c r="AF4" s="32" t="s">
        <v>40</v>
      </c>
      <c r="AG4" s="32"/>
      <c r="AH4" s="32"/>
      <c r="AI4" s="32"/>
      <c r="AJ4" s="32"/>
      <c r="AK4" s="32"/>
      <c r="AL4" s="32"/>
      <c r="AM4" s="42"/>
      <c r="AN4" s="42"/>
      <c r="AO4" s="36" t="s">
        <v>41</v>
      </c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43"/>
      <c r="BF4" s="33" t="s">
        <v>42</v>
      </c>
      <c r="BG4" s="33" t="s">
        <v>43</v>
      </c>
      <c r="BH4" s="44">
        <v>42767</v>
      </c>
    </row>
    <row r="5" spans="1:63" ht="28.5">
      <c r="A5" s="29"/>
      <c r="B5" s="30"/>
      <c r="C5" s="31"/>
      <c r="D5" s="30"/>
      <c r="E5" s="32"/>
      <c r="F5" s="30"/>
      <c r="G5" s="33"/>
      <c r="H5" s="33"/>
      <c r="I5" s="33"/>
      <c r="J5" s="33"/>
      <c r="K5" s="33"/>
      <c r="L5" s="35"/>
      <c r="M5" s="33"/>
      <c r="N5" s="35" t="s">
        <v>30</v>
      </c>
      <c r="O5" s="35" t="s">
        <v>44</v>
      </c>
      <c r="P5" s="35" t="s">
        <v>45</v>
      </c>
      <c r="Q5" s="35"/>
      <c r="R5" s="45"/>
      <c r="S5" s="46"/>
      <c r="T5" s="34"/>
      <c r="U5" s="33"/>
      <c r="V5" s="35"/>
      <c r="W5" s="41"/>
      <c r="X5" s="45" t="s">
        <v>46</v>
      </c>
      <c r="Y5" s="34" t="s">
        <v>47</v>
      </c>
      <c r="Z5" s="33" t="s">
        <v>48</v>
      </c>
      <c r="AA5" s="33" t="s">
        <v>49</v>
      </c>
      <c r="AB5" s="33"/>
      <c r="AC5" s="33" t="s">
        <v>50</v>
      </c>
      <c r="AD5" s="47" t="s">
        <v>51</v>
      </c>
      <c r="AE5" s="33" t="s">
        <v>52</v>
      </c>
      <c r="AF5" s="33" t="s">
        <v>46</v>
      </c>
      <c r="AG5" s="33" t="s">
        <v>53</v>
      </c>
      <c r="AH5" s="33" t="s">
        <v>50</v>
      </c>
      <c r="AI5" s="33" t="s">
        <v>54</v>
      </c>
      <c r="AJ5" s="33"/>
      <c r="AK5" s="47" t="s">
        <v>51</v>
      </c>
      <c r="AL5" s="33" t="s">
        <v>52</v>
      </c>
      <c r="AM5" s="33" t="s">
        <v>55</v>
      </c>
      <c r="AN5" s="33" t="s">
        <v>56</v>
      </c>
      <c r="AO5" s="34" t="s">
        <v>57</v>
      </c>
      <c r="AP5" s="34" t="s">
        <v>55</v>
      </c>
      <c r="AQ5" s="34" t="s">
        <v>56</v>
      </c>
      <c r="AR5" s="34" t="s">
        <v>58</v>
      </c>
      <c r="AS5" s="34" t="s">
        <v>59</v>
      </c>
      <c r="AT5" s="34" t="s">
        <v>56</v>
      </c>
      <c r="AU5" s="34" t="s">
        <v>60</v>
      </c>
      <c r="AV5" s="33" t="s">
        <v>61</v>
      </c>
      <c r="AW5" s="33" t="s">
        <v>62</v>
      </c>
      <c r="AX5" s="33" t="s">
        <v>63</v>
      </c>
      <c r="AY5" s="47" t="s">
        <v>51</v>
      </c>
      <c r="AZ5" s="47" t="s">
        <v>51</v>
      </c>
      <c r="BA5" s="47" t="s">
        <v>51</v>
      </c>
      <c r="BB5" s="34" t="s">
        <v>11</v>
      </c>
      <c r="BC5" s="33"/>
      <c r="BD5" s="47" t="s">
        <v>64</v>
      </c>
      <c r="BE5" s="33" t="s">
        <v>65</v>
      </c>
      <c r="BF5" s="33" t="s">
        <v>24</v>
      </c>
      <c r="BG5" s="33"/>
      <c r="BH5" s="44">
        <v>42795</v>
      </c>
    </row>
    <row r="6" spans="1:63" ht="16.5">
      <c r="A6" s="48">
        <v>9</v>
      </c>
      <c r="B6" s="48" t="s">
        <v>66</v>
      </c>
      <c r="C6" s="48">
        <v>30</v>
      </c>
      <c r="D6" s="48">
        <v>2614</v>
      </c>
      <c r="E6" s="25" t="s">
        <v>67</v>
      </c>
      <c r="F6" s="48">
        <v>2698</v>
      </c>
      <c r="G6" s="49"/>
      <c r="H6" s="49"/>
      <c r="I6" s="49"/>
      <c r="J6" s="49"/>
      <c r="K6" s="50"/>
      <c r="L6" s="50"/>
      <c r="M6" s="51"/>
      <c r="N6" s="50"/>
      <c r="O6" s="50"/>
      <c r="P6" s="50"/>
      <c r="Q6" s="50"/>
      <c r="R6" s="52"/>
      <c r="S6" s="49"/>
      <c r="T6" s="49"/>
      <c r="U6" s="50"/>
      <c r="V6" s="50"/>
      <c r="W6" s="53"/>
      <c r="X6" s="54">
        <v>90000</v>
      </c>
      <c r="Y6" s="55"/>
      <c r="Z6" s="50"/>
      <c r="AA6" s="49"/>
      <c r="AB6" s="49"/>
      <c r="AC6" s="56">
        <v>3000</v>
      </c>
      <c r="AD6" s="57">
        <v>10.5</v>
      </c>
      <c r="AE6" s="58">
        <f t="shared" ref="AE6:AE15" si="0">ROUND(X6*AD6/1200,1/2)</f>
        <v>788</v>
      </c>
      <c r="AF6" s="49">
        <v>0</v>
      </c>
      <c r="AG6" s="59"/>
      <c r="AH6" s="56"/>
      <c r="AI6" s="56"/>
      <c r="AJ6" s="56"/>
      <c r="AK6" s="57">
        <v>10</v>
      </c>
      <c r="AL6" s="58">
        <f t="shared" ref="AL6:AL37" si="1">ROUND(AF6*AK6/1200,1/2)</f>
        <v>0</v>
      </c>
      <c r="AM6" s="58">
        <v>490</v>
      </c>
      <c r="AN6" s="60">
        <v>42796</v>
      </c>
      <c r="AO6" s="61">
        <v>12525</v>
      </c>
      <c r="AP6" s="61"/>
      <c r="AQ6" s="61"/>
      <c r="AR6" s="62">
        <v>0</v>
      </c>
      <c r="AS6" s="62"/>
      <c r="AT6" s="62"/>
      <c r="AU6" s="63">
        <v>0</v>
      </c>
      <c r="AV6" s="61">
        <v>0</v>
      </c>
      <c r="AW6" s="56">
        <v>1400</v>
      </c>
      <c r="AX6" s="61"/>
      <c r="AY6" s="57">
        <v>10.5</v>
      </c>
      <c r="AZ6" s="57">
        <v>10.5</v>
      </c>
      <c r="BA6" s="64"/>
      <c r="BB6" s="58">
        <f t="shared" ref="BB6:BB69" si="2">ROUND((AO6*AY6/1200)+(AR6*AZ6/1200)+(AU6*BA6/1200),1/2)</f>
        <v>110</v>
      </c>
      <c r="BC6" s="56"/>
      <c r="BD6" s="57"/>
      <c r="BE6" s="58"/>
      <c r="BF6" s="61">
        <f t="shared" ref="BF6:BF69" si="3">AC6+AE6+AH6+AL6+AV6+AW6+AX6+BB6</f>
        <v>5298</v>
      </c>
      <c r="BG6" s="61"/>
      <c r="BH6" s="61">
        <v>5336</v>
      </c>
      <c r="BI6" s="65">
        <v>12525</v>
      </c>
      <c r="BJ6">
        <v>12525</v>
      </c>
      <c r="BK6" s="65">
        <f t="shared" ref="BK6:BK69" si="4">+BI6-BJ6</f>
        <v>0</v>
      </c>
    </row>
    <row r="7" spans="1:63" ht="16.5">
      <c r="A7" s="48">
        <v>10</v>
      </c>
      <c r="B7" s="48" t="s">
        <v>68</v>
      </c>
      <c r="C7" s="48">
        <v>11</v>
      </c>
      <c r="D7" s="48">
        <v>2622</v>
      </c>
      <c r="E7" s="25" t="s">
        <v>69</v>
      </c>
      <c r="F7" s="48">
        <v>2899</v>
      </c>
      <c r="G7" s="49"/>
      <c r="H7" s="49"/>
      <c r="I7" s="49"/>
      <c r="J7" s="49"/>
      <c r="K7" s="50"/>
      <c r="L7" s="50"/>
      <c r="M7" s="49"/>
      <c r="N7" s="50"/>
      <c r="O7" s="50"/>
      <c r="P7" s="50"/>
      <c r="Q7" s="50"/>
      <c r="R7" s="52"/>
      <c r="S7" s="49"/>
      <c r="T7" s="49"/>
      <c r="U7" s="50"/>
      <c r="V7" s="50"/>
      <c r="W7" s="53"/>
      <c r="X7" s="54">
        <v>84400</v>
      </c>
      <c r="Y7" s="55"/>
      <c r="Z7" s="50"/>
      <c r="AA7" s="49"/>
      <c r="AB7" s="49"/>
      <c r="AC7" s="56">
        <v>3850</v>
      </c>
      <c r="AD7" s="57">
        <v>10.5</v>
      </c>
      <c r="AE7" s="58">
        <f t="shared" si="0"/>
        <v>739</v>
      </c>
      <c r="AF7" s="50">
        <v>0</v>
      </c>
      <c r="AG7" s="59"/>
      <c r="AH7" s="56"/>
      <c r="AI7" s="56"/>
      <c r="AJ7" s="56"/>
      <c r="AK7" s="57">
        <v>10.5</v>
      </c>
      <c r="AL7" s="58">
        <f t="shared" si="1"/>
        <v>0</v>
      </c>
      <c r="AM7" s="58"/>
      <c r="AN7" s="58"/>
      <c r="AO7" s="61">
        <v>0</v>
      </c>
      <c r="AP7" s="61"/>
      <c r="AQ7" s="61"/>
      <c r="AR7" s="61">
        <v>0</v>
      </c>
      <c r="AS7" s="61"/>
      <c r="AT7" s="61"/>
      <c r="AU7" s="56">
        <v>0</v>
      </c>
      <c r="AV7" s="61"/>
      <c r="AW7" s="61"/>
      <c r="AX7" s="57"/>
      <c r="AY7" s="64"/>
      <c r="AZ7" s="57"/>
      <c r="BA7" s="57"/>
      <c r="BB7" s="58">
        <f t="shared" si="2"/>
        <v>0</v>
      </c>
      <c r="BC7" s="56"/>
      <c r="BD7" s="57"/>
      <c r="BE7" s="58"/>
      <c r="BF7" s="61">
        <f t="shared" si="3"/>
        <v>4589</v>
      </c>
      <c r="BG7" s="61"/>
      <c r="BH7" s="61">
        <v>4622</v>
      </c>
      <c r="BI7" s="65">
        <v>0</v>
      </c>
      <c r="BJ7">
        <v>0</v>
      </c>
      <c r="BK7" s="65">
        <f t="shared" si="4"/>
        <v>0</v>
      </c>
    </row>
    <row r="8" spans="1:63" ht="16.5">
      <c r="A8" s="48">
        <v>11</v>
      </c>
      <c r="B8" s="48" t="s">
        <v>70</v>
      </c>
      <c r="C8" s="48">
        <v>21</v>
      </c>
      <c r="D8" s="48">
        <v>2623</v>
      </c>
      <c r="E8" s="25" t="s">
        <v>71</v>
      </c>
      <c r="F8" s="48">
        <v>2695</v>
      </c>
      <c r="G8" s="49"/>
      <c r="H8" s="49"/>
      <c r="I8" s="49"/>
      <c r="J8" s="49"/>
      <c r="K8" s="50"/>
      <c r="L8" s="50"/>
      <c r="M8" s="51"/>
      <c r="N8" s="50"/>
      <c r="O8" s="50"/>
      <c r="P8" s="50"/>
      <c r="Q8" s="50"/>
      <c r="R8" s="52"/>
      <c r="S8" s="49"/>
      <c r="T8" s="49"/>
      <c r="U8" s="50"/>
      <c r="V8" s="50"/>
      <c r="W8" s="53"/>
      <c r="X8" s="62">
        <v>344000</v>
      </c>
      <c r="Y8" s="55"/>
      <c r="Z8" s="50"/>
      <c r="AA8" s="49"/>
      <c r="AB8" s="49"/>
      <c r="AC8" s="56">
        <v>4000</v>
      </c>
      <c r="AD8" s="57">
        <v>9.5</v>
      </c>
      <c r="AE8" s="58">
        <f t="shared" si="0"/>
        <v>2723</v>
      </c>
      <c r="AF8" s="49">
        <v>0</v>
      </c>
      <c r="AG8" s="59"/>
      <c r="AH8" s="56"/>
      <c r="AI8" s="56"/>
      <c r="AJ8" s="56"/>
      <c r="AK8" s="57">
        <v>10</v>
      </c>
      <c r="AL8" s="58">
        <f t="shared" si="1"/>
        <v>0</v>
      </c>
      <c r="AM8" s="58">
        <v>545</v>
      </c>
      <c r="AN8" s="60">
        <v>42542</v>
      </c>
      <c r="AO8" s="61">
        <v>76200</v>
      </c>
      <c r="AP8" s="61"/>
      <c r="AQ8" s="61"/>
      <c r="AR8" s="61">
        <v>0</v>
      </c>
      <c r="AS8" s="61"/>
      <c r="AT8" s="61"/>
      <c r="AU8" s="56">
        <v>0</v>
      </c>
      <c r="AV8" s="61">
        <v>0</v>
      </c>
      <c r="AW8" s="56">
        <v>1700</v>
      </c>
      <c r="AX8" s="61"/>
      <c r="AY8" s="57">
        <v>9.5</v>
      </c>
      <c r="AZ8" s="57">
        <v>9.5</v>
      </c>
      <c r="BA8" s="64">
        <v>9.5</v>
      </c>
      <c r="BB8" s="58">
        <f t="shared" si="2"/>
        <v>603</v>
      </c>
      <c r="BC8" s="56"/>
      <c r="BD8" s="57"/>
      <c r="BE8" s="58"/>
      <c r="BF8" s="61">
        <f t="shared" si="3"/>
        <v>9026</v>
      </c>
      <c r="BG8" s="61"/>
      <c r="BH8" s="61">
        <v>9072</v>
      </c>
      <c r="BI8" s="65">
        <v>76200</v>
      </c>
      <c r="BJ8">
        <v>76200</v>
      </c>
      <c r="BK8" s="65">
        <f t="shared" si="4"/>
        <v>0</v>
      </c>
    </row>
    <row r="9" spans="1:63" ht="16.5">
      <c r="A9" s="48">
        <v>12</v>
      </c>
      <c r="B9" s="48">
        <v>21</v>
      </c>
      <c r="C9" s="48">
        <v>21</v>
      </c>
      <c r="D9" s="48">
        <v>2625</v>
      </c>
      <c r="E9" s="25" t="s">
        <v>72</v>
      </c>
      <c r="F9" s="48">
        <v>4100</v>
      </c>
      <c r="G9" s="49"/>
      <c r="H9" s="49"/>
      <c r="I9" s="49"/>
      <c r="J9" s="49"/>
      <c r="K9" s="50"/>
      <c r="L9" s="50"/>
      <c r="M9" s="51"/>
      <c r="N9" s="50"/>
      <c r="O9" s="50"/>
      <c r="P9" s="50"/>
      <c r="Q9" s="50"/>
      <c r="R9" s="52"/>
      <c r="S9" s="49"/>
      <c r="T9" s="49"/>
      <c r="U9" s="50"/>
      <c r="V9" s="50"/>
      <c r="W9" s="53"/>
      <c r="X9" s="62">
        <v>340000</v>
      </c>
      <c r="Y9" s="55"/>
      <c r="Z9" s="50"/>
      <c r="AA9" s="49"/>
      <c r="AB9" s="49"/>
      <c r="AC9" s="56">
        <v>4000</v>
      </c>
      <c r="AD9" s="57">
        <v>9.5</v>
      </c>
      <c r="AE9" s="58">
        <f t="shared" si="0"/>
        <v>2692</v>
      </c>
      <c r="AF9" s="49">
        <v>38000</v>
      </c>
      <c r="AG9" s="59"/>
      <c r="AH9" s="56">
        <v>2000</v>
      </c>
      <c r="AI9" s="56"/>
      <c r="AJ9" s="56"/>
      <c r="AK9" s="57">
        <v>9.5</v>
      </c>
      <c r="AL9" s="58">
        <f t="shared" si="1"/>
        <v>301</v>
      </c>
      <c r="AM9" s="58"/>
      <c r="AN9" s="60"/>
      <c r="AO9" s="61">
        <v>0</v>
      </c>
      <c r="AP9" s="61"/>
      <c r="AQ9" s="61"/>
      <c r="AR9" s="61"/>
      <c r="AS9" s="61">
        <v>574</v>
      </c>
      <c r="AT9" s="66">
        <v>42629</v>
      </c>
      <c r="AU9" s="56">
        <v>188000</v>
      </c>
      <c r="AV9" s="61">
        <v>0</v>
      </c>
      <c r="AW9" s="56"/>
      <c r="AX9" s="61">
        <v>2000</v>
      </c>
      <c r="AY9" s="57">
        <v>9.5</v>
      </c>
      <c r="AZ9" s="57">
        <v>9.5</v>
      </c>
      <c r="BA9" s="64"/>
      <c r="BB9" s="58">
        <f t="shared" si="2"/>
        <v>0</v>
      </c>
      <c r="BC9" s="56"/>
      <c r="BD9" s="57"/>
      <c r="BE9" s="58"/>
      <c r="BF9" s="61">
        <f t="shared" si="3"/>
        <v>10993</v>
      </c>
      <c r="BG9" s="61"/>
      <c r="BH9" s="61">
        <v>12460</v>
      </c>
      <c r="BI9" s="65">
        <v>188000</v>
      </c>
      <c r="BJ9">
        <v>188000</v>
      </c>
      <c r="BK9" s="65">
        <f t="shared" si="4"/>
        <v>0</v>
      </c>
    </row>
    <row r="10" spans="1:63" ht="16.5">
      <c r="A10" s="48">
        <v>13</v>
      </c>
      <c r="B10" s="48" t="s">
        <v>73</v>
      </c>
      <c r="C10" s="48">
        <v>32</v>
      </c>
      <c r="D10" s="48">
        <v>2627</v>
      </c>
      <c r="E10" s="25" t="s">
        <v>74</v>
      </c>
      <c r="F10" s="48">
        <v>2833</v>
      </c>
      <c r="G10" s="50"/>
      <c r="H10" s="49"/>
      <c r="I10" s="49"/>
      <c r="J10" s="49"/>
      <c r="K10" s="50"/>
      <c r="L10" s="50"/>
      <c r="M10" s="51"/>
      <c r="N10" s="50"/>
      <c r="O10" s="50"/>
      <c r="P10" s="50"/>
      <c r="Q10" s="50"/>
      <c r="R10" s="52"/>
      <c r="S10" s="49"/>
      <c r="T10" s="49"/>
      <c r="U10" s="50"/>
      <c r="V10" s="50"/>
      <c r="W10" s="53"/>
      <c r="X10" s="54">
        <v>240000</v>
      </c>
      <c r="Y10" s="55"/>
      <c r="Z10" s="50"/>
      <c r="AA10" s="49"/>
      <c r="AB10" s="49"/>
      <c r="AC10" s="56">
        <v>10000</v>
      </c>
      <c r="AD10" s="57">
        <v>9.5</v>
      </c>
      <c r="AE10" s="58">
        <f t="shared" si="0"/>
        <v>1900</v>
      </c>
      <c r="AF10" s="49">
        <v>6000</v>
      </c>
      <c r="AG10" s="59"/>
      <c r="AH10" s="56">
        <v>2000</v>
      </c>
      <c r="AI10" s="56"/>
      <c r="AJ10" s="56"/>
      <c r="AK10" s="57">
        <v>9.5</v>
      </c>
      <c r="AL10" s="58">
        <f t="shared" si="1"/>
        <v>48</v>
      </c>
      <c r="AM10" s="58"/>
      <c r="AN10" s="60"/>
      <c r="AO10" s="61">
        <v>0</v>
      </c>
      <c r="AP10" s="61">
        <v>524</v>
      </c>
      <c r="AQ10" s="66">
        <v>42616</v>
      </c>
      <c r="AR10" s="62">
        <v>19000</v>
      </c>
      <c r="AS10" s="62"/>
      <c r="AT10" s="67"/>
      <c r="AU10" s="56">
        <v>0</v>
      </c>
      <c r="AV10" s="61">
        <v>0</v>
      </c>
      <c r="AW10" s="56"/>
      <c r="AX10" s="61">
        <v>700</v>
      </c>
      <c r="AY10" s="57">
        <v>10</v>
      </c>
      <c r="AZ10" s="57">
        <v>10</v>
      </c>
      <c r="BA10" s="64"/>
      <c r="BB10" s="58">
        <f t="shared" si="2"/>
        <v>158</v>
      </c>
      <c r="BC10" s="56"/>
      <c r="BD10" s="57"/>
      <c r="BE10" s="58"/>
      <c r="BF10" s="61">
        <f t="shared" si="3"/>
        <v>14806</v>
      </c>
      <c r="BG10" s="61"/>
      <c r="BH10" s="61">
        <v>14906</v>
      </c>
      <c r="BI10" s="65">
        <v>19000</v>
      </c>
      <c r="BJ10">
        <v>19000</v>
      </c>
      <c r="BK10" s="65">
        <f t="shared" si="4"/>
        <v>0</v>
      </c>
    </row>
    <row r="11" spans="1:63" ht="16.5">
      <c r="A11" s="48">
        <v>14</v>
      </c>
      <c r="B11" s="48" t="s">
        <v>75</v>
      </c>
      <c r="C11" s="48">
        <v>33</v>
      </c>
      <c r="D11" s="48">
        <v>2628</v>
      </c>
      <c r="E11" s="25" t="s">
        <v>76</v>
      </c>
      <c r="F11" s="48">
        <v>2834</v>
      </c>
      <c r="G11" s="49"/>
      <c r="H11" s="49"/>
      <c r="I11" s="49">
        <v>44000</v>
      </c>
      <c r="J11" s="49"/>
      <c r="K11" s="50"/>
      <c r="L11" s="50"/>
      <c r="M11" s="51">
        <v>42807</v>
      </c>
      <c r="N11" s="50"/>
      <c r="O11" s="50"/>
      <c r="P11" s="50"/>
      <c r="Q11" s="50"/>
      <c r="R11" s="52"/>
      <c r="S11" s="49"/>
      <c r="T11" s="49"/>
      <c r="U11" s="50"/>
      <c r="V11" s="50"/>
      <c r="W11" s="53"/>
      <c r="X11" s="62">
        <v>0</v>
      </c>
      <c r="Y11" s="55"/>
      <c r="Z11" s="50"/>
      <c r="AA11" s="49"/>
      <c r="AB11" s="49"/>
      <c r="AC11" s="56"/>
      <c r="AD11" s="57">
        <v>9.5</v>
      </c>
      <c r="AE11" s="58">
        <f t="shared" si="0"/>
        <v>0</v>
      </c>
      <c r="AF11" s="50">
        <v>0</v>
      </c>
      <c r="AG11" s="59"/>
      <c r="AH11" s="56"/>
      <c r="AI11" s="56"/>
      <c r="AJ11" s="56"/>
      <c r="AK11" s="57">
        <v>10.5</v>
      </c>
      <c r="AL11" s="58">
        <f t="shared" si="1"/>
        <v>0</v>
      </c>
      <c r="AM11" s="58"/>
      <c r="AN11" s="60"/>
      <c r="AO11" s="61">
        <v>0</v>
      </c>
      <c r="AP11" s="61"/>
      <c r="AQ11" s="66"/>
      <c r="AR11" s="61">
        <v>0</v>
      </c>
      <c r="AS11" s="61"/>
      <c r="AT11" s="67"/>
      <c r="AU11" s="56">
        <v>0</v>
      </c>
      <c r="AV11" s="61"/>
      <c r="AW11" s="61"/>
      <c r="AX11" s="57"/>
      <c r="AY11" s="64"/>
      <c r="AZ11" s="57"/>
      <c r="BA11" s="57"/>
      <c r="BB11" s="58">
        <f t="shared" si="2"/>
        <v>0</v>
      </c>
      <c r="BC11" s="56"/>
      <c r="BD11" s="57"/>
      <c r="BE11" s="58"/>
      <c r="BF11" s="61">
        <f t="shared" si="3"/>
        <v>0</v>
      </c>
      <c r="BG11" s="61"/>
      <c r="BH11" s="61">
        <v>5568</v>
      </c>
      <c r="BI11" s="65">
        <v>0</v>
      </c>
      <c r="BJ11">
        <v>0</v>
      </c>
      <c r="BK11" s="65">
        <f t="shared" si="4"/>
        <v>0</v>
      </c>
    </row>
    <row r="12" spans="1:63" ht="16.5">
      <c r="A12" s="48">
        <v>18</v>
      </c>
      <c r="B12" s="48" t="s">
        <v>77</v>
      </c>
      <c r="C12" s="48">
        <v>72</v>
      </c>
      <c r="D12" s="48">
        <v>2645</v>
      </c>
      <c r="E12" s="25" t="s">
        <v>78</v>
      </c>
      <c r="F12" s="48">
        <v>2805</v>
      </c>
      <c r="G12" s="49"/>
      <c r="H12" s="49"/>
      <c r="I12" s="49"/>
      <c r="J12" s="49"/>
      <c r="K12" s="50"/>
      <c r="L12" s="50"/>
      <c r="M12" s="51"/>
      <c r="N12" s="50"/>
      <c r="O12" s="50"/>
      <c r="P12" s="50"/>
      <c r="Q12" s="50"/>
      <c r="R12" s="52"/>
      <c r="S12" s="49"/>
      <c r="T12" s="49"/>
      <c r="U12" s="50"/>
      <c r="V12" s="50"/>
      <c r="W12" s="53"/>
      <c r="X12" s="62">
        <v>140000</v>
      </c>
      <c r="Y12" s="55"/>
      <c r="Z12" s="50"/>
      <c r="AA12" s="49"/>
      <c r="AB12" s="49"/>
      <c r="AC12" s="56">
        <v>2500</v>
      </c>
      <c r="AD12" s="57">
        <v>10</v>
      </c>
      <c r="AE12" s="58">
        <f t="shared" si="0"/>
        <v>1167</v>
      </c>
      <c r="AF12" s="49">
        <v>12000</v>
      </c>
      <c r="AG12" s="59"/>
      <c r="AH12" s="56">
        <v>2000</v>
      </c>
      <c r="AI12" s="56"/>
      <c r="AJ12" s="56"/>
      <c r="AK12" s="57">
        <v>9.5</v>
      </c>
      <c r="AL12" s="58">
        <f t="shared" si="1"/>
        <v>95</v>
      </c>
      <c r="AM12" s="58"/>
      <c r="AN12" s="60"/>
      <c r="AO12" s="61">
        <v>0</v>
      </c>
      <c r="AP12" s="61"/>
      <c r="AQ12" s="66"/>
      <c r="AR12" s="61">
        <v>0</v>
      </c>
      <c r="AS12" s="61"/>
      <c r="AT12" s="67"/>
      <c r="AU12" s="56">
        <v>0</v>
      </c>
      <c r="AV12" s="61"/>
      <c r="AW12" s="61"/>
      <c r="AX12" s="57"/>
      <c r="AY12" s="64"/>
      <c r="AZ12" s="57"/>
      <c r="BA12" s="57"/>
      <c r="BB12" s="58">
        <f t="shared" si="2"/>
        <v>0</v>
      </c>
      <c r="BC12" s="56"/>
      <c r="BD12" s="57"/>
      <c r="BE12" s="58"/>
      <c r="BF12" s="61">
        <f t="shared" si="3"/>
        <v>5762</v>
      </c>
      <c r="BG12" s="61"/>
      <c r="BH12" s="61">
        <v>5799</v>
      </c>
      <c r="BI12" s="65">
        <v>0</v>
      </c>
      <c r="BJ12">
        <v>0</v>
      </c>
      <c r="BK12" s="65">
        <f t="shared" si="4"/>
        <v>0</v>
      </c>
    </row>
    <row r="13" spans="1:63" ht="16.5">
      <c r="A13" s="48">
        <v>19</v>
      </c>
      <c r="B13" s="48" t="s">
        <v>75</v>
      </c>
      <c r="C13" s="48">
        <v>33</v>
      </c>
      <c r="D13" s="48">
        <v>2647</v>
      </c>
      <c r="E13" s="25" t="s">
        <v>79</v>
      </c>
      <c r="F13" s="48">
        <v>2876</v>
      </c>
      <c r="G13" s="49"/>
      <c r="H13" s="49"/>
      <c r="I13" s="49"/>
      <c r="J13" s="49"/>
      <c r="K13" s="50"/>
      <c r="L13" s="50"/>
      <c r="M13" s="51"/>
      <c r="N13" s="50"/>
      <c r="O13" s="50"/>
      <c r="P13" s="50"/>
      <c r="Q13" s="50"/>
      <c r="R13" s="52"/>
      <c r="S13" s="49"/>
      <c r="T13" s="50"/>
      <c r="U13" s="50"/>
      <c r="V13" s="50"/>
      <c r="W13" s="53"/>
      <c r="X13" s="62">
        <v>292000</v>
      </c>
      <c r="Y13" s="55"/>
      <c r="Z13" s="50"/>
      <c r="AA13" s="49"/>
      <c r="AB13" s="49"/>
      <c r="AC13" s="56">
        <v>4000</v>
      </c>
      <c r="AD13" s="57">
        <v>10</v>
      </c>
      <c r="AE13" s="58">
        <f t="shared" si="0"/>
        <v>2433</v>
      </c>
      <c r="AF13" s="49">
        <v>10000</v>
      </c>
      <c r="AG13" s="59"/>
      <c r="AH13" s="56">
        <v>2000</v>
      </c>
      <c r="AI13" s="56"/>
      <c r="AJ13" s="56"/>
      <c r="AK13" s="57">
        <v>9.5</v>
      </c>
      <c r="AL13" s="58">
        <f t="shared" si="1"/>
        <v>79</v>
      </c>
      <c r="AM13" s="58">
        <v>505</v>
      </c>
      <c r="AN13" s="60">
        <v>41824</v>
      </c>
      <c r="AO13" s="61">
        <v>32250</v>
      </c>
      <c r="AP13" s="61">
        <v>529</v>
      </c>
      <c r="AQ13" s="66">
        <v>42186</v>
      </c>
      <c r="AR13" s="50">
        <v>26000</v>
      </c>
      <c r="AS13" s="50">
        <v>560</v>
      </c>
      <c r="AT13" s="67">
        <v>42549</v>
      </c>
      <c r="AU13" s="56">
        <v>36500</v>
      </c>
      <c r="AV13" s="61">
        <v>700</v>
      </c>
      <c r="AW13" s="56">
        <v>1400</v>
      </c>
      <c r="AX13" s="61">
        <v>700</v>
      </c>
      <c r="AY13" s="57">
        <v>10.5</v>
      </c>
      <c r="AZ13" s="57">
        <v>10</v>
      </c>
      <c r="BA13" s="64"/>
      <c r="BB13" s="58">
        <f t="shared" si="2"/>
        <v>499</v>
      </c>
      <c r="BC13" s="56"/>
      <c r="BD13" s="57"/>
      <c r="BE13" s="58"/>
      <c r="BF13" s="61">
        <f t="shared" si="3"/>
        <v>11811</v>
      </c>
      <c r="BG13" s="61"/>
      <c r="BH13" s="61">
        <v>11879</v>
      </c>
      <c r="BI13" s="65">
        <v>94750</v>
      </c>
      <c r="BJ13">
        <v>94750</v>
      </c>
      <c r="BK13" s="65">
        <f t="shared" si="4"/>
        <v>0</v>
      </c>
    </row>
    <row r="14" spans="1:63" ht="16.5">
      <c r="A14" s="48">
        <v>20</v>
      </c>
      <c r="B14" s="48" t="s">
        <v>70</v>
      </c>
      <c r="C14" s="48">
        <v>21</v>
      </c>
      <c r="D14" s="48">
        <v>2648</v>
      </c>
      <c r="E14" s="25" t="s">
        <v>80</v>
      </c>
      <c r="F14" s="48">
        <v>2810</v>
      </c>
      <c r="G14" s="49"/>
      <c r="H14" s="49"/>
      <c r="I14" s="49"/>
      <c r="J14" s="49"/>
      <c r="K14" s="50"/>
      <c r="L14" s="50"/>
      <c r="M14" s="51"/>
      <c r="N14" s="50"/>
      <c r="O14" s="50"/>
      <c r="P14" s="50"/>
      <c r="Q14" s="50"/>
      <c r="R14" s="52"/>
      <c r="S14" s="49"/>
      <c r="T14" s="49"/>
      <c r="U14" s="50"/>
      <c r="V14" s="50"/>
      <c r="W14" s="53"/>
      <c r="X14" s="52">
        <v>177500</v>
      </c>
      <c r="Y14" s="55"/>
      <c r="Z14" s="50"/>
      <c r="AA14" s="49"/>
      <c r="AB14" s="49"/>
      <c r="AC14" s="56">
        <v>2500</v>
      </c>
      <c r="AD14" s="57">
        <v>9.5</v>
      </c>
      <c r="AE14" s="58">
        <f t="shared" si="0"/>
        <v>1405</v>
      </c>
      <c r="AF14" s="50">
        <v>0</v>
      </c>
      <c r="AG14" s="59"/>
      <c r="AH14" s="56"/>
      <c r="AI14" s="56"/>
      <c r="AJ14" s="56"/>
      <c r="AK14" s="57">
        <v>10.5</v>
      </c>
      <c r="AL14" s="58">
        <f t="shared" si="1"/>
        <v>0</v>
      </c>
      <c r="AM14" s="58"/>
      <c r="AN14" s="60"/>
      <c r="AO14" s="61">
        <v>0</v>
      </c>
      <c r="AP14" s="61"/>
      <c r="AQ14" s="66"/>
      <c r="AR14" s="61">
        <v>0</v>
      </c>
      <c r="AS14" s="61"/>
      <c r="AT14" s="67"/>
      <c r="AU14" s="56">
        <v>0</v>
      </c>
      <c r="AV14" s="61"/>
      <c r="AW14" s="61"/>
      <c r="AX14" s="57"/>
      <c r="AY14" s="64"/>
      <c r="AZ14" s="57"/>
      <c r="BA14" s="57"/>
      <c r="BB14" s="58">
        <f t="shared" si="2"/>
        <v>0</v>
      </c>
      <c r="BC14" s="56"/>
      <c r="BD14" s="57"/>
      <c r="BE14" s="58"/>
      <c r="BF14" s="61">
        <f t="shared" si="3"/>
        <v>3905</v>
      </c>
      <c r="BG14" s="61"/>
      <c r="BH14" s="61">
        <v>3925</v>
      </c>
      <c r="BI14" s="65">
        <v>0</v>
      </c>
      <c r="BJ14">
        <v>0</v>
      </c>
      <c r="BK14" s="65">
        <f t="shared" si="4"/>
        <v>0</v>
      </c>
    </row>
    <row r="15" spans="1:63" ht="16.5">
      <c r="A15" s="48">
        <v>45</v>
      </c>
      <c r="B15" s="48">
        <v>1100</v>
      </c>
      <c r="C15" s="48">
        <v>11</v>
      </c>
      <c r="D15" s="48">
        <v>2732</v>
      </c>
      <c r="E15" s="25" t="s">
        <v>81</v>
      </c>
      <c r="F15" s="48">
        <v>4236</v>
      </c>
      <c r="G15" s="49"/>
      <c r="H15" s="49"/>
      <c r="I15" s="49"/>
      <c r="J15" s="49"/>
      <c r="K15" s="50"/>
      <c r="L15" s="50"/>
      <c r="M15" s="49"/>
      <c r="N15" s="50"/>
      <c r="O15" s="50"/>
      <c r="P15" s="50"/>
      <c r="Q15" s="50"/>
      <c r="R15" s="52"/>
      <c r="S15" s="49"/>
      <c r="T15" s="49"/>
      <c r="U15" s="50"/>
      <c r="V15" s="50"/>
      <c r="W15" s="53"/>
      <c r="X15" s="54">
        <v>72000</v>
      </c>
      <c r="Y15" s="55"/>
      <c r="Z15" s="50"/>
      <c r="AA15" s="49"/>
      <c r="AB15" s="49"/>
      <c r="AC15" s="56">
        <v>3000</v>
      </c>
      <c r="AD15" s="57">
        <v>10.5</v>
      </c>
      <c r="AE15" s="58">
        <f t="shared" si="0"/>
        <v>630</v>
      </c>
      <c r="AF15" s="50">
        <v>0</v>
      </c>
      <c r="AG15" s="59"/>
      <c r="AH15" s="56"/>
      <c r="AI15" s="56"/>
      <c r="AJ15" s="56"/>
      <c r="AK15" s="57">
        <v>10.5</v>
      </c>
      <c r="AL15" s="58">
        <f t="shared" si="1"/>
        <v>0</v>
      </c>
      <c r="AM15" s="58"/>
      <c r="AN15" s="60"/>
      <c r="AO15" s="61">
        <v>0</v>
      </c>
      <c r="AP15" s="61"/>
      <c r="AQ15" s="66"/>
      <c r="AR15" s="61">
        <v>0</v>
      </c>
      <c r="AS15" s="61"/>
      <c r="AT15" s="67"/>
      <c r="AU15" s="56">
        <v>0</v>
      </c>
      <c r="AV15" s="61"/>
      <c r="AW15" s="61"/>
      <c r="AX15" s="57"/>
      <c r="AY15" s="64"/>
      <c r="AZ15" s="57"/>
      <c r="BA15" s="57"/>
      <c r="BB15" s="58">
        <f t="shared" si="2"/>
        <v>0</v>
      </c>
      <c r="BC15" s="56"/>
      <c r="BD15" s="57"/>
      <c r="BE15" s="58"/>
      <c r="BF15" s="61">
        <f t="shared" si="3"/>
        <v>3630</v>
      </c>
      <c r="BG15" s="61"/>
      <c r="BH15" s="61">
        <v>3656</v>
      </c>
      <c r="BI15" s="65">
        <v>0</v>
      </c>
      <c r="BJ15">
        <v>0</v>
      </c>
      <c r="BK15" s="65">
        <f t="shared" si="4"/>
        <v>0</v>
      </c>
    </row>
    <row r="16" spans="1:63" ht="16.5">
      <c r="A16" s="48">
        <v>46</v>
      </c>
      <c r="B16" s="48" t="s">
        <v>68</v>
      </c>
      <c r="C16" s="48">
        <v>11</v>
      </c>
      <c r="D16" s="48">
        <v>2733</v>
      </c>
      <c r="E16" s="25" t="s">
        <v>82</v>
      </c>
      <c r="F16" s="48">
        <v>4246</v>
      </c>
      <c r="G16" s="49">
        <v>129000</v>
      </c>
      <c r="H16" s="49"/>
      <c r="I16" s="49"/>
      <c r="J16" s="49"/>
      <c r="K16" s="50"/>
      <c r="L16" s="50"/>
      <c r="M16" s="51">
        <v>42803</v>
      </c>
      <c r="N16" s="50">
        <v>400000</v>
      </c>
      <c r="O16" s="50"/>
      <c r="P16" s="50"/>
      <c r="Q16" s="50"/>
      <c r="R16" s="49"/>
      <c r="S16" s="50"/>
      <c r="T16" s="49"/>
      <c r="U16" s="50"/>
      <c r="V16" s="50"/>
      <c r="W16" s="53"/>
      <c r="X16" s="54">
        <v>400000</v>
      </c>
      <c r="Y16" s="55"/>
      <c r="Z16" s="50"/>
      <c r="AA16" s="49"/>
      <c r="AB16" s="49"/>
      <c r="AC16" s="56">
        <v>4000</v>
      </c>
      <c r="AD16" s="57">
        <v>9.5</v>
      </c>
      <c r="AE16" s="58">
        <v>3002.7123287671234</v>
      </c>
      <c r="AF16" s="50">
        <v>40000</v>
      </c>
      <c r="AG16" s="59"/>
      <c r="AH16" s="56">
        <v>2000</v>
      </c>
      <c r="AI16" s="61"/>
      <c r="AJ16" s="56"/>
      <c r="AK16" s="57">
        <v>9.5</v>
      </c>
      <c r="AL16" s="58">
        <f t="shared" si="1"/>
        <v>317</v>
      </c>
      <c r="AM16" s="58">
        <v>566</v>
      </c>
      <c r="AN16" s="60">
        <v>41798</v>
      </c>
      <c r="AO16" s="61">
        <v>9100</v>
      </c>
      <c r="AP16" s="61"/>
      <c r="AQ16" s="66"/>
      <c r="AR16" s="49">
        <v>0</v>
      </c>
      <c r="AS16" s="49">
        <v>582</v>
      </c>
      <c r="AT16" s="67">
        <v>42734</v>
      </c>
      <c r="AU16" s="56">
        <v>27450</v>
      </c>
      <c r="AV16" s="61">
        <v>300</v>
      </c>
      <c r="AW16" s="56">
        <v>700</v>
      </c>
      <c r="AX16" s="61"/>
      <c r="AY16" s="57">
        <v>10</v>
      </c>
      <c r="AZ16" s="57">
        <v>10</v>
      </c>
      <c r="BA16" s="64">
        <v>9.5</v>
      </c>
      <c r="BB16" s="58">
        <f t="shared" si="2"/>
        <v>293</v>
      </c>
      <c r="BC16" s="56"/>
      <c r="BD16" s="57"/>
      <c r="BE16" s="58"/>
      <c r="BF16" s="61">
        <f t="shared" si="3"/>
        <v>10612.712328767124</v>
      </c>
      <c r="BG16" s="61"/>
      <c r="BH16" s="61">
        <v>5649</v>
      </c>
      <c r="BI16" s="65">
        <v>36550</v>
      </c>
      <c r="BJ16">
        <v>36550</v>
      </c>
      <c r="BK16" s="65">
        <f t="shared" si="4"/>
        <v>0</v>
      </c>
    </row>
    <row r="17" spans="1:63" ht="16.5">
      <c r="A17" s="48">
        <v>47</v>
      </c>
      <c r="B17" s="48">
        <v>1101</v>
      </c>
      <c r="C17" s="48">
        <v>4</v>
      </c>
      <c r="D17" s="48">
        <v>2734</v>
      </c>
      <c r="E17" s="25" t="s">
        <v>83</v>
      </c>
      <c r="F17" s="48">
        <v>3439</v>
      </c>
      <c r="G17" s="49"/>
      <c r="H17" s="49"/>
      <c r="I17" s="49"/>
      <c r="J17" s="49"/>
      <c r="K17" s="50"/>
      <c r="L17" s="50"/>
      <c r="M17" s="51"/>
      <c r="N17" s="50"/>
      <c r="O17" s="50"/>
      <c r="P17" s="50"/>
      <c r="Q17" s="50"/>
      <c r="R17" s="62"/>
      <c r="S17" s="49"/>
      <c r="T17" s="49"/>
      <c r="U17" s="50"/>
      <c r="V17" s="50"/>
      <c r="W17" s="53"/>
      <c r="X17" s="52">
        <v>128000</v>
      </c>
      <c r="Y17" s="55"/>
      <c r="Z17" s="50"/>
      <c r="AA17" s="49"/>
      <c r="AB17" s="49"/>
      <c r="AC17" s="56">
        <v>4000</v>
      </c>
      <c r="AD17" s="57">
        <v>10.5</v>
      </c>
      <c r="AE17" s="58">
        <f t="shared" ref="AE17:AE48" si="5">ROUND(X17*AD17/1200,1/2)</f>
        <v>1120</v>
      </c>
      <c r="AF17" s="49">
        <v>26000</v>
      </c>
      <c r="AG17" s="59"/>
      <c r="AH17" s="56">
        <v>2000</v>
      </c>
      <c r="AI17" s="61"/>
      <c r="AJ17" s="56"/>
      <c r="AK17" s="57">
        <v>9.5</v>
      </c>
      <c r="AL17" s="58">
        <f t="shared" si="1"/>
        <v>206</v>
      </c>
      <c r="AM17" s="58"/>
      <c r="AN17" s="60"/>
      <c r="AO17" s="61">
        <v>0</v>
      </c>
      <c r="AP17" s="61"/>
      <c r="AQ17" s="66"/>
      <c r="AR17" s="61">
        <v>0</v>
      </c>
      <c r="AS17" s="61">
        <v>573</v>
      </c>
      <c r="AT17" s="67">
        <v>42619</v>
      </c>
      <c r="AU17" s="50">
        <v>35800</v>
      </c>
      <c r="AV17" s="61">
        <v>700</v>
      </c>
      <c r="AW17" s="61"/>
      <c r="AX17" s="57"/>
      <c r="AY17" s="64"/>
      <c r="AZ17" s="57"/>
      <c r="BA17" s="57">
        <v>9.5</v>
      </c>
      <c r="BB17" s="58">
        <f t="shared" si="2"/>
        <v>283</v>
      </c>
      <c r="BC17" s="56"/>
      <c r="BD17" s="57"/>
      <c r="BE17" s="58"/>
      <c r="BF17" s="61">
        <f t="shared" si="3"/>
        <v>8309</v>
      </c>
      <c r="BG17" s="61"/>
      <c r="BH17" s="61">
        <v>8366</v>
      </c>
      <c r="BI17" s="65">
        <v>35800</v>
      </c>
      <c r="BJ17">
        <v>35800</v>
      </c>
      <c r="BK17" s="65">
        <f t="shared" si="4"/>
        <v>0</v>
      </c>
    </row>
    <row r="18" spans="1:63" ht="16.5">
      <c r="A18" s="48">
        <v>58</v>
      </c>
      <c r="B18" s="48" t="s">
        <v>70</v>
      </c>
      <c r="C18" s="48">
        <v>21</v>
      </c>
      <c r="D18" s="48">
        <v>2735</v>
      </c>
      <c r="E18" s="25" t="s">
        <v>84</v>
      </c>
      <c r="F18" s="48">
        <v>3592</v>
      </c>
      <c r="G18" s="49"/>
      <c r="H18" s="49"/>
      <c r="I18" s="49"/>
      <c r="J18" s="49"/>
      <c r="K18" s="50"/>
      <c r="L18" s="50"/>
      <c r="M18" s="51"/>
      <c r="N18" s="50"/>
      <c r="O18" s="50"/>
      <c r="P18" s="50"/>
      <c r="Q18" s="50"/>
      <c r="R18" s="52"/>
      <c r="S18" s="49"/>
      <c r="T18" s="49"/>
      <c r="U18" s="50"/>
      <c r="V18" s="50"/>
      <c r="W18" s="53"/>
      <c r="X18" s="62">
        <v>0</v>
      </c>
      <c r="Y18" s="55"/>
      <c r="Z18" s="50"/>
      <c r="AA18" s="49"/>
      <c r="AB18" s="49"/>
      <c r="AC18" s="56"/>
      <c r="AD18" s="57">
        <v>10</v>
      </c>
      <c r="AE18" s="58">
        <f t="shared" si="5"/>
        <v>0</v>
      </c>
      <c r="AF18" s="49">
        <v>0</v>
      </c>
      <c r="AG18" s="59"/>
      <c r="AH18" s="56"/>
      <c r="AI18" s="56"/>
      <c r="AJ18" s="56"/>
      <c r="AK18" s="57">
        <v>9.5</v>
      </c>
      <c r="AL18" s="58">
        <f t="shared" si="1"/>
        <v>0</v>
      </c>
      <c r="AM18" s="58"/>
      <c r="AN18" s="60"/>
      <c r="AO18" s="61">
        <v>0</v>
      </c>
      <c r="AP18" s="61"/>
      <c r="AQ18" s="66"/>
      <c r="AR18" s="61">
        <v>0</v>
      </c>
      <c r="AS18" s="61"/>
      <c r="AT18" s="67"/>
      <c r="AU18" s="56">
        <v>0</v>
      </c>
      <c r="AV18" s="61"/>
      <c r="AW18" s="61"/>
      <c r="AX18" s="57"/>
      <c r="AY18" s="64"/>
      <c r="AZ18" s="57"/>
      <c r="BA18" s="57"/>
      <c r="BB18" s="58">
        <f t="shared" si="2"/>
        <v>0</v>
      </c>
      <c r="BC18" s="56"/>
      <c r="BD18" s="57"/>
      <c r="BE18" s="58"/>
      <c r="BF18" s="61">
        <f t="shared" si="3"/>
        <v>0</v>
      </c>
      <c r="BG18" s="61"/>
      <c r="BH18" s="59"/>
      <c r="BI18" s="65">
        <v>0</v>
      </c>
      <c r="BJ18">
        <v>0</v>
      </c>
      <c r="BK18" s="65">
        <f t="shared" si="4"/>
        <v>0</v>
      </c>
    </row>
    <row r="19" spans="1:63" ht="16.5">
      <c r="A19" s="48">
        <v>69</v>
      </c>
      <c r="B19" s="48">
        <v>1120</v>
      </c>
      <c r="C19" s="48">
        <v>30</v>
      </c>
      <c r="D19" s="48">
        <v>2736</v>
      </c>
      <c r="E19" s="25" t="s">
        <v>17</v>
      </c>
      <c r="F19" s="48">
        <v>3525</v>
      </c>
      <c r="G19" s="49"/>
      <c r="H19" s="49"/>
      <c r="I19" s="49"/>
      <c r="J19" s="49"/>
      <c r="K19" s="50"/>
      <c r="L19" s="50"/>
      <c r="M19" s="51"/>
      <c r="N19" s="50"/>
      <c r="O19" s="50"/>
      <c r="P19" s="50"/>
      <c r="Q19" s="50"/>
      <c r="R19" s="52"/>
      <c r="S19" s="49"/>
      <c r="T19" s="49"/>
      <c r="U19" s="50"/>
      <c r="V19" s="50"/>
      <c r="W19" s="53" t="s">
        <v>85</v>
      </c>
      <c r="X19" s="54"/>
      <c r="Y19" s="62"/>
      <c r="Z19" s="50"/>
      <c r="AA19" s="49"/>
      <c r="AB19" s="49"/>
      <c r="AC19" s="56"/>
      <c r="AD19" s="57">
        <v>10.5</v>
      </c>
      <c r="AE19" s="58">
        <f t="shared" si="5"/>
        <v>0</v>
      </c>
      <c r="AF19" s="49"/>
      <c r="AG19" s="59"/>
      <c r="AH19" s="56"/>
      <c r="AI19" s="56"/>
      <c r="AJ19" s="56"/>
      <c r="AK19" s="57">
        <v>10</v>
      </c>
      <c r="AL19" s="58">
        <f t="shared" si="1"/>
        <v>0</v>
      </c>
      <c r="AM19" s="58"/>
      <c r="AN19" s="60"/>
      <c r="AO19" s="61">
        <v>0</v>
      </c>
      <c r="AP19" s="61"/>
      <c r="AQ19" s="66"/>
      <c r="AR19" s="61">
        <v>0</v>
      </c>
      <c r="AS19" s="61"/>
      <c r="AT19" s="67"/>
      <c r="AU19" s="56"/>
      <c r="AV19" s="61"/>
      <c r="AW19" s="61"/>
      <c r="AX19" s="57"/>
      <c r="AY19" s="64"/>
      <c r="AZ19" s="57"/>
      <c r="BA19" s="57"/>
      <c r="BB19" s="58">
        <f t="shared" si="2"/>
        <v>0</v>
      </c>
      <c r="BC19" s="56"/>
      <c r="BD19" s="57"/>
      <c r="BE19" s="58"/>
      <c r="BF19" s="61">
        <f t="shared" si="3"/>
        <v>0</v>
      </c>
      <c r="BG19" s="61"/>
      <c r="BH19" s="59"/>
      <c r="BI19" s="65">
        <v>0</v>
      </c>
      <c r="BJ19">
        <v>0</v>
      </c>
      <c r="BK19" s="65">
        <f t="shared" si="4"/>
        <v>0</v>
      </c>
    </row>
    <row r="20" spans="1:63" ht="16.5">
      <c r="A20" s="48">
        <v>48</v>
      </c>
      <c r="B20" s="48" t="s">
        <v>86</v>
      </c>
      <c r="C20" s="48">
        <v>30</v>
      </c>
      <c r="D20" s="48">
        <v>2737</v>
      </c>
      <c r="E20" s="25" t="s">
        <v>87</v>
      </c>
      <c r="F20" s="48">
        <v>3591</v>
      </c>
      <c r="G20" s="49"/>
      <c r="H20" s="49"/>
      <c r="I20" s="49"/>
      <c r="J20" s="49"/>
      <c r="K20" s="50"/>
      <c r="L20" s="50"/>
      <c r="M20" s="49"/>
      <c r="N20" s="50"/>
      <c r="O20" s="50"/>
      <c r="P20" s="50"/>
      <c r="Q20" s="50"/>
      <c r="R20" s="52"/>
      <c r="S20" s="49"/>
      <c r="T20" s="49"/>
      <c r="U20" s="50"/>
      <c r="V20" s="50"/>
      <c r="W20" s="53"/>
      <c r="X20" s="54">
        <v>90000</v>
      </c>
      <c r="Y20" s="55"/>
      <c r="Z20" s="50"/>
      <c r="AA20" s="49"/>
      <c r="AB20" s="49"/>
      <c r="AC20" s="56">
        <v>3000</v>
      </c>
      <c r="AD20" s="57">
        <v>10.5</v>
      </c>
      <c r="AE20" s="58">
        <f t="shared" si="5"/>
        <v>788</v>
      </c>
      <c r="AF20" s="50">
        <v>0</v>
      </c>
      <c r="AG20" s="59"/>
      <c r="AH20" s="56"/>
      <c r="AI20" s="56"/>
      <c r="AJ20" s="56"/>
      <c r="AK20" s="57">
        <v>10.5</v>
      </c>
      <c r="AL20" s="58">
        <f t="shared" si="1"/>
        <v>0</v>
      </c>
      <c r="AM20" s="58"/>
      <c r="AN20" s="60"/>
      <c r="AO20" s="61">
        <v>0</v>
      </c>
      <c r="AP20" s="61"/>
      <c r="AQ20" s="66"/>
      <c r="AR20" s="61">
        <v>0</v>
      </c>
      <c r="AS20" s="61"/>
      <c r="AT20" s="67"/>
      <c r="AU20" s="56">
        <v>0</v>
      </c>
      <c r="AV20" s="61"/>
      <c r="AW20" s="61"/>
      <c r="AX20" s="57"/>
      <c r="AY20" s="64"/>
      <c r="AZ20" s="57"/>
      <c r="BA20" s="57"/>
      <c r="BB20" s="58">
        <f t="shared" si="2"/>
        <v>0</v>
      </c>
      <c r="BC20" s="56"/>
      <c r="BD20" s="57"/>
      <c r="BE20" s="58"/>
      <c r="BF20" s="61">
        <f t="shared" si="3"/>
        <v>3788</v>
      </c>
      <c r="BG20" s="61"/>
      <c r="BH20" s="61">
        <v>3814</v>
      </c>
      <c r="BI20" s="65">
        <v>0</v>
      </c>
      <c r="BJ20">
        <v>0</v>
      </c>
      <c r="BK20" s="65">
        <f t="shared" si="4"/>
        <v>0</v>
      </c>
    </row>
    <row r="21" spans="1:63" ht="16.5">
      <c r="A21" s="48">
        <v>49</v>
      </c>
      <c r="B21" s="48" t="s">
        <v>86</v>
      </c>
      <c r="C21" s="48">
        <v>30</v>
      </c>
      <c r="D21" s="48">
        <v>2738</v>
      </c>
      <c r="E21" s="25" t="s">
        <v>88</v>
      </c>
      <c r="F21" s="48">
        <v>3319</v>
      </c>
      <c r="G21" s="49"/>
      <c r="H21" s="52"/>
      <c r="I21" s="49"/>
      <c r="J21" s="49"/>
      <c r="K21" s="50"/>
      <c r="L21" s="50"/>
      <c r="M21" s="51"/>
      <c r="N21" s="50"/>
      <c r="O21" s="50"/>
      <c r="P21" s="50"/>
      <c r="Q21" s="50"/>
      <c r="R21" s="52"/>
      <c r="S21" s="49"/>
      <c r="T21" s="49"/>
      <c r="U21" s="50"/>
      <c r="V21" s="50"/>
      <c r="W21" s="53"/>
      <c r="X21" s="52">
        <v>122400</v>
      </c>
      <c r="Y21" s="55"/>
      <c r="Z21" s="50"/>
      <c r="AA21" s="49"/>
      <c r="AB21" s="49"/>
      <c r="AC21" s="56">
        <v>3700</v>
      </c>
      <c r="AD21" s="57">
        <v>10.5</v>
      </c>
      <c r="AE21" s="58">
        <f t="shared" si="5"/>
        <v>1071</v>
      </c>
      <c r="AF21" s="50">
        <v>20000</v>
      </c>
      <c r="AG21" s="59"/>
      <c r="AH21" s="56">
        <v>2000</v>
      </c>
      <c r="AI21" s="56"/>
      <c r="AJ21" s="56"/>
      <c r="AK21" s="57">
        <v>9.5</v>
      </c>
      <c r="AL21" s="58">
        <f t="shared" si="1"/>
        <v>158</v>
      </c>
      <c r="AM21" s="58"/>
      <c r="AN21" s="60"/>
      <c r="AO21" s="61">
        <v>0</v>
      </c>
      <c r="AP21" s="61"/>
      <c r="AQ21" s="66"/>
      <c r="AR21" s="61">
        <v>0</v>
      </c>
      <c r="AS21" s="61"/>
      <c r="AT21" s="67"/>
      <c r="AU21" s="56">
        <v>0</v>
      </c>
      <c r="AV21" s="61"/>
      <c r="AW21" s="61"/>
      <c r="AX21" s="57"/>
      <c r="AY21" s="64"/>
      <c r="AZ21" s="57"/>
      <c r="BA21" s="57"/>
      <c r="BB21" s="58">
        <f t="shared" si="2"/>
        <v>0</v>
      </c>
      <c r="BC21" s="56"/>
      <c r="BD21" s="57"/>
      <c r="BE21" s="58"/>
      <c r="BF21" s="61">
        <f t="shared" si="3"/>
        <v>6929</v>
      </c>
      <c r="BG21" s="61"/>
      <c r="BH21" s="61">
        <v>6977</v>
      </c>
      <c r="BI21" s="65">
        <v>0</v>
      </c>
      <c r="BJ21">
        <v>0</v>
      </c>
      <c r="BK21" s="65">
        <f t="shared" si="4"/>
        <v>0</v>
      </c>
    </row>
    <row r="22" spans="1:63" ht="16.5">
      <c r="A22" s="48">
        <v>50</v>
      </c>
      <c r="B22" s="48" t="s">
        <v>70</v>
      </c>
      <c r="C22" s="48">
        <v>5</v>
      </c>
      <c r="D22" s="48">
        <v>2739</v>
      </c>
      <c r="E22" s="25" t="s">
        <v>89</v>
      </c>
      <c r="F22" s="48">
        <v>3327</v>
      </c>
      <c r="G22" s="49"/>
      <c r="H22" s="49"/>
      <c r="I22" s="49"/>
      <c r="J22" s="49"/>
      <c r="K22" s="50"/>
      <c r="L22" s="50"/>
      <c r="M22" s="51"/>
      <c r="N22" s="50"/>
      <c r="O22" s="50"/>
      <c r="P22" s="50"/>
      <c r="Q22" s="50"/>
      <c r="R22" s="52"/>
      <c r="S22" s="49"/>
      <c r="T22" s="49"/>
      <c r="U22" s="50"/>
      <c r="V22" s="50"/>
      <c r="W22" s="53"/>
      <c r="X22" s="62">
        <v>292000</v>
      </c>
      <c r="Y22" s="55"/>
      <c r="Z22" s="50"/>
      <c r="AA22" s="49"/>
      <c r="AB22" s="49"/>
      <c r="AC22" s="56">
        <v>4000</v>
      </c>
      <c r="AD22" s="57">
        <v>10</v>
      </c>
      <c r="AE22" s="58">
        <f t="shared" si="5"/>
        <v>2433</v>
      </c>
      <c r="AF22" s="49">
        <v>4000</v>
      </c>
      <c r="AG22" s="59"/>
      <c r="AH22" s="56">
        <v>2000</v>
      </c>
      <c r="AI22" s="56"/>
      <c r="AJ22" s="56"/>
      <c r="AK22" s="57">
        <v>10</v>
      </c>
      <c r="AL22" s="58">
        <f t="shared" si="1"/>
        <v>33</v>
      </c>
      <c r="AM22" s="58">
        <v>512</v>
      </c>
      <c r="AN22" s="60">
        <v>41795</v>
      </c>
      <c r="AO22" s="61">
        <v>43900</v>
      </c>
      <c r="AP22" s="61"/>
      <c r="AQ22" s="66"/>
      <c r="AR22" s="62">
        <v>0</v>
      </c>
      <c r="AS22" s="62"/>
      <c r="AT22" s="67"/>
      <c r="AU22" s="56">
        <v>0</v>
      </c>
      <c r="AV22" s="61">
        <v>0</v>
      </c>
      <c r="AW22" s="56">
        <v>1700</v>
      </c>
      <c r="AX22" s="61"/>
      <c r="AY22" s="57">
        <v>10.5</v>
      </c>
      <c r="AZ22" s="57">
        <v>10.5</v>
      </c>
      <c r="BA22" s="64"/>
      <c r="BB22" s="58">
        <f t="shared" si="2"/>
        <v>384</v>
      </c>
      <c r="BC22" s="56"/>
      <c r="BD22" s="57"/>
      <c r="BE22" s="58"/>
      <c r="BF22" s="61">
        <f t="shared" si="3"/>
        <v>10550</v>
      </c>
      <c r="BG22" s="61"/>
      <c r="BH22" s="61">
        <v>10616</v>
      </c>
      <c r="BI22" s="65">
        <v>43900</v>
      </c>
      <c r="BJ22">
        <v>43900</v>
      </c>
      <c r="BK22" s="65">
        <f t="shared" si="4"/>
        <v>0</v>
      </c>
    </row>
    <row r="23" spans="1:63" ht="16.5">
      <c r="A23" s="68">
        <v>55</v>
      </c>
      <c r="B23" s="68" t="s">
        <v>66</v>
      </c>
      <c r="C23" s="68">
        <v>33</v>
      </c>
      <c r="D23" s="68">
        <v>2753</v>
      </c>
      <c r="E23" s="69" t="s">
        <v>90</v>
      </c>
      <c r="F23" s="68">
        <v>3346</v>
      </c>
      <c r="G23" s="70"/>
      <c r="H23" s="70"/>
      <c r="I23" s="70"/>
      <c r="J23" s="70"/>
      <c r="K23" s="71"/>
      <c r="L23" s="71"/>
      <c r="M23" s="72"/>
      <c r="N23" s="71"/>
      <c r="O23" s="71"/>
      <c r="P23" s="71"/>
      <c r="Q23" s="71"/>
      <c r="R23" s="73"/>
      <c r="S23" s="70"/>
      <c r="T23" s="70"/>
      <c r="U23" s="71"/>
      <c r="V23" s="71"/>
      <c r="W23" s="74"/>
      <c r="X23" s="75">
        <v>207000</v>
      </c>
      <c r="Y23" s="76"/>
      <c r="Z23" s="71"/>
      <c r="AA23" s="70"/>
      <c r="AB23" s="70"/>
      <c r="AC23" s="77">
        <v>3000</v>
      </c>
      <c r="AD23" s="78">
        <v>10</v>
      </c>
      <c r="AE23" s="79">
        <f t="shared" si="5"/>
        <v>1725</v>
      </c>
      <c r="AF23" s="71">
        <v>0</v>
      </c>
      <c r="AG23" s="80"/>
      <c r="AH23" s="77"/>
      <c r="AI23" s="77"/>
      <c r="AJ23" s="77"/>
      <c r="AK23" s="78">
        <v>10.5</v>
      </c>
      <c r="AL23" s="79">
        <f t="shared" si="1"/>
        <v>0</v>
      </c>
      <c r="AM23" s="79"/>
      <c r="AN23" s="60"/>
      <c r="AO23" s="81">
        <v>0</v>
      </c>
      <c r="AP23" s="81"/>
      <c r="AQ23" s="66"/>
      <c r="AR23" s="81">
        <v>0</v>
      </c>
      <c r="AS23" s="81"/>
      <c r="AT23" s="67"/>
      <c r="AU23" s="77">
        <v>0</v>
      </c>
      <c r="AV23" s="81"/>
      <c r="AW23" s="81"/>
      <c r="AX23" s="78"/>
      <c r="AY23" s="82"/>
      <c r="AZ23" s="78"/>
      <c r="BA23" s="78"/>
      <c r="BB23" s="79">
        <f t="shared" si="2"/>
        <v>0</v>
      </c>
      <c r="BC23" s="77"/>
      <c r="BD23" s="78"/>
      <c r="BE23" s="79"/>
      <c r="BF23" s="81">
        <f t="shared" si="3"/>
        <v>4725</v>
      </c>
      <c r="BG23" s="81"/>
      <c r="BH23" s="81">
        <v>4750</v>
      </c>
      <c r="BI23" s="65">
        <v>0</v>
      </c>
      <c r="BJ23">
        <v>0</v>
      </c>
      <c r="BK23" s="65">
        <f t="shared" si="4"/>
        <v>0</v>
      </c>
    </row>
    <row r="24" spans="1:63" ht="16.5">
      <c r="A24" s="48">
        <v>56</v>
      </c>
      <c r="B24" s="48" t="s">
        <v>70</v>
      </c>
      <c r="C24" s="48">
        <v>21</v>
      </c>
      <c r="D24" s="48">
        <v>2754</v>
      </c>
      <c r="E24" s="25" t="s">
        <v>91</v>
      </c>
      <c r="F24" s="48">
        <v>3341</v>
      </c>
      <c r="G24" s="49"/>
      <c r="H24" s="49"/>
      <c r="I24" s="49"/>
      <c r="J24" s="49"/>
      <c r="K24" s="50"/>
      <c r="L24" s="50"/>
      <c r="M24" s="51"/>
      <c r="N24" s="50"/>
      <c r="O24" s="50"/>
      <c r="P24" s="50"/>
      <c r="Q24" s="50"/>
      <c r="R24" s="52"/>
      <c r="S24" s="49"/>
      <c r="T24" s="49"/>
      <c r="U24" s="50"/>
      <c r="V24" s="50"/>
      <c r="W24" s="53"/>
      <c r="X24" s="54">
        <v>336000</v>
      </c>
      <c r="Y24" s="55"/>
      <c r="Z24" s="50"/>
      <c r="AA24" s="49"/>
      <c r="AB24" s="49"/>
      <c r="AC24" s="56">
        <v>4000</v>
      </c>
      <c r="AD24" s="57">
        <v>9.5</v>
      </c>
      <c r="AE24" s="58">
        <f t="shared" si="5"/>
        <v>2660</v>
      </c>
      <c r="AF24" s="49">
        <v>34000</v>
      </c>
      <c r="AG24" s="59"/>
      <c r="AH24" s="56">
        <v>2000</v>
      </c>
      <c r="AI24" s="56"/>
      <c r="AJ24" s="56"/>
      <c r="AK24" s="57">
        <v>9.5</v>
      </c>
      <c r="AL24" s="58">
        <f t="shared" si="1"/>
        <v>269</v>
      </c>
      <c r="AM24" s="58"/>
      <c r="AN24" s="60"/>
      <c r="AO24" s="61">
        <v>0</v>
      </c>
      <c r="AP24" s="61"/>
      <c r="AQ24" s="66"/>
      <c r="AR24" s="62">
        <v>0</v>
      </c>
      <c r="AS24" s="62">
        <v>568</v>
      </c>
      <c r="AT24" s="67">
        <v>42590</v>
      </c>
      <c r="AU24" s="61">
        <v>41100</v>
      </c>
      <c r="AV24" s="61">
        <v>1000</v>
      </c>
      <c r="AW24" s="56">
        <v>0</v>
      </c>
      <c r="AX24" s="61"/>
      <c r="AY24" s="57">
        <v>9.5</v>
      </c>
      <c r="AZ24" s="57">
        <v>9.5</v>
      </c>
      <c r="BA24" s="57">
        <v>9.5</v>
      </c>
      <c r="BB24" s="58">
        <f t="shared" si="2"/>
        <v>325</v>
      </c>
      <c r="BC24" s="56"/>
      <c r="BD24" s="57"/>
      <c r="BE24" s="58"/>
      <c r="BF24" s="61">
        <f t="shared" si="3"/>
        <v>10254</v>
      </c>
      <c r="BG24" s="61"/>
      <c r="BH24" s="61">
        <v>10310</v>
      </c>
      <c r="BI24" s="65">
        <v>41100</v>
      </c>
      <c r="BJ24">
        <v>41100</v>
      </c>
      <c r="BK24" s="65">
        <f t="shared" si="4"/>
        <v>0</v>
      </c>
    </row>
    <row r="25" spans="1:63" ht="16.5">
      <c r="A25" s="48">
        <v>57</v>
      </c>
      <c r="B25" s="48" t="s">
        <v>92</v>
      </c>
      <c r="C25" s="48">
        <v>5</v>
      </c>
      <c r="D25" s="48">
        <v>2755</v>
      </c>
      <c r="E25" s="25" t="s">
        <v>93</v>
      </c>
      <c r="F25" s="48">
        <v>4263</v>
      </c>
      <c r="G25" s="49"/>
      <c r="H25" s="49"/>
      <c r="I25" s="49"/>
      <c r="J25" s="49"/>
      <c r="K25" s="50"/>
      <c r="L25" s="50"/>
      <c r="M25" s="51"/>
      <c r="N25" s="50"/>
      <c r="O25" s="50"/>
      <c r="P25" s="50"/>
      <c r="Q25" s="50"/>
      <c r="R25" s="52"/>
      <c r="S25" s="49"/>
      <c r="T25" s="49"/>
      <c r="U25" s="50"/>
      <c r="V25" s="50"/>
      <c r="W25" s="53"/>
      <c r="X25" s="54">
        <v>310000</v>
      </c>
      <c r="Y25" s="55"/>
      <c r="Z25" s="50"/>
      <c r="AA25" s="49"/>
      <c r="AB25" s="49"/>
      <c r="AC25" s="56">
        <v>5000</v>
      </c>
      <c r="AD25" s="57">
        <v>10</v>
      </c>
      <c r="AE25" s="58">
        <f t="shared" si="5"/>
        <v>2583</v>
      </c>
      <c r="AF25" s="49">
        <v>36000</v>
      </c>
      <c r="AG25" s="59"/>
      <c r="AH25" s="56">
        <v>2000</v>
      </c>
      <c r="AI25" s="56"/>
      <c r="AJ25" s="56"/>
      <c r="AK25" s="57">
        <v>9.5</v>
      </c>
      <c r="AL25" s="58">
        <f t="shared" si="1"/>
        <v>285</v>
      </c>
      <c r="AM25" s="58"/>
      <c r="AN25" s="60"/>
      <c r="AO25" s="61">
        <v>0</v>
      </c>
      <c r="AP25" s="61"/>
      <c r="AQ25" s="66"/>
      <c r="AR25" s="61">
        <v>0</v>
      </c>
      <c r="AS25" s="61"/>
      <c r="AT25" s="67"/>
      <c r="AU25" s="56">
        <v>0</v>
      </c>
      <c r="AV25" s="61"/>
      <c r="AW25" s="61"/>
      <c r="AX25" s="57"/>
      <c r="AY25" s="64"/>
      <c r="AZ25" s="57"/>
      <c r="BA25" s="57"/>
      <c r="BB25" s="58">
        <f t="shared" si="2"/>
        <v>0</v>
      </c>
      <c r="BC25" s="56"/>
      <c r="BD25" s="57"/>
      <c r="BE25" s="58"/>
      <c r="BF25" s="61">
        <f t="shared" si="3"/>
        <v>9868</v>
      </c>
      <c r="BG25" s="61"/>
      <c r="BH25" s="61">
        <v>9926</v>
      </c>
      <c r="BI25" s="65">
        <v>0</v>
      </c>
      <c r="BJ25">
        <v>0</v>
      </c>
      <c r="BK25" s="65">
        <f t="shared" si="4"/>
        <v>0</v>
      </c>
    </row>
    <row r="26" spans="1:63" ht="16.5">
      <c r="A26" s="48">
        <v>58</v>
      </c>
      <c r="B26" s="48">
        <v>1140</v>
      </c>
      <c r="C26" s="48">
        <v>32</v>
      </c>
      <c r="D26" s="48">
        <v>2756</v>
      </c>
      <c r="E26" s="25" t="s">
        <v>94</v>
      </c>
      <c r="F26" s="48">
        <v>4244</v>
      </c>
      <c r="G26" s="49"/>
      <c r="H26" s="49"/>
      <c r="I26" s="49"/>
      <c r="J26" s="49"/>
      <c r="K26" s="50"/>
      <c r="L26" s="50"/>
      <c r="M26" s="51"/>
      <c r="N26" s="50"/>
      <c r="O26" s="50"/>
      <c r="P26" s="50"/>
      <c r="Q26" s="50"/>
      <c r="R26" s="52"/>
      <c r="S26" s="49"/>
      <c r="T26" s="49"/>
      <c r="U26" s="50"/>
      <c r="V26" s="50"/>
      <c r="W26" s="53"/>
      <c r="X26" s="54">
        <v>336000</v>
      </c>
      <c r="Y26" s="55"/>
      <c r="Z26" s="50"/>
      <c r="AA26" s="56"/>
      <c r="AB26" s="50"/>
      <c r="AC26" s="56">
        <v>4000</v>
      </c>
      <c r="AD26" s="57">
        <v>9.5</v>
      </c>
      <c r="AE26" s="58">
        <f t="shared" si="5"/>
        <v>2660</v>
      </c>
      <c r="AF26" s="49">
        <v>0</v>
      </c>
      <c r="AG26" s="59"/>
      <c r="AH26" s="56"/>
      <c r="AI26" s="56"/>
      <c r="AJ26" s="56"/>
      <c r="AK26" s="57">
        <v>10</v>
      </c>
      <c r="AL26" s="58">
        <f t="shared" si="1"/>
        <v>0</v>
      </c>
      <c r="AM26" s="58"/>
      <c r="AN26" s="60"/>
      <c r="AO26" s="61">
        <v>0</v>
      </c>
      <c r="AP26" s="61"/>
      <c r="AQ26" s="66"/>
      <c r="AR26" s="61">
        <v>0</v>
      </c>
      <c r="AS26" s="61">
        <v>580</v>
      </c>
      <c r="AT26" s="67">
        <v>42725</v>
      </c>
      <c r="AU26" s="56">
        <v>285000</v>
      </c>
      <c r="AV26" s="61">
        <v>5000</v>
      </c>
      <c r="AW26" s="56"/>
      <c r="AX26" s="61"/>
      <c r="AY26" s="57"/>
      <c r="AZ26" s="57">
        <v>9.5</v>
      </c>
      <c r="BA26" s="64">
        <v>9.5</v>
      </c>
      <c r="BB26" s="58">
        <f t="shared" si="2"/>
        <v>2256</v>
      </c>
      <c r="BC26" s="56"/>
      <c r="BD26" s="57"/>
      <c r="BE26" s="58"/>
      <c r="BF26" s="61">
        <f t="shared" si="3"/>
        <v>13916</v>
      </c>
      <c r="BG26" s="61"/>
      <c r="BH26" s="61">
        <v>13988</v>
      </c>
      <c r="BI26" s="65">
        <v>285000</v>
      </c>
      <c r="BJ26">
        <v>285000</v>
      </c>
      <c r="BK26" s="65">
        <f t="shared" si="4"/>
        <v>0</v>
      </c>
    </row>
    <row r="27" spans="1:63" ht="16.5">
      <c r="A27" s="48">
        <v>68</v>
      </c>
      <c r="B27" s="48" t="s">
        <v>73</v>
      </c>
      <c r="C27" s="48">
        <v>32</v>
      </c>
      <c r="D27" s="48">
        <v>2770</v>
      </c>
      <c r="E27" s="25" t="s">
        <v>95</v>
      </c>
      <c r="F27" s="48">
        <v>4234</v>
      </c>
      <c r="G27" s="49"/>
      <c r="H27" s="49"/>
      <c r="I27" s="49"/>
      <c r="J27" s="49"/>
      <c r="K27" s="50"/>
      <c r="L27" s="50"/>
      <c r="M27" s="51"/>
      <c r="N27" s="50"/>
      <c r="O27" s="50"/>
      <c r="P27" s="50"/>
      <c r="Q27" s="50"/>
      <c r="R27" s="52"/>
      <c r="S27" s="49"/>
      <c r="T27" s="49"/>
      <c r="U27" s="50"/>
      <c r="V27" s="50"/>
      <c r="W27" s="53"/>
      <c r="X27" s="54">
        <v>344000</v>
      </c>
      <c r="Y27" s="55"/>
      <c r="Z27" s="50"/>
      <c r="AA27" s="49"/>
      <c r="AB27" s="49"/>
      <c r="AC27" s="56">
        <v>4000</v>
      </c>
      <c r="AD27" s="57">
        <v>9.5</v>
      </c>
      <c r="AE27" s="58">
        <f t="shared" si="5"/>
        <v>2723</v>
      </c>
      <c r="AF27" s="49">
        <v>36000</v>
      </c>
      <c r="AG27" s="59"/>
      <c r="AH27" s="56">
        <v>2000</v>
      </c>
      <c r="AI27" s="56"/>
      <c r="AJ27" s="56"/>
      <c r="AK27" s="57">
        <v>9.5</v>
      </c>
      <c r="AL27" s="58">
        <f t="shared" si="1"/>
        <v>285</v>
      </c>
      <c r="AM27" s="58"/>
      <c r="AN27" s="60"/>
      <c r="AO27" s="61">
        <v>0</v>
      </c>
      <c r="AP27" s="61"/>
      <c r="AQ27" s="66"/>
      <c r="AR27" s="62">
        <v>0</v>
      </c>
      <c r="AS27" s="62">
        <v>566</v>
      </c>
      <c r="AT27" s="67">
        <v>42579</v>
      </c>
      <c r="AU27" s="61">
        <v>35100</v>
      </c>
      <c r="AV27" s="61">
        <v>700</v>
      </c>
      <c r="AW27" s="56"/>
      <c r="AX27" s="61"/>
      <c r="AY27" s="57">
        <v>9.5</v>
      </c>
      <c r="AZ27" s="57">
        <v>9.5</v>
      </c>
      <c r="BA27" s="57">
        <v>9.5</v>
      </c>
      <c r="BB27" s="58">
        <f t="shared" si="2"/>
        <v>278</v>
      </c>
      <c r="BC27" s="56"/>
      <c r="BD27" s="57"/>
      <c r="BE27" s="58"/>
      <c r="BF27" s="61">
        <f t="shared" si="3"/>
        <v>9986</v>
      </c>
      <c r="BG27" s="61"/>
      <c r="BH27" s="61">
        <v>10039</v>
      </c>
      <c r="BI27" s="65">
        <v>35100</v>
      </c>
      <c r="BJ27">
        <v>35100</v>
      </c>
      <c r="BK27" s="65">
        <f t="shared" si="4"/>
        <v>0</v>
      </c>
    </row>
    <row r="28" spans="1:63" ht="16.5">
      <c r="A28" s="48">
        <v>76</v>
      </c>
      <c r="B28" s="48" t="s">
        <v>92</v>
      </c>
      <c r="C28" s="48">
        <v>67</v>
      </c>
      <c r="D28" s="48">
        <v>2786</v>
      </c>
      <c r="E28" s="25" t="s">
        <v>96</v>
      </c>
      <c r="F28" s="48">
        <v>4251</v>
      </c>
      <c r="G28" s="49"/>
      <c r="H28" s="49"/>
      <c r="I28" s="49">
        <v>36000</v>
      </c>
      <c r="J28" s="49"/>
      <c r="K28" s="50"/>
      <c r="L28" s="50"/>
      <c r="M28" s="51">
        <v>42816</v>
      </c>
      <c r="N28" s="50"/>
      <c r="O28" s="50"/>
      <c r="P28" s="50"/>
      <c r="Q28" s="50"/>
      <c r="R28" s="52"/>
      <c r="S28" s="49"/>
      <c r="T28" s="49"/>
      <c r="U28" s="50"/>
      <c r="V28" s="50"/>
      <c r="W28" s="53"/>
      <c r="X28" s="54">
        <v>0</v>
      </c>
      <c r="Y28" s="55"/>
      <c r="Z28" s="50"/>
      <c r="AA28" s="49"/>
      <c r="AB28" s="49"/>
      <c r="AC28" s="56"/>
      <c r="AD28" s="57">
        <v>9.5</v>
      </c>
      <c r="AE28" s="58">
        <f t="shared" si="5"/>
        <v>0</v>
      </c>
      <c r="AF28" s="50">
        <v>0</v>
      </c>
      <c r="AG28" s="59"/>
      <c r="AH28" s="56"/>
      <c r="AI28" s="56"/>
      <c r="AJ28" s="56"/>
      <c r="AK28" s="57">
        <v>10.5</v>
      </c>
      <c r="AL28" s="58">
        <f t="shared" si="1"/>
        <v>0</v>
      </c>
      <c r="AM28" s="58"/>
      <c r="AN28" s="60"/>
      <c r="AO28" s="61">
        <v>0</v>
      </c>
      <c r="AP28" s="61"/>
      <c r="AQ28" s="66"/>
      <c r="AR28" s="61">
        <v>0</v>
      </c>
      <c r="AS28" s="61"/>
      <c r="AT28" s="67"/>
      <c r="AU28" s="56">
        <v>0</v>
      </c>
      <c r="AV28" s="61"/>
      <c r="AW28" s="61"/>
      <c r="AX28" s="57"/>
      <c r="AY28" s="64"/>
      <c r="AZ28" s="57"/>
      <c r="BA28" s="57"/>
      <c r="BB28" s="58">
        <f t="shared" si="2"/>
        <v>0</v>
      </c>
      <c r="BC28" s="56"/>
      <c r="BD28" s="57"/>
      <c r="BE28" s="58"/>
      <c r="BF28" s="61">
        <f t="shared" si="3"/>
        <v>0</v>
      </c>
      <c r="BG28" s="61"/>
      <c r="BH28" s="61">
        <v>4317</v>
      </c>
      <c r="BI28" s="65">
        <v>0</v>
      </c>
      <c r="BJ28">
        <v>0</v>
      </c>
      <c r="BK28" s="65">
        <f t="shared" si="4"/>
        <v>0</v>
      </c>
    </row>
    <row r="29" spans="1:63" ht="16.5">
      <c r="A29" s="48">
        <v>77</v>
      </c>
      <c r="B29" s="48">
        <v>1910</v>
      </c>
      <c r="C29" s="48">
        <v>23</v>
      </c>
      <c r="D29" s="48">
        <v>2789</v>
      </c>
      <c r="E29" s="25" t="s">
        <v>97</v>
      </c>
      <c r="F29" s="48">
        <v>4268</v>
      </c>
      <c r="G29" s="49"/>
      <c r="H29" s="49"/>
      <c r="I29" s="49"/>
      <c r="J29" s="49"/>
      <c r="K29" s="50"/>
      <c r="L29" s="50"/>
      <c r="M29" s="51"/>
      <c r="N29" s="50"/>
      <c r="O29" s="50"/>
      <c r="P29" s="50"/>
      <c r="Q29" s="50"/>
      <c r="R29" s="52"/>
      <c r="S29" s="49"/>
      <c r="T29" s="49"/>
      <c r="U29" s="50"/>
      <c r="V29" s="50"/>
      <c r="W29" s="53"/>
      <c r="X29" s="62">
        <v>288000</v>
      </c>
      <c r="Y29" s="55"/>
      <c r="Z29" s="50"/>
      <c r="AA29" s="49"/>
      <c r="AB29" s="49"/>
      <c r="AC29" s="56">
        <v>4000</v>
      </c>
      <c r="AD29" s="57">
        <v>10</v>
      </c>
      <c r="AE29" s="58">
        <f t="shared" si="5"/>
        <v>2400</v>
      </c>
      <c r="AF29" s="49">
        <v>36000</v>
      </c>
      <c r="AG29" s="59"/>
      <c r="AH29" s="56">
        <v>2000</v>
      </c>
      <c r="AI29" s="56"/>
      <c r="AJ29" s="56"/>
      <c r="AK29" s="57">
        <v>9.5</v>
      </c>
      <c r="AL29" s="58">
        <f t="shared" si="1"/>
        <v>285</v>
      </c>
      <c r="AM29" s="58">
        <v>494</v>
      </c>
      <c r="AN29" s="60">
        <v>41464</v>
      </c>
      <c r="AO29" s="61">
        <v>4950</v>
      </c>
      <c r="AP29" s="61">
        <v>520</v>
      </c>
      <c r="AQ29" s="66">
        <v>41853</v>
      </c>
      <c r="AR29" s="62">
        <v>14500</v>
      </c>
      <c r="AS29" s="62"/>
      <c r="AT29" s="67"/>
      <c r="AU29" s="56">
        <v>0</v>
      </c>
      <c r="AV29" s="61">
        <v>0</v>
      </c>
      <c r="AW29" s="56">
        <v>350</v>
      </c>
      <c r="AX29" s="61">
        <v>500</v>
      </c>
      <c r="AY29" s="57">
        <v>10.5</v>
      </c>
      <c r="AZ29" s="57">
        <v>10</v>
      </c>
      <c r="BA29" s="64"/>
      <c r="BB29" s="58">
        <f t="shared" si="2"/>
        <v>164</v>
      </c>
      <c r="BC29" s="56"/>
      <c r="BD29" s="57"/>
      <c r="BE29" s="58"/>
      <c r="BF29" s="61">
        <f t="shared" si="3"/>
        <v>9699</v>
      </c>
      <c r="BG29" s="61"/>
      <c r="BH29" s="61">
        <v>9755</v>
      </c>
      <c r="BI29" s="65">
        <v>19450</v>
      </c>
      <c r="BJ29">
        <v>19450</v>
      </c>
      <c r="BK29" s="65">
        <f t="shared" si="4"/>
        <v>0</v>
      </c>
    </row>
    <row r="30" spans="1:63" ht="16.5">
      <c r="A30" s="48">
        <v>104</v>
      </c>
      <c r="B30" s="48">
        <v>1105</v>
      </c>
      <c r="C30" s="48">
        <v>33</v>
      </c>
      <c r="D30" s="48">
        <v>2791</v>
      </c>
      <c r="E30" s="25" t="s">
        <v>98</v>
      </c>
      <c r="F30" s="48">
        <v>3642</v>
      </c>
      <c r="G30" s="49"/>
      <c r="H30" s="49"/>
      <c r="I30" s="49"/>
      <c r="J30" s="49"/>
      <c r="K30" s="50"/>
      <c r="L30" s="50"/>
      <c r="M30" s="51"/>
      <c r="N30" s="50"/>
      <c r="O30" s="50"/>
      <c r="P30" s="50"/>
      <c r="Q30" s="50"/>
      <c r="R30" s="52"/>
      <c r="S30" s="49"/>
      <c r="T30" s="49"/>
      <c r="U30" s="50"/>
      <c r="V30" s="50"/>
      <c r="W30" s="53"/>
      <c r="X30" s="62">
        <v>0</v>
      </c>
      <c r="Y30" s="62"/>
      <c r="Z30" s="50"/>
      <c r="AA30" s="49"/>
      <c r="AB30" s="49"/>
      <c r="AC30" s="56"/>
      <c r="AD30" s="57">
        <v>10</v>
      </c>
      <c r="AE30" s="58">
        <f t="shared" si="5"/>
        <v>0</v>
      </c>
      <c r="AF30" s="50">
        <v>0</v>
      </c>
      <c r="AG30" s="59"/>
      <c r="AH30" s="56"/>
      <c r="AI30" s="56"/>
      <c r="AJ30" s="56"/>
      <c r="AK30" s="57">
        <v>10.5</v>
      </c>
      <c r="AL30" s="58">
        <f t="shared" si="1"/>
        <v>0</v>
      </c>
      <c r="AM30" s="58"/>
      <c r="AN30" s="60"/>
      <c r="AO30" s="61">
        <v>0</v>
      </c>
      <c r="AP30" s="61"/>
      <c r="AQ30" s="66"/>
      <c r="AR30" s="61">
        <v>0</v>
      </c>
      <c r="AS30" s="61"/>
      <c r="AT30" s="67"/>
      <c r="AU30" s="56">
        <v>0</v>
      </c>
      <c r="AV30" s="61"/>
      <c r="AW30" s="61"/>
      <c r="AX30" s="57"/>
      <c r="AY30" s="64"/>
      <c r="AZ30" s="57"/>
      <c r="BA30" s="57"/>
      <c r="BB30" s="58">
        <f t="shared" si="2"/>
        <v>0</v>
      </c>
      <c r="BC30" s="56"/>
      <c r="BD30" s="57"/>
      <c r="BE30" s="58"/>
      <c r="BF30" s="61">
        <f t="shared" si="3"/>
        <v>0</v>
      </c>
      <c r="BG30" s="61"/>
      <c r="BH30" s="61"/>
      <c r="BI30" s="65">
        <v>0</v>
      </c>
      <c r="BJ30">
        <v>0</v>
      </c>
      <c r="BK30" s="65">
        <f t="shared" si="4"/>
        <v>0</v>
      </c>
    </row>
    <row r="31" spans="1:63" ht="16.5">
      <c r="A31" s="48">
        <v>78</v>
      </c>
      <c r="B31" s="48" t="s">
        <v>86</v>
      </c>
      <c r="C31" s="48">
        <v>30</v>
      </c>
      <c r="D31" s="48">
        <v>2793</v>
      </c>
      <c r="E31" s="25" t="s">
        <v>99</v>
      </c>
      <c r="F31" s="48">
        <v>3593</v>
      </c>
      <c r="G31" s="49"/>
      <c r="H31" s="49"/>
      <c r="I31" s="49"/>
      <c r="J31" s="49"/>
      <c r="K31" s="50"/>
      <c r="L31" s="50"/>
      <c r="M31" s="51"/>
      <c r="N31" s="50"/>
      <c r="O31" s="50"/>
      <c r="P31" s="50"/>
      <c r="Q31" s="50"/>
      <c r="R31" s="52"/>
      <c r="S31" s="49"/>
      <c r="T31" s="49"/>
      <c r="U31" s="50"/>
      <c r="V31" s="50"/>
      <c r="W31" s="53"/>
      <c r="X31" s="62">
        <v>336000</v>
      </c>
      <c r="Y31" s="55"/>
      <c r="Z31" s="50"/>
      <c r="AA31" s="49"/>
      <c r="AB31" s="49"/>
      <c r="AC31" s="56">
        <v>4000</v>
      </c>
      <c r="AD31" s="57">
        <v>9.5</v>
      </c>
      <c r="AE31" s="58">
        <f t="shared" si="5"/>
        <v>2660</v>
      </c>
      <c r="AF31" s="50">
        <v>30000</v>
      </c>
      <c r="AG31" s="59"/>
      <c r="AH31" s="56">
        <v>2000</v>
      </c>
      <c r="AI31" s="56"/>
      <c r="AJ31" s="56"/>
      <c r="AK31" s="57">
        <v>9.5</v>
      </c>
      <c r="AL31" s="58">
        <f t="shared" si="1"/>
        <v>238</v>
      </c>
      <c r="AM31" s="58"/>
      <c r="AN31" s="60"/>
      <c r="AO31" s="61">
        <v>0</v>
      </c>
      <c r="AP31" s="61"/>
      <c r="AQ31" s="66"/>
      <c r="AR31" s="61">
        <v>0</v>
      </c>
      <c r="AS31" s="61">
        <v>567</v>
      </c>
      <c r="AT31" s="67">
        <v>42585</v>
      </c>
      <c r="AU31" s="63">
        <v>62500</v>
      </c>
      <c r="AV31" s="61">
        <v>1400</v>
      </c>
      <c r="AW31" s="83"/>
      <c r="AX31" s="61"/>
      <c r="AY31" s="57">
        <v>9.5</v>
      </c>
      <c r="AZ31" s="57">
        <v>9.5</v>
      </c>
      <c r="BA31" s="57">
        <v>9.5</v>
      </c>
      <c r="BB31" s="58">
        <f t="shared" si="2"/>
        <v>495</v>
      </c>
      <c r="BC31" s="56"/>
      <c r="BD31" s="57"/>
      <c r="BE31" s="58"/>
      <c r="BF31" s="61">
        <f t="shared" si="3"/>
        <v>10793</v>
      </c>
      <c r="BG31" s="61"/>
      <c r="BH31" s="61">
        <v>10851</v>
      </c>
      <c r="BI31" s="65">
        <v>62500</v>
      </c>
      <c r="BJ31">
        <v>62500</v>
      </c>
      <c r="BK31" s="65">
        <f t="shared" si="4"/>
        <v>0</v>
      </c>
    </row>
    <row r="32" spans="1:63" ht="16.5">
      <c r="A32" s="48">
        <v>79</v>
      </c>
      <c r="B32" s="48">
        <v>1103</v>
      </c>
      <c r="C32" s="48">
        <v>31</v>
      </c>
      <c r="D32" s="48">
        <v>2794</v>
      </c>
      <c r="E32" s="25" t="s">
        <v>100</v>
      </c>
      <c r="F32" s="48">
        <v>3575</v>
      </c>
      <c r="G32" s="49"/>
      <c r="H32" s="49"/>
      <c r="I32" s="49"/>
      <c r="J32" s="49"/>
      <c r="K32" s="50"/>
      <c r="L32" s="50"/>
      <c r="M32" s="51"/>
      <c r="N32" s="50"/>
      <c r="O32" s="50"/>
      <c r="P32" s="50"/>
      <c r="Q32" s="50"/>
      <c r="R32" s="52"/>
      <c r="S32" s="49"/>
      <c r="T32" s="49"/>
      <c r="U32" s="50"/>
      <c r="V32" s="50"/>
      <c r="W32" s="53"/>
      <c r="X32" s="54">
        <v>75000</v>
      </c>
      <c r="Y32" s="55"/>
      <c r="Z32" s="50"/>
      <c r="AA32" s="49"/>
      <c r="AB32" s="49"/>
      <c r="AC32" s="56">
        <v>3000</v>
      </c>
      <c r="AD32" s="57">
        <v>10.5</v>
      </c>
      <c r="AE32" s="58">
        <f t="shared" si="5"/>
        <v>656</v>
      </c>
      <c r="AF32" s="49">
        <v>38000</v>
      </c>
      <c r="AG32" s="59"/>
      <c r="AH32" s="56">
        <v>2000</v>
      </c>
      <c r="AI32" s="56"/>
      <c r="AJ32" s="56"/>
      <c r="AK32" s="57">
        <v>9.5</v>
      </c>
      <c r="AL32" s="58">
        <f t="shared" si="1"/>
        <v>301</v>
      </c>
      <c r="AM32" s="58"/>
      <c r="AN32" s="60"/>
      <c r="AO32" s="61">
        <v>0</v>
      </c>
      <c r="AP32" s="61"/>
      <c r="AQ32" s="66"/>
      <c r="AR32" s="61">
        <v>0</v>
      </c>
      <c r="AS32" s="61"/>
      <c r="AT32" s="67"/>
      <c r="AU32" s="56">
        <v>0</v>
      </c>
      <c r="AV32" s="61"/>
      <c r="AW32" s="61"/>
      <c r="AX32" s="57"/>
      <c r="AY32" s="64"/>
      <c r="AZ32" s="57"/>
      <c r="BA32" s="57"/>
      <c r="BB32" s="58">
        <f t="shared" si="2"/>
        <v>0</v>
      </c>
      <c r="BC32" s="56"/>
      <c r="BD32" s="57"/>
      <c r="BE32" s="58"/>
      <c r="BF32" s="61">
        <f t="shared" si="3"/>
        <v>5957</v>
      </c>
      <c r="BG32" s="61"/>
      <c r="BH32" s="61">
        <v>5954</v>
      </c>
      <c r="BI32" s="65">
        <v>0</v>
      </c>
      <c r="BJ32">
        <v>0</v>
      </c>
      <c r="BK32" s="65">
        <f t="shared" si="4"/>
        <v>0</v>
      </c>
    </row>
    <row r="33" spans="1:63" ht="16.5">
      <c r="A33" s="48">
        <v>80</v>
      </c>
      <c r="B33" s="48" t="s">
        <v>86</v>
      </c>
      <c r="C33" s="48">
        <v>30</v>
      </c>
      <c r="D33" s="48">
        <v>2795</v>
      </c>
      <c r="E33" s="25" t="s">
        <v>101</v>
      </c>
      <c r="F33" s="48">
        <v>3651</v>
      </c>
      <c r="G33" s="49"/>
      <c r="H33" s="49"/>
      <c r="I33" s="49"/>
      <c r="J33" s="49"/>
      <c r="K33" s="50"/>
      <c r="L33" s="50"/>
      <c r="M33" s="51"/>
      <c r="N33" s="50"/>
      <c r="O33" s="50"/>
      <c r="P33" s="50"/>
      <c r="Q33" s="50"/>
      <c r="R33" s="52"/>
      <c r="S33" s="49"/>
      <c r="T33" s="49"/>
      <c r="U33" s="50"/>
      <c r="V33" s="50"/>
      <c r="W33" s="53"/>
      <c r="X33" s="62">
        <v>228000</v>
      </c>
      <c r="Y33" s="55"/>
      <c r="Z33" s="50"/>
      <c r="AA33" s="49"/>
      <c r="AB33" s="49"/>
      <c r="AC33" s="61">
        <v>3000</v>
      </c>
      <c r="AD33" s="57">
        <v>10</v>
      </c>
      <c r="AE33" s="58">
        <f t="shared" si="5"/>
        <v>1900</v>
      </c>
      <c r="AF33" s="50">
        <v>20000</v>
      </c>
      <c r="AG33" s="59"/>
      <c r="AH33" s="56">
        <v>2000</v>
      </c>
      <c r="AI33" s="56"/>
      <c r="AJ33" s="56"/>
      <c r="AK33" s="57">
        <v>9.5</v>
      </c>
      <c r="AL33" s="58">
        <f t="shared" si="1"/>
        <v>158</v>
      </c>
      <c r="AM33" s="58"/>
      <c r="AN33" s="60"/>
      <c r="AO33" s="61">
        <v>0</v>
      </c>
      <c r="AP33" s="61"/>
      <c r="AQ33" s="66"/>
      <c r="AR33" s="61">
        <v>0</v>
      </c>
      <c r="AS33" s="61"/>
      <c r="AT33" s="67"/>
      <c r="AU33" s="56">
        <v>0</v>
      </c>
      <c r="AV33" s="61"/>
      <c r="AW33" s="61"/>
      <c r="AX33" s="57"/>
      <c r="AY33" s="64"/>
      <c r="AZ33" s="57"/>
      <c r="BA33" s="57"/>
      <c r="BB33" s="58">
        <f t="shared" si="2"/>
        <v>0</v>
      </c>
      <c r="BC33" s="56"/>
      <c r="BD33" s="57"/>
      <c r="BE33" s="58"/>
      <c r="BF33" s="61">
        <f t="shared" si="3"/>
        <v>7058</v>
      </c>
      <c r="BG33" s="61"/>
      <c r="BH33" s="61">
        <v>7099</v>
      </c>
      <c r="BI33" s="65">
        <v>0</v>
      </c>
      <c r="BJ33">
        <v>0</v>
      </c>
      <c r="BK33" s="65">
        <f t="shared" si="4"/>
        <v>0</v>
      </c>
    </row>
    <row r="34" spans="1:63" ht="16.5">
      <c r="A34" s="48">
        <v>31</v>
      </c>
      <c r="B34" s="48" t="s">
        <v>102</v>
      </c>
      <c r="C34" s="48">
        <v>31</v>
      </c>
      <c r="D34" s="48">
        <v>2796</v>
      </c>
      <c r="E34" s="25" t="s">
        <v>103</v>
      </c>
      <c r="F34" s="48">
        <v>3585</v>
      </c>
      <c r="G34" s="49"/>
      <c r="H34" s="49"/>
      <c r="I34" s="52"/>
      <c r="J34" s="49"/>
      <c r="K34" s="50"/>
      <c r="L34" s="50"/>
      <c r="M34" s="51"/>
      <c r="N34" s="50"/>
      <c r="O34" s="50"/>
      <c r="P34" s="50"/>
      <c r="Q34" s="50"/>
      <c r="R34" s="52"/>
      <c r="S34" s="49"/>
      <c r="T34" s="49"/>
      <c r="U34" s="50"/>
      <c r="V34" s="50"/>
      <c r="W34" s="53"/>
      <c r="X34" s="54">
        <v>0</v>
      </c>
      <c r="Y34" s="62"/>
      <c r="Z34" s="50"/>
      <c r="AA34" s="49"/>
      <c r="AB34" s="49"/>
      <c r="AC34" s="56"/>
      <c r="AD34" s="57">
        <v>10.5</v>
      </c>
      <c r="AE34" s="58">
        <f t="shared" si="5"/>
        <v>0</v>
      </c>
      <c r="AF34" s="50">
        <v>0</v>
      </c>
      <c r="AG34" s="59"/>
      <c r="AH34" s="56"/>
      <c r="AI34" s="56"/>
      <c r="AJ34" s="56"/>
      <c r="AK34" s="57">
        <v>10.5</v>
      </c>
      <c r="AL34" s="58">
        <f t="shared" si="1"/>
        <v>0</v>
      </c>
      <c r="AM34" s="58"/>
      <c r="AN34" s="60"/>
      <c r="AO34" s="61">
        <v>0</v>
      </c>
      <c r="AP34" s="61"/>
      <c r="AQ34" s="66"/>
      <c r="AR34" s="61">
        <v>0</v>
      </c>
      <c r="AS34" s="61"/>
      <c r="AT34" s="67"/>
      <c r="AU34" s="56">
        <v>0</v>
      </c>
      <c r="AV34" s="61"/>
      <c r="AW34" s="61"/>
      <c r="AX34" s="57"/>
      <c r="AY34" s="64"/>
      <c r="AZ34" s="57"/>
      <c r="BA34" s="57"/>
      <c r="BB34" s="58">
        <f t="shared" si="2"/>
        <v>0</v>
      </c>
      <c r="BC34" s="56"/>
      <c r="BD34" s="57"/>
      <c r="BE34" s="58"/>
      <c r="BF34" s="61">
        <f t="shared" si="3"/>
        <v>0</v>
      </c>
      <c r="BG34" s="61"/>
      <c r="BH34" s="59"/>
      <c r="BI34" s="65">
        <v>0</v>
      </c>
      <c r="BJ34">
        <v>0</v>
      </c>
      <c r="BK34" s="65">
        <f t="shared" si="4"/>
        <v>0</v>
      </c>
    </row>
    <row r="35" spans="1:63" ht="16.5">
      <c r="A35" s="48">
        <v>92</v>
      </c>
      <c r="B35" s="48" t="s">
        <v>75</v>
      </c>
      <c r="C35" s="48">
        <v>33</v>
      </c>
      <c r="D35" s="48">
        <v>2798</v>
      </c>
      <c r="E35" s="25" t="s">
        <v>104</v>
      </c>
      <c r="F35" s="48">
        <v>3576</v>
      </c>
      <c r="G35" s="49"/>
      <c r="H35" s="49"/>
      <c r="I35" s="49"/>
      <c r="J35" s="49"/>
      <c r="K35" s="50"/>
      <c r="L35" s="50"/>
      <c r="M35" s="51"/>
      <c r="N35" s="50"/>
      <c r="O35" s="50"/>
      <c r="P35" s="50"/>
      <c r="Q35" s="56"/>
      <c r="R35" s="52"/>
      <c r="S35" s="49"/>
      <c r="T35" s="49"/>
      <c r="U35" s="50"/>
      <c r="V35" s="50"/>
      <c r="W35" s="53"/>
      <c r="X35" s="54">
        <v>0</v>
      </c>
      <c r="Y35" s="55"/>
      <c r="Z35" s="50"/>
      <c r="AA35" s="49"/>
      <c r="AB35" s="49"/>
      <c r="AC35" s="84"/>
      <c r="AD35" s="57">
        <v>10.5</v>
      </c>
      <c r="AE35" s="58">
        <f t="shared" si="5"/>
        <v>0</v>
      </c>
      <c r="AF35" s="50">
        <v>0</v>
      </c>
      <c r="AG35" s="59"/>
      <c r="AH35" s="56"/>
      <c r="AI35" s="56"/>
      <c r="AJ35" s="56"/>
      <c r="AK35" s="57">
        <v>10.5</v>
      </c>
      <c r="AL35" s="58">
        <f t="shared" si="1"/>
        <v>0</v>
      </c>
      <c r="AM35" s="58"/>
      <c r="AN35" s="60"/>
      <c r="AO35" s="61">
        <v>0</v>
      </c>
      <c r="AP35" s="61"/>
      <c r="AQ35" s="66"/>
      <c r="AR35" s="61">
        <v>0</v>
      </c>
      <c r="AS35" s="61"/>
      <c r="AT35" s="67"/>
      <c r="AU35" s="56">
        <v>0</v>
      </c>
      <c r="AV35" s="61"/>
      <c r="AW35" s="61"/>
      <c r="AX35" s="57"/>
      <c r="AY35" s="64"/>
      <c r="AZ35" s="57"/>
      <c r="BA35" s="57"/>
      <c r="BB35" s="58">
        <f t="shared" si="2"/>
        <v>0</v>
      </c>
      <c r="BC35" s="56"/>
      <c r="BD35" s="57"/>
      <c r="BE35" s="58"/>
      <c r="BF35" s="61">
        <f t="shared" si="3"/>
        <v>0</v>
      </c>
      <c r="BG35" s="61"/>
      <c r="BH35" s="61"/>
      <c r="BI35" s="65">
        <v>0</v>
      </c>
      <c r="BJ35">
        <v>0</v>
      </c>
      <c r="BK35" s="65">
        <f t="shared" si="4"/>
        <v>0</v>
      </c>
    </row>
    <row r="36" spans="1:63" ht="16.5">
      <c r="A36" s="48">
        <v>81</v>
      </c>
      <c r="B36" s="48" t="s">
        <v>75</v>
      </c>
      <c r="C36" s="48">
        <v>33</v>
      </c>
      <c r="D36" s="48">
        <v>2800</v>
      </c>
      <c r="E36" s="25" t="s">
        <v>105</v>
      </c>
      <c r="F36" s="48">
        <v>3610</v>
      </c>
      <c r="G36" s="49"/>
      <c r="H36" s="49"/>
      <c r="I36" s="49"/>
      <c r="J36" s="49"/>
      <c r="K36" s="50"/>
      <c r="L36" s="50"/>
      <c r="M36" s="51"/>
      <c r="N36" s="50"/>
      <c r="O36" s="50"/>
      <c r="P36" s="50"/>
      <c r="Q36" s="50"/>
      <c r="R36" s="52"/>
      <c r="S36" s="49"/>
      <c r="T36" s="49"/>
      <c r="U36" s="50"/>
      <c r="V36" s="50"/>
      <c r="W36" s="53"/>
      <c r="X36" s="62">
        <v>192000</v>
      </c>
      <c r="Y36" s="55"/>
      <c r="Z36" s="50"/>
      <c r="AA36" s="49"/>
      <c r="AB36" s="49"/>
      <c r="AC36" s="56">
        <v>3000</v>
      </c>
      <c r="AD36" s="57">
        <v>10.5</v>
      </c>
      <c r="AE36" s="58">
        <f t="shared" si="5"/>
        <v>1680</v>
      </c>
      <c r="AF36" s="49">
        <v>14000</v>
      </c>
      <c r="AG36" s="59"/>
      <c r="AH36" s="56">
        <v>2000</v>
      </c>
      <c r="AI36" s="56"/>
      <c r="AJ36" s="56"/>
      <c r="AK36" s="57">
        <v>9.5</v>
      </c>
      <c r="AL36" s="58">
        <f t="shared" si="1"/>
        <v>111</v>
      </c>
      <c r="AM36" s="58">
        <v>565</v>
      </c>
      <c r="AN36" s="60">
        <v>42571</v>
      </c>
      <c r="AO36" s="56">
        <v>94200</v>
      </c>
      <c r="AP36" s="56"/>
      <c r="AQ36" s="66"/>
      <c r="AR36" s="62">
        <v>0</v>
      </c>
      <c r="AS36" s="62"/>
      <c r="AT36" s="67"/>
      <c r="AU36" s="56">
        <v>0</v>
      </c>
      <c r="AV36" s="61">
        <v>0</v>
      </c>
      <c r="AW36" s="61">
        <v>3900</v>
      </c>
      <c r="AX36" s="61"/>
      <c r="AY36" s="57">
        <v>9.5</v>
      </c>
      <c r="AZ36" s="57">
        <v>9.5</v>
      </c>
      <c r="BA36" s="64">
        <v>9.5</v>
      </c>
      <c r="BB36" s="58">
        <f t="shared" si="2"/>
        <v>746</v>
      </c>
      <c r="BC36" s="61"/>
      <c r="BD36" s="57"/>
      <c r="BE36" s="58"/>
      <c r="BF36" s="61">
        <f t="shared" si="3"/>
        <v>11437</v>
      </c>
      <c r="BG36" s="61"/>
      <c r="BH36" s="61">
        <v>11510</v>
      </c>
      <c r="BI36" s="65">
        <v>94200</v>
      </c>
      <c r="BJ36">
        <v>94200</v>
      </c>
      <c r="BK36" s="65">
        <f t="shared" si="4"/>
        <v>0</v>
      </c>
    </row>
    <row r="37" spans="1:63" ht="16.5">
      <c r="A37" s="48">
        <v>87</v>
      </c>
      <c r="B37" s="48" t="s">
        <v>106</v>
      </c>
      <c r="C37" s="48">
        <v>23</v>
      </c>
      <c r="D37" s="48">
        <v>2808</v>
      </c>
      <c r="E37" s="25" t="s">
        <v>107</v>
      </c>
      <c r="F37" s="48">
        <v>3586</v>
      </c>
      <c r="G37" s="49"/>
      <c r="H37" s="49"/>
      <c r="I37" s="49"/>
      <c r="J37" s="49"/>
      <c r="K37" s="50"/>
      <c r="L37" s="50"/>
      <c r="M37" s="51"/>
      <c r="N37" s="50"/>
      <c r="O37" s="50"/>
      <c r="P37" s="50"/>
      <c r="Q37" s="50"/>
      <c r="R37" s="52"/>
      <c r="S37" s="49"/>
      <c r="T37" s="49"/>
      <c r="U37" s="50"/>
      <c r="V37" s="50"/>
      <c r="W37" s="53"/>
      <c r="X37" s="62">
        <v>320000</v>
      </c>
      <c r="Y37" s="55"/>
      <c r="Z37" s="50"/>
      <c r="AA37" s="49"/>
      <c r="AB37" s="49"/>
      <c r="AC37" s="56">
        <v>4000</v>
      </c>
      <c r="AD37" s="57">
        <v>10</v>
      </c>
      <c r="AE37" s="58">
        <f t="shared" si="5"/>
        <v>2667</v>
      </c>
      <c r="AF37" s="49">
        <v>36000</v>
      </c>
      <c r="AG37" s="59"/>
      <c r="AH37" s="56">
        <v>2000</v>
      </c>
      <c r="AI37" s="56"/>
      <c r="AJ37" s="56"/>
      <c r="AK37" s="57">
        <v>9.5</v>
      </c>
      <c r="AL37" s="58">
        <f t="shared" si="1"/>
        <v>285</v>
      </c>
      <c r="AM37" s="58"/>
      <c r="AN37" s="60"/>
      <c r="AO37" s="61">
        <v>0</v>
      </c>
      <c r="AP37" s="61"/>
      <c r="AQ37" s="66"/>
      <c r="AR37" s="61">
        <v>0</v>
      </c>
      <c r="AS37" s="61">
        <v>555</v>
      </c>
      <c r="AT37" s="67">
        <v>42525</v>
      </c>
      <c r="AU37" s="56">
        <v>84700</v>
      </c>
      <c r="AV37" s="61">
        <v>1700</v>
      </c>
      <c r="AW37" s="61"/>
      <c r="AX37" s="57"/>
      <c r="AY37" s="64">
        <v>10</v>
      </c>
      <c r="AZ37" s="57">
        <v>10</v>
      </c>
      <c r="BA37" s="57">
        <v>9.5</v>
      </c>
      <c r="BB37" s="58">
        <f t="shared" si="2"/>
        <v>671</v>
      </c>
      <c r="BC37" s="56"/>
      <c r="BD37" s="57"/>
      <c r="BE37" s="58"/>
      <c r="BF37" s="61">
        <f t="shared" si="3"/>
        <v>11323</v>
      </c>
      <c r="BG37" s="61"/>
      <c r="BH37" s="61">
        <v>11385</v>
      </c>
      <c r="BI37" s="65">
        <v>84700</v>
      </c>
      <c r="BJ37">
        <v>84700</v>
      </c>
      <c r="BK37" s="65">
        <f t="shared" si="4"/>
        <v>0</v>
      </c>
    </row>
    <row r="38" spans="1:63" ht="16.5">
      <c r="A38" s="48">
        <v>103</v>
      </c>
      <c r="B38" s="48" t="s">
        <v>86</v>
      </c>
      <c r="C38" s="48">
        <v>5</v>
      </c>
      <c r="D38" s="48">
        <v>2838</v>
      </c>
      <c r="E38" s="25" t="s">
        <v>108</v>
      </c>
      <c r="F38" s="48">
        <v>3764</v>
      </c>
      <c r="G38" s="49"/>
      <c r="H38" s="49"/>
      <c r="I38" s="49"/>
      <c r="J38" s="49"/>
      <c r="K38" s="50"/>
      <c r="L38" s="50"/>
      <c r="M38" s="51">
        <v>42797</v>
      </c>
      <c r="N38" s="50"/>
      <c r="O38" s="50">
        <v>40000</v>
      </c>
      <c r="P38" s="50"/>
      <c r="Q38" s="50"/>
      <c r="R38" s="52"/>
      <c r="S38" s="49"/>
      <c r="T38" s="49"/>
      <c r="U38" s="50"/>
      <c r="V38" s="50"/>
      <c r="W38" s="53"/>
      <c r="X38" s="62">
        <v>155500</v>
      </c>
      <c r="Y38" s="55"/>
      <c r="Z38" s="50"/>
      <c r="AA38" s="49"/>
      <c r="AB38" s="49"/>
      <c r="AC38" s="56">
        <v>3500</v>
      </c>
      <c r="AD38" s="57">
        <v>10.5</v>
      </c>
      <c r="AE38" s="58">
        <f t="shared" si="5"/>
        <v>1361</v>
      </c>
      <c r="AF38" s="49">
        <v>40000</v>
      </c>
      <c r="AG38" s="59"/>
      <c r="AH38" s="56">
        <v>2000</v>
      </c>
      <c r="AI38" s="56"/>
      <c r="AJ38" s="56"/>
      <c r="AK38" s="57">
        <v>9.5</v>
      </c>
      <c r="AL38" s="58">
        <v>291.50684931506851</v>
      </c>
      <c r="AM38" s="58"/>
      <c r="AN38" s="60"/>
      <c r="AO38" s="61">
        <v>0</v>
      </c>
      <c r="AP38" s="61"/>
      <c r="AQ38" s="66"/>
      <c r="AR38" s="61">
        <v>0</v>
      </c>
      <c r="AS38" s="61"/>
      <c r="AT38" s="67"/>
      <c r="AU38" s="56">
        <v>0</v>
      </c>
      <c r="AV38" s="61"/>
      <c r="AW38" s="61"/>
      <c r="AX38" s="57"/>
      <c r="AY38" s="64"/>
      <c r="AZ38" s="57"/>
      <c r="BA38" s="57"/>
      <c r="BB38" s="58">
        <f t="shared" si="2"/>
        <v>0</v>
      </c>
      <c r="BC38" s="56"/>
      <c r="BD38" s="57"/>
      <c r="BE38" s="58"/>
      <c r="BF38" s="61">
        <f t="shared" si="3"/>
        <v>7152.5068493150684</v>
      </c>
      <c r="BG38" s="61"/>
      <c r="BH38" s="61">
        <v>4891</v>
      </c>
      <c r="BI38" s="65">
        <v>0</v>
      </c>
      <c r="BJ38">
        <v>0</v>
      </c>
      <c r="BK38" s="65">
        <f t="shared" si="4"/>
        <v>0</v>
      </c>
    </row>
    <row r="39" spans="1:63" ht="16.5">
      <c r="A39" s="48">
        <v>104</v>
      </c>
      <c r="B39" s="48" t="s">
        <v>70</v>
      </c>
      <c r="C39" s="48">
        <v>21</v>
      </c>
      <c r="D39" s="48">
        <v>2839</v>
      </c>
      <c r="E39" s="25" t="s">
        <v>109</v>
      </c>
      <c r="F39" s="48">
        <v>3637</v>
      </c>
      <c r="G39" s="49"/>
      <c r="H39" s="49"/>
      <c r="I39" s="49"/>
      <c r="J39" s="49"/>
      <c r="K39" s="50"/>
      <c r="L39" s="50"/>
      <c r="M39" s="51"/>
      <c r="N39" s="50"/>
      <c r="O39" s="50"/>
      <c r="P39" s="50"/>
      <c r="Q39" s="50"/>
      <c r="R39" s="52"/>
      <c r="S39" s="49"/>
      <c r="T39" s="49"/>
      <c r="U39" s="50"/>
      <c r="V39" s="50"/>
      <c r="W39" s="53"/>
      <c r="X39" s="54">
        <v>336000</v>
      </c>
      <c r="Y39" s="55"/>
      <c r="Z39" s="50"/>
      <c r="AA39" s="49"/>
      <c r="AB39" s="49"/>
      <c r="AC39" s="56">
        <v>4000</v>
      </c>
      <c r="AD39" s="57">
        <v>9.5</v>
      </c>
      <c r="AE39" s="58">
        <f t="shared" si="5"/>
        <v>2660</v>
      </c>
      <c r="AF39" s="50">
        <v>26000</v>
      </c>
      <c r="AG39" s="59"/>
      <c r="AH39" s="56">
        <v>2000</v>
      </c>
      <c r="AI39" s="56"/>
      <c r="AJ39" s="56"/>
      <c r="AK39" s="57">
        <v>9.5</v>
      </c>
      <c r="AL39" s="58">
        <f t="shared" ref="AL39:AL46" si="6">ROUND(AF39*AK39/1200,1/2)</f>
        <v>206</v>
      </c>
      <c r="AM39" s="58"/>
      <c r="AN39" s="60"/>
      <c r="AO39" s="61">
        <v>0</v>
      </c>
      <c r="AP39" s="61"/>
      <c r="AQ39" s="66"/>
      <c r="AR39" s="61">
        <v>0</v>
      </c>
      <c r="AS39" s="61">
        <v>539</v>
      </c>
      <c r="AT39" s="67">
        <v>42305</v>
      </c>
      <c r="AU39" s="50">
        <v>173300</v>
      </c>
      <c r="AV39" s="61">
        <v>2000</v>
      </c>
      <c r="AW39" s="56"/>
      <c r="AX39" s="61">
        <v>0</v>
      </c>
      <c r="AY39" s="57">
        <v>9</v>
      </c>
      <c r="AZ39" s="57">
        <v>9</v>
      </c>
      <c r="BA39" s="64">
        <v>9.5</v>
      </c>
      <c r="BB39" s="58">
        <f t="shared" si="2"/>
        <v>1372</v>
      </c>
      <c r="BC39" s="56"/>
      <c r="BD39" s="57"/>
      <c r="BE39" s="58"/>
      <c r="BF39" s="61">
        <f t="shared" si="3"/>
        <v>12238</v>
      </c>
      <c r="BG39" s="61"/>
      <c r="BH39" s="61">
        <v>12302</v>
      </c>
      <c r="BI39" s="65">
        <v>173300</v>
      </c>
      <c r="BJ39">
        <v>173300</v>
      </c>
      <c r="BK39" s="65">
        <f t="shared" si="4"/>
        <v>0</v>
      </c>
    </row>
    <row r="40" spans="1:63" ht="16.5">
      <c r="A40" s="48">
        <v>80</v>
      </c>
      <c r="B40" s="48" t="s">
        <v>110</v>
      </c>
      <c r="C40" s="48">
        <v>21</v>
      </c>
      <c r="D40" s="48">
        <v>2841</v>
      </c>
      <c r="E40" s="25" t="s">
        <v>111</v>
      </c>
      <c r="F40" s="48">
        <v>3675</v>
      </c>
      <c r="G40" s="49"/>
      <c r="H40" s="49"/>
      <c r="I40" s="49"/>
      <c r="J40" s="49"/>
      <c r="K40" s="50"/>
      <c r="L40" s="50"/>
      <c r="M40" s="49"/>
      <c r="N40" s="50"/>
      <c r="O40" s="50"/>
      <c r="P40" s="50"/>
      <c r="Q40" s="50"/>
      <c r="R40" s="52"/>
      <c r="S40" s="49"/>
      <c r="T40" s="49"/>
      <c r="U40" s="50"/>
      <c r="V40" s="50"/>
      <c r="W40" s="53"/>
      <c r="X40" s="54">
        <v>0</v>
      </c>
      <c r="Y40" s="62"/>
      <c r="Z40" s="50"/>
      <c r="AA40" s="49"/>
      <c r="AB40" s="49"/>
      <c r="AC40" s="56"/>
      <c r="AD40" s="57">
        <v>10</v>
      </c>
      <c r="AE40" s="58">
        <f t="shared" si="5"/>
        <v>0</v>
      </c>
      <c r="AF40" s="50">
        <v>0</v>
      </c>
      <c r="AG40" s="59"/>
      <c r="AH40" s="56"/>
      <c r="AI40" s="56"/>
      <c r="AJ40" s="56"/>
      <c r="AK40" s="57">
        <v>10.5</v>
      </c>
      <c r="AL40" s="58">
        <f t="shared" si="6"/>
        <v>0</v>
      </c>
      <c r="AM40" s="58"/>
      <c r="AN40" s="60"/>
      <c r="AO40" s="61">
        <v>0</v>
      </c>
      <c r="AP40" s="61"/>
      <c r="AQ40" s="66"/>
      <c r="AR40" s="61">
        <v>0</v>
      </c>
      <c r="AS40" s="61"/>
      <c r="AT40" s="67"/>
      <c r="AU40" s="56">
        <v>0</v>
      </c>
      <c r="AV40" s="61"/>
      <c r="AW40" s="61"/>
      <c r="AX40" s="57"/>
      <c r="AY40" s="64"/>
      <c r="AZ40" s="57"/>
      <c r="BA40" s="57"/>
      <c r="BB40" s="58">
        <f t="shared" si="2"/>
        <v>0</v>
      </c>
      <c r="BC40" s="56"/>
      <c r="BD40" s="57"/>
      <c r="BE40" s="58"/>
      <c r="BF40" s="61">
        <f t="shared" si="3"/>
        <v>0</v>
      </c>
      <c r="BG40" s="61"/>
      <c r="BH40" s="59"/>
      <c r="BI40" s="65">
        <v>0</v>
      </c>
      <c r="BJ40">
        <v>0</v>
      </c>
      <c r="BK40" s="65">
        <f t="shared" si="4"/>
        <v>0</v>
      </c>
    </row>
    <row r="41" spans="1:63" ht="16.5">
      <c r="A41" s="48">
        <v>82</v>
      </c>
      <c r="B41" s="48" t="s">
        <v>110</v>
      </c>
      <c r="C41" s="48">
        <v>11</v>
      </c>
      <c r="D41" s="48">
        <v>2860</v>
      </c>
      <c r="E41" s="25" t="s">
        <v>112</v>
      </c>
      <c r="F41" s="48">
        <v>4024</v>
      </c>
      <c r="G41" s="49"/>
      <c r="H41" s="49"/>
      <c r="I41" s="49"/>
      <c r="J41" s="49"/>
      <c r="K41" s="50"/>
      <c r="L41" s="50"/>
      <c r="M41" s="49"/>
      <c r="N41" s="50"/>
      <c r="O41" s="50"/>
      <c r="P41" s="50"/>
      <c r="Q41" s="50"/>
      <c r="R41" s="52"/>
      <c r="S41" s="49"/>
      <c r="T41" s="49"/>
      <c r="U41" s="50"/>
      <c r="V41" s="50"/>
      <c r="W41" s="53"/>
      <c r="X41" s="54">
        <v>0</v>
      </c>
      <c r="Y41" s="62"/>
      <c r="Z41" s="50"/>
      <c r="AA41" s="49"/>
      <c r="AB41" s="49"/>
      <c r="AC41" s="56"/>
      <c r="AD41" s="57">
        <v>11.5</v>
      </c>
      <c r="AE41" s="58">
        <f t="shared" si="5"/>
        <v>0</v>
      </c>
      <c r="AF41" s="50">
        <v>0</v>
      </c>
      <c r="AG41" s="59"/>
      <c r="AH41" s="56"/>
      <c r="AI41" s="56"/>
      <c r="AJ41" s="56"/>
      <c r="AK41" s="57">
        <v>10.5</v>
      </c>
      <c r="AL41" s="58">
        <f t="shared" si="6"/>
        <v>0</v>
      </c>
      <c r="AM41" s="58"/>
      <c r="AN41" s="60"/>
      <c r="AO41" s="61">
        <v>0</v>
      </c>
      <c r="AP41" s="61"/>
      <c r="AQ41" s="66"/>
      <c r="AR41" s="61">
        <v>0</v>
      </c>
      <c r="AS41" s="61"/>
      <c r="AT41" s="67"/>
      <c r="AU41" s="56">
        <v>0</v>
      </c>
      <c r="AV41" s="61"/>
      <c r="AW41" s="61"/>
      <c r="AX41" s="57"/>
      <c r="AY41" s="64"/>
      <c r="AZ41" s="57"/>
      <c r="BA41" s="57"/>
      <c r="BB41" s="58">
        <f t="shared" si="2"/>
        <v>0</v>
      </c>
      <c r="BC41" s="56"/>
      <c r="BD41" s="57"/>
      <c r="BE41" s="58"/>
      <c r="BF41" s="61">
        <f t="shared" si="3"/>
        <v>0</v>
      </c>
      <c r="BG41" s="61"/>
      <c r="BH41" s="59"/>
      <c r="BI41" s="65">
        <v>0</v>
      </c>
      <c r="BJ41">
        <v>0</v>
      </c>
      <c r="BK41" s="65">
        <f t="shared" si="4"/>
        <v>0</v>
      </c>
    </row>
    <row r="42" spans="1:63" ht="16.5">
      <c r="A42" s="48">
        <v>114</v>
      </c>
      <c r="B42" s="48">
        <v>1101</v>
      </c>
      <c r="C42" s="48">
        <v>21</v>
      </c>
      <c r="D42" s="48">
        <v>2861</v>
      </c>
      <c r="E42" s="25" t="s">
        <v>113</v>
      </c>
      <c r="F42" s="48">
        <v>3765</v>
      </c>
      <c r="G42" s="49"/>
      <c r="H42" s="49"/>
      <c r="I42" s="49"/>
      <c r="J42" s="49"/>
      <c r="K42" s="50"/>
      <c r="L42" s="50"/>
      <c r="M42" s="51">
        <v>42796</v>
      </c>
      <c r="N42" s="50"/>
      <c r="O42" s="50"/>
      <c r="P42" s="50">
        <v>31100</v>
      </c>
      <c r="Q42" s="50"/>
      <c r="R42" s="52"/>
      <c r="S42" s="49"/>
      <c r="T42" s="49"/>
      <c r="U42" s="50"/>
      <c r="V42" s="50"/>
      <c r="W42" s="53"/>
      <c r="X42" s="50">
        <v>352000</v>
      </c>
      <c r="Y42" s="55"/>
      <c r="Z42" s="50"/>
      <c r="AA42" s="49"/>
      <c r="AB42" s="49"/>
      <c r="AC42" s="56">
        <v>4000</v>
      </c>
      <c r="AD42" s="57">
        <v>9.5</v>
      </c>
      <c r="AE42" s="58">
        <f t="shared" si="5"/>
        <v>2787</v>
      </c>
      <c r="AF42" s="50">
        <v>34000</v>
      </c>
      <c r="AG42" s="59"/>
      <c r="AH42" s="56">
        <v>2000</v>
      </c>
      <c r="AI42" s="56"/>
      <c r="AJ42" s="56"/>
      <c r="AK42" s="57">
        <v>9.5</v>
      </c>
      <c r="AL42" s="58">
        <f t="shared" si="6"/>
        <v>269</v>
      </c>
      <c r="AM42" s="58"/>
      <c r="AN42" s="60"/>
      <c r="AO42" s="61">
        <v>0</v>
      </c>
      <c r="AP42" s="61"/>
      <c r="AQ42" s="66"/>
      <c r="AR42" s="61">
        <v>0</v>
      </c>
      <c r="AS42" s="61">
        <v>590</v>
      </c>
      <c r="AT42" s="67">
        <v>42796</v>
      </c>
      <c r="AU42" s="56">
        <v>31100</v>
      </c>
      <c r="AV42" s="61">
        <v>550</v>
      </c>
      <c r="AW42" s="61"/>
      <c r="AX42" s="57"/>
      <c r="AY42" s="64"/>
      <c r="AZ42" s="57"/>
      <c r="BA42" s="57">
        <v>9.5</v>
      </c>
      <c r="BB42" s="58">
        <f t="shared" si="2"/>
        <v>246</v>
      </c>
      <c r="BC42" s="56"/>
      <c r="BD42" s="57"/>
      <c r="BE42" s="58"/>
      <c r="BF42" s="61">
        <f t="shared" si="3"/>
        <v>9852</v>
      </c>
      <c r="BG42" s="61"/>
      <c r="BH42" s="61">
        <v>9103</v>
      </c>
      <c r="BI42" s="65">
        <v>31100</v>
      </c>
      <c r="BJ42">
        <v>31100</v>
      </c>
      <c r="BK42" s="65">
        <f t="shared" si="4"/>
        <v>0</v>
      </c>
    </row>
    <row r="43" spans="1:63" ht="16.5">
      <c r="A43" s="48">
        <v>121</v>
      </c>
      <c r="B43" s="48" t="s">
        <v>68</v>
      </c>
      <c r="C43" s="48">
        <v>11</v>
      </c>
      <c r="D43" s="48">
        <v>2870</v>
      </c>
      <c r="E43" s="25" t="s">
        <v>114</v>
      </c>
      <c r="F43" s="48">
        <v>3807</v>
      </c>
      <c r="G43" s="49"/>
      <c r="H43" s="49"/>
      <c r="I43" s="49"/>
      <c r="J43" s="49"/>
      <c r="K43" s="50"/>
      <c r="L43" s="50"/>
      <c r="M43" s="51"/>
      <c r="N43" s="50"/>
      <c r="O43" s="50"/>
      <c r="P43" s="50"/>
      <c r="Q43" s="50"/>
      <c r="R43" s="52"/>
      <c r="S43" s="49"/>
      <c r="T43" s="49"/>
      <c r="U43" s="50"/>
      <c r="V43" s="50"/>
      <c r="W43" s="53"/>
      <c r="X43" s="54">
        <v>120000</v>
      </c>
      <c r="Y43" s="55"/>
      <c r="Z43" s="50"/>
      <c r="AA43" s="49"/>
      <c r="AB43" s="49"/>
      <c r="AC43" s="56">
        <v>3000</v>
      </c>
      <c r="AD43" s="57">
        <v>10.5</v>
      </c>
      <c r="AE43" s="58">
        <f t="shared" si="5"/>
        <v>1050</v>
      </c>
      <c r="AF43" s="50">
        <v>0</v>
      </c>
      <c r="AG43" s="59"/>
      <c r="AH43" s="56"/>
      <c r="AI43" s="56"/>
      <c r="AJ43" s="56"/>
      <c r="AK43" s="57">
        <v>10.5</v>
      </c>
      <c r="AL43" s="58">
        <f t="shared" si="6"/>
        <v>0</v>
      </c>
      <c r="AM43" s="58"/>
      <c r="AN43" s="60"/>
      <c r="AO43" s="61"/>
      <c r="AP43" s="61"/>
      <c r="AQ43" s="66"/>
      <c r="AR43" s="61">
        <v>0</v>
      </c>
      <c r="AS43" s="61">
        <v>579</v>
      </c>
      <c r="AT43" s="67">
        <v>42705</v>
      </c>
      <c r="AU43" s="56">
        <v>66400</v>
      </c>
      <c r="AV43" s="61"/>
      <c r="AW43" s="61">
        <v>1200</v>
      </c>
      <c r="AX43" s="57"/>
      <c r="AY43" s="64">
        <v>9.5</v>
      </c>
      <c r="AZ43" s="57"/>
      <c r="BA43" s="57"/>
      <c r="BB43" s="58">
        <f t="shared" si="2"/>
        <v>0</v>
      </c>
      <c r="BC43" s="56"/>
      <c r="BD43" s="57"/>
      <c r="BE43" s="58"/>
      <c r="BF43" s="61">
        <f t="shared" si="3"/>
        <v>5250</v>
      </c>
      <c r="BG43" s="61"/>
      <c r="BH43" s="61">
        <v>5811</v>
      </c>
      <c r="BI43" s="65">
        <v>66400</v>
      </c>
      <c r="BJ43">
        <v>66400</v>
      </c>
      <c r="BK43" s="65">
        <f t="shared" si="4"/>
        <v>0</v>
      </c>
    </row>
    <row r="44" spans="1:63" ht="16.5">
      <c r="A44" s="48">
        <v>126</v>
      </c>
      <c r="B44" s="48" t="s">
        <v>115</v>
      </c>
      <c r="C44" s="48">
        <v>75</v>
      </c>
      <c r="D44" s="48">
        <v>2877</v>
      </c>
      <c r="E44" s="25" t="s">
        <v>116</v>
      </c>
      <c r="F44" s="48">
        <v>3774</v>
      </c>
      <c r="G44" s="49"/>
      <c r="H44" s="49"/>
      <c r="I44" s="49"/>
      <c r="J44" s="49"/>
      <c r="K44" s="50"/>
      <c r="L44" s="50"/>
      <c r="M44" s="51"/>
      <c r="N44" s="50"/>
      <c r="O44" s="50"/>
      <c r="P44" s="50"/>
      <c r="Q44" s="50"/>
      <c r="R44" s="52"/>
      <c r="S44" s="49"/>
      <c r="T44" s="49"/>
      <c r="U44" s="50"/>
      <c r="V44" s="50"/>
      <c r="W44" s="53"/>
      <c r="X44" s="52">
        <v>85000</v>
      </c>
      <c r="Y44" s="55"/>
      <c r="Z44" s="50"/>
      <c r="AA44" s="49"/>
      <c r="AB44" s="49"/>
      <c r="AC44" s="56">
        <v>5000</v>
      </c>
      <c r="AD44" s="57">
        <v>10.5</v>
      </c>
      <c r="AE44" s="58">
        <f t="shared" si="5"/>
        <v>744</v>
      </c>
      <c r="AF44" s="49">
        <v>0</v>
      </c>
      <c r="AG44" s="59"/>
      <c r="AH44" s="56"/>
      <c r="AI44" s="56"/>
      <c r="AJ44" s="56"/>
      <c r="AK44" s="57">
        <v>10</v>
      </c>
      <c r="AL44" s="58">
        <f t="shared" si="6"/>
        <v>0</v>
      </c>
      <c r="AM44" s="58"/>
      <c r="AN44" s="60"/>
      <c r="AO44" s="61">
        <v>0</v>
      </c>
      <c r="AP44" s="61"/>
      <c r="AQ44" s="66"/>
      <c r="AR44" s="61">
        <v>0</v>
      </c>
      <c r="AS44" s="61"/>
      <c r="AT44" s="67"/>
      <c r="AU44" s="56">
        <v>0</v>
      </c>
      <c r="AV44" s="61"/>
      <c r="AW44" s="61"/>
      <c r="AX44" s="57"/>
      <c r="AY44" s="64"/>
      <c r="AZ44" s="57"/>
      <c r="BA44" s="57"/>
      <c r="BB44" s="58">
        <f t="shared" si="2"/>
        <v>0</v>
      </c>
      <c r="BC44" s="56"/>
      <c r="BD44" s="57"/>
      <c r="BE44" s="58"/>
      <c r="BF44" s="61">
        <f t="shared" si="3"/>
        <v>5744</v>
      </c>
      <c r="BG44" s="61"/>
      <c r="BH44" s="61">
        <v>5788</v>
      </c>
      <c r="BI44" s="65">
        <v>0</v>
      </c>
      <c r="BJ44">
        <v>0</v>
      </c>
      <c r="BK44" s="65">
        <f t="shared" si="4"/>
        <v>0</v>
      </c>
    </row>
    <row r="45" spans="1:63" ht="16.5">
      <c r="A45" s="48">
        <v>127</v>
      </c>
      <c r="B45" s="48" t="s">
        <v>73</v>
      </c>
      <c r="C45" s="48">
        <v>32</v>
      </c>
      <c r="D45" s="48">
        <v>2879</v>
      </c>
      <c r="E45" s="25" t="s">
        <v>117</v>
      </c>
      <c r="F45" s="48">
        <v>3815</v>
      </c>
      <c r="G45" s="50"/>
      <c r="H45" s="49"/>
      <c r="I45" s="49"/>
      <c r="J45" s="49"/>
      <c r="K45" s="50"/>
      <c r="L45" s="50"/>
      <c r="M45" s="51"/>
      <c r="N45" s="50"/>
      <c r="O45" s="50"/>
      <c r="P45" s="50"/>
      <c r="Q45" s="50"/>
      <c r="R45" s="52"/>
      <c r="S45" s="49"/>
      <c r="T45" s="49"/>
      <c r="U45" s="50"/>
      <c r="V45" s="50"/>
      <c r="W45" s="53"/>
      <c r="X45" s="62">
        <v>324000</v>
      </c>
      <c r="Y45" s="55"/>
      <c r="Z45" s="50"/>
      <c r="AA45" s="50"/>
      <c r="AB45" s="49"/>
      <c r="AC45" s="56">
        <v>4000</v>
      </c>
      <c r="AD45" s="57">
        <v>10</v>
      </c>
      <c r="AE45" s="58">
        <f t="shared" si="5"/>
        <v>2700</v>
      </c>
      <c r="AF45" s="49">
        <v>24000</v>
      </c>
      <c r="AG45" s="59"/>
      <c r="AH45" s="56">
        <v>2000</v>
      </c>
      <c r="AI45" s="56"/>
      <c r="AJ45" s="56"/>
      <c r="AK45" s="57">
        <v>9.5</v>
      </c>
      <c r="AL45" s="58">
        <f t="shared" si="6"/>
        <v>190</v>
      </c>
      <c r="AM45" s="58">
        <v>509</v>
      </c>
      <c r="AN45" s="60">
        <v>41523</v>
      </c>
      <c r="AO45" s="63">
        <v>10900</v>
      </c>
      <c r="AP45" s="63">
        <v>521</v>
      </c>
      <c r="AQ45" s="66">
        <v>41852</v>
      </c>
      <c r="AR45" s="62">
        <v>16700</v>
      </c>
      <c r="AS45" s="62"/>
      <c r="AT45" s="67"/>
      <c r="AU45" s="63">
        <v>0</v>
      </c>
      <c r="AV45" s="61">
        <v>0</v>
      </c>
      <c r="AW45" s="63">
        <v>530</v>
      </c>
      <c r="AX45" s="61">
        <v>520</v>
      </c>
      <c r="AY45" s="57">
        <v>10.5</v>
      </c>
      <c r="AZ45" s="57">
        <v>10</v>
      </c>
      <c r="BA45" s="64"/>
      <c r="BB45" s="58">
        <f t="shared" si="2"/>
        <v>235</v>
      </c>
      <c r="BC45" s="56"/>
      <c r="BD45" s="57"/>
      <c r="BE45" s="58"/>
      <c r="BF45" s="61">
        <f t="shared" si="3"/>
        <v>10175</v>
      </c>
      <c r="BG45" s="61"/>
      <c r="BH45" s="61">
        <v>10233</v>
      </c>
      <c r="BI45" s="65">
        <v>27600</v>
      </c>
      <c r="BJ45">
        <v>27600</v>
      </c>
      <c r="BK45" s="65">
        <f t="shared" si="4"/>
        <v>0</v>
      </c>
    </row>
    <row r="46" spans="1:63" ht="16.5">
      <c r="A46" s="48">
        <v>128</v>
      </c>
      <c r="B46" s="48"/>
      <c r="C46" s="48">
        <v>30</v>
      </c>
      <c r="D46" s="48">
        <v>2882</v>
      </c>
      <c r="E46" s="25" t="s">
        <v>118</v>
      </c>
      <c r="F46" s="48">
        <v>3801</v>
      </c>
      <c r="G46" s="49"/>
      <c r="H46" s="49"/>
      <c r="I46" s="49"/>
      <c r="J46" s="49"/>
      <c r="K46" s="50"/>
      <c r="L46" s="50"/>
      <c r="M46" s="51"/>
      <c r="N46" s="50"/>
      <c r="O46" s="50"/>
      <c r="P46" s="50"/>
      <c r="Q46" s="50"/>
      <c r="R46" s="52"/>
      <c r="S46" s="56"/>
      <c r="T46" s="56"/>
      <c r="U46" s="50"/>
      <c r="V46" s="50"/>
      <c r="W46" s="53"/>
      <c r="X46" s="52">
        <v>162000</v>
      </c>
      <c r="Y46" s="55"/>
      <c r="Z46" s="50"/>
      <c r="AA46" s="85"/>
      <c r="AB46" s="85"/>
      <c r="AC46" s="85">
        <v>3000</v>
      </c>
      <c r="AD46" s="57">
        <v>10.5</v>
      </c>
      <c r="AE46" s="58">
        <f t="shared" si="5"/>
        <v>1418</v>
      </c>
      <c r="AF46" s="56">
        <v>0</v>
      </c>
      <c r="AG46" s="59"/>
      <c r="AH46" s="56"/>
      <c r="AI46" s="85"/>
      <c r="AJ46" s="85"/>
      <c r="AK46" s="57">
        <v>10</v>
      </c>
      <c r="AL46" s="58">
        <f t="shared" si="6"/>
        <v>0</v>
      </c>
      <c r="AM46" s="58"/>
      <c r="AN46" s="60"/>
      <c r="AO46" s="85">
        <v>0</v>
      </c>
      <c r="AP46" s="85"/>
      <c r="AQ46" s="66"/>
      <c r="AR46" s="61">
        <v>0</v>
      </c>
      <c r="AS46" s="61"/>
      <c r="AT46" s="67"/>
      <c r="AU46" s="56">
        <v>0</v>
      </c>
      <c r="AV46" s="61"/>
      <c r="AW46" s="61"/>
      <c r="AX46" s="85"/>
      <c r="AY46" s="64"/>
      <c r="AZ46" s="86"/>
      <c r="BA46" s="86"/>
      <c r="BB46" s="58">
        <f t="shared" si="2"/>
        <v>0</v>
      </c>
      <c r="BC46" s="85"/>
      <c r="BD46" s="57"/>
      <c r="BE46" s="58"/>
      <c r="BF46" s="61">
        <f t="shared" si="3"/>
        <v>4418</v>
      </c>
      <c r="BG46" s="61"/>
      <c r="BH46" s="61">
        <v>4444</v>
      </c>
      <c r="BI46" s="65">
        <v>0</v>
      </c>
      <c r="BJ46">
        <v>0</v>
      </c>
      <c r="BK46" s="65">
        <f t="shared" si="4"/>
        <v>0</v>
      </c>
    </row>
    <row r="47" spans="1:63" s="103" customFormat="1" ht="16.5">
      <c r="A47" s="87">
        <v>129</v>
      </c>
      <c r="B47" s="87" t="s">
        <v>115</v>
      </c>
      <c r="C47" s="87">
        <v>75</v>
      </c>
      <c r="D47" s="87">
        <v>2883</v>
      </c>
      <c r="E47" s="88" t="s">
        <v>119</v>
      </c>
      <c r="F47" s="87">
        <v>3802</v>
      </c>
      <c r="G47" s="89"/>
      <c r="H47" s="89">
        <v>20000</v>
      </c>
      <c r="I47" s="89"/>
      <c r="J47" s="90"/>
      <c r="K47" s="90"/>
      <c r="L47" s="90"/>
      <c r="M47" s="91">
        <v>42814</v>
      </c>
      <c r="N47" s="90"/>
      <c r="O47" s="90">
        <v>40000</v>
      </c>
      <c r="P47" s="90"/>
      <c r="Q47" s="90"/>
      <c r="R47" s="92"/>
      <c r="S47" s="89"/>
      <c r="T47" s="89"/>
      <c r="U47" s="90"/>
      <c r="V47" s="90"/>
      <c r="W47" s="93"/>
      <c r="X47" s="94">
        <v>340000</v>
      </c>
      <c r="Y47" s="94"/>
      <c r="Z47" s="90">
        <v>48</v>
      </c>
      <c r="AA47" s="89"/>
      <c r="AB47" s="89"/>
      <c r="AC47" s="89">
        <v>4000</v>
      </c>
      <c r="AD47" s="95">
        <v>9.5</v>
      </c>
      <c r="AE47" s="96">
        <f t="shared" si="5"/>
        <v>2692</v>
      </c>
      <c r="AF47" s="89">
        <v>40000</v>
      </c>
      <c r="AG47" s="97"/>
      <c r="AH47" s="90">
        <v>2000</v>
      </c>
      <c r="AI47" s="98"/>
      <c r="AJ47" s="98"/>
      <c r="AK47" s="95">
        <v>9.5</v>
      </c>
      <c r="AL47" s="96">
        <v>218.63013698630135</v>
      </c>
      <c r="AM47" s="96"/>
      <c r="AN47" s="99"/>
      <c r="AO47" s="97">
        <v>0</v>
      </c>
      <c r="AP47" s="97"/>
      <c r="AQ47" s="100"/>
      <c r="AR47" s="94">
        <v>0</v>
      </c>
      <c r="AS47" s="94">
        <v>585</v>
      </c>
      <c r="AT47" s="101">
        <v>42760</v>
      </c>
      <c r="AU47" s="98">
        <v>96600</v>
      </c>
      <c r="AV47" s="97">
        <v>1700</v>
      </c>
      <c r="AW47" s="98"/>
      <c r="AX47" s="97"/>
      <c r="AY47" s="95">
        <v>10.5</v>
      </c>
      <c r="AZ47" s="95">
        <v>10.5</v>
      </c>
      <c r="BA47" s="102">
        <v>9.5</v>
      </c>
      <c r="BB47" s="96">
        <f t="shared" si="2"/>
        <v>765</v>
      </c>
      <c r="BC47" s="98"/>
      <c r="BD47" s="95"/>
      <c r="BE47" s="96"/>
      <c r="BF47" s="97">
        <f t="shared" si="3"/>
        <v>11375.630136986301</v>
      </c>
      <c r="BG47" s="97">
        <v>0</v>
      </c>
      <c r="BH47" s="97">
        <v>11423</v>
      </c>
      <c r="BI47" s="65">
        <v>96600</v>
      </c>
      <c r="BJ47">
        <v>96600</v>
      </c>
      <c r="BK47" s="65">
        <f t="shared" si="4"/>
        <v>0</v>
      </c>
    </row>
    <row r="48" spans="1:63" ht="16.5">
      <c r="A48" s="48">
        <v>130</v>
      </c>
      <c r="B48" s="48" t="s">
        <v>92</v>
      </c>
      <c r="C48" s="48">
        <v>21</v>
      </c>
      <c r="D48" s="48">
        <v>2884</v>
      </c>
      <c r="E48" s="25" t="s">
        <v>120</v>
      </c>
      <c r="F48" s="48">
        <v>3803</v>
      </c>
      <c r="G48" s="49"/>
      <c r="H48" s="49"/>
      <c r="I48" s="49"/>
      <c r="J48" s="49"/>
      <c r="K48" s="50"/>
      <c r="L48" s="50"/>
      <c r="M48" s="51"/>
      <c r="N48" s="50"/>
      <c r="O48" s="50"/>
      <c r="P48" s="50"/>
      <c r="Q48" s="50"/>
      <c r="R48" s="52"/>
      <c r="S48" s="49"/>
      <c r="T48" s="49"/>
      <c r="U48" s="50"/>
      <c r="V48" s="50"/>
      <c r="W48" s="53"/>
      <c r="X48" s="62">
        <v>276000</v>
      </c>
      <c r="Y48" s="55"/>
      <c r="Z48" s="50"/>
      <c r="AA48" s="49"/>
      <c r="AB48" s="49"/>
      <c r="AC48" s="56">
        <v>4000</v>
      </c>
      <c r="AD48" s="57">
        <v>10</v>
      </c>
      <c r="AE48" s="58">
        <f t="shared" si="5"/>
        <v>2300</v>
      </c>
      <c r="AF48" s="50">
        <v>20000</v>
      </c>
      <c r="AG48" s="59"/>
      <c r="AH48" s="56">
        <v>2000</v>
      </c>
      <c r="AI48" s="56"/>
      <c r="AJ48" s="56"/>
      <c r="AK48" s="57">
        <v>9.5</v>
      </c>
      <c r="AL48" s="58">
        <f>ROUND(AF48*AK48/1200,1/2)</f>
        <v>158</v>
      </c>
      <c r="AM48" s="58"/>
      <c r="AN48" s="60"/>
      <c r="AO48" s="61">
        <v>0</v>
      </c>
      <c r="AP48" s="61"/>
      <c r="AQ48" s="66"/>
      <c r="AR48" s="62">
        <v>0</v>
      </c>
      <c r="AS48" s="62"/>
      <c r="AT48" s="67"/>
      <c r="AU48" s="56">
        <v>0</v>
      </c>
      <c r="AV48" s="61"/>
      <c r="AW48" s="56"/>
      <c r="AX48" s="61"/>
      <c r="AY48" s="57"/>
      <c r="AZ48" s="57"/>
      <c r="BA48" s="64"/>
      <c r="BB48" s="58">
        <f t="shared" si="2"/>
        <v>0</v>
      </c>
      <c r="BC48" s="56"/>
      <c r="BD48" s="57"/>
      <c r="BE48" s="58"/>
      <c r="BF48" s="61">
        <f t="shared" si="3"/>
        <v>8458</v>
      </c>
      <c r="BG48" s="61"/>
      <c r="BH48" s="61">
        <v>8507</v>
      </c>
      <c r="BI48" s="65">
        <v>0</v>
      </c>
      <c r="BJ48">
        <v>0</v>
      </c>
      <c r="BK48" s="65">
        <f t="shared" si="4"/>
        <v>0</v>
      </c>
    </row>
    <row r="49" spans="1:63" ht="16.5">
      <c r="A49" s="48">
        <v>136</v>
      </c>
      <c r="B49" s="48" t="s">
        <v>106</v>
      </c>
      <c r="C49" s="48">
        <v>3</v>
      </c>
      <c r="D49" s="48">
        <v>2893</v>
      </c>
      <c r="E49" s="25" t="s">
        <v>121</v>
      </c>
      <c r="F49" s="48">
        <v>3823</v>
      </c>
      <c r="G49" s="49"/>
      <c r="H49" s="49"/>
      <c r="I49" s="49"/>
      <c r="J49" s="49"/>
      <c r="K49" s="50"/>
      <c r="L49" s="50"/>
      <c r="M49" s="51">
        <v>42797</v>
      </c>
      <c r="N49" s="50">
        <v>200000</v>
      </c>
      <c r="O49" s="50"/>
      <c r="P49" s="50"/>
      <c r="Q49" s="50"/>
      <c r="R49" s="52"/>
      <c r="S49" s="49"/>
      <c r="T49" s="49"/>
      <c r="U49" s="50"/>
      <c r="V49" s="50"/>
      <c r="W49" s="53"/>
      <c r="X49" s="54">
        <v>200000</v>
      </c>
      <c r="Y49" s="55"/>
      <c r="Z49" s="50"/>
      <c r="AA49" s="49"/>
      <c r="AB49" s="49"/>
      <c r="AC49" s="56">
        <v>2500</v>
      </c>
      <c r="AD49" s="57">
        <v>9.5</v>
      </c>
      <c r="AE49" s="58">
        <v>1093.1506849315069</v>
      </c>
      <c r="AF49" s="49">
        <v>2000</v>
      </c>
      <c r="AG49" s="59"/>
      <c r="AH49" s="56">
        <v>2000</v>
      </c>
      <c r="AI49" s="56"/>
      <c r="AJ49" s="56"/>
      <c r="AK49" s="57">
        <v>10</v>
      </c>
      <c r="AL49" s="58">
        <f>ROUND(AF49*AK49/1200,1/2)</f>
        <v>17</v>
      </c>
      <c r="AM49" s="58"/>
      <c r="AN49" s="60"/>
      <c r="AO49" s="61">
        <v>0</v>
      </c>
      <c r="AP49" s="61"/>
      <c r="AQ49" s="66"/>
      <c r="AR49" s="61">
        <v>0</v>
      </c>
      <c r="AS49" s="61"/>
      <c r="AT49" s="67"/>
      <c r="AU49" s="56">
        <v>0</v>
      </c>
      <c r="AV49" s="61"/>
      <c r="AW49" s="61"/>
      <c r="AX49" s="57"/>
      <c r="AY49" s="64"/>
      <c r="AZ49" s="57"/>
      <c r="BA49" s="57"/>
      <c r="BB49" s="58">
        <f t="shared" si="2"/>
        <v>0</v>
      </c>
      <c r="BC49" s="56"/>
      <c r="BD49" s="57"/>
      <c r="BE49" s="58"/>
      <c r="BF49" s="61">
        <f t="shared" si="3"/>
        <v>5610.1506849315065</v>
      </c>
      <c r="BG49" s="61"/>
      <c r="BH49" s="61">
        <v>2033</v>
      </c>
      <c r="BI49" s="65">
        <v>0</v>
      </c>
      <c r="BJ49">
        <v>0</v>
      </c>
      <c r="BK49" s="65">
        <f t="shared" si="4"/>
        <v>0</v>
      </c>
    </row>
    <row r="50" spans="1:63" ht="16.5">
      <c r="A50" s="48">
        <v>137</v>
      </c>
      <c r="B50" s="48">
        <v>1190</v>
      </c>
      <c r="C50" s="48">
        <v>4</v>
      </c>
      <c r="D50" s="48">
        <v>2894</v>
      </c>
      <c r="E50" s="25" t="s">
        <v>122</v>
      </c>
      <c r="F50" s="48">
        <v>3831</v>
      </c>
      <c r="G50" s="49"/>
      <c r="H50" s="49">
        <v>20000</v>
      </c>
      <c r="I50" s="49"/>
      <c r="J50" s="49"/>
      <c r="K50" s="50"/>
      <c r="L50" s="50"/>
      <c r="M50" s="51">
        <v>42808</v>
      </c>
      <c r="N50" s="50"/>
      <c r="O50" s="50">
        <v>40000</v>
      </c>
      <c r="P50" s="50"/>
      <c r="Q50" s="50"/>
      <c r="R50" s="52"/>
      <c r="S50" s="49"/>
      <c r="T50" s="49"/>
      <c r="U50" s="50"/>
      <c r="V50" s="50"/>
      <c r="W50" s="53"/>
      <c r="X50" s="50">
        <v>352000</v>
      </c>
      <c r="Y50" s="55"/>
      <c r="Z50" s="50"/>
      <c r="AA50" s="49"/>
      <c r="AB50" s="49"/>
      <c r="AC50" s="56">
        <v>4000</v>
      </c>
      <c r="AD50" s="57">
        <v>9.5</v>
      </c>
      <c r="AE50" s="58">
        <f t="shared" ref="AE50:AE96" si="7">ROUND(X50*AD50/1200,1/2)</f>
        <v>2787</v>
      </c>
      <c r="AF50" s="49">
        <v>40000</v>
      </c>
      <c r="AG50" s="59"/>
      <c r="AH50" s="56">
        <v>2000</v>
      </c>
      <c r="AI50" s="56"/>
      <c r="AJ50" s="56"/>
      <c r="AK50" s="57">
        <v>9.5</v>
      </c>
      <c r="AL50" s="58">
        <v>249.86301369863014</v>
      </c>
      <c r="AM50" s="58">
        <v>499</v>
      </c>
      <c r="AN50" s="60">
        <v>41498</v>
      </c>
      <c r="AO50" s="61">
        <v>69550</v>
      </c>
      <c r="AP50" s="61">
        <v>531</v>
      </c>
      <c r="AQ50" s="66">
        <v>41824</v>
      </c>
      <c r="AR50" s="62">
        <v>46000</v>
      </c>
      <c r="AS50" s="62"/>
      <c r="AT50" s="67"/>
      <c r="AU50" s="56">
        <v>0</v>
      </c>
      <c r="AV50" s="61">
        <v>0</v>
      </c>
      <c r="AW50" s="56">
        <v>3950</v>
      </c>
      <c r="AX50" s="61">
        <v>1200</v>
      </c>
      <c r="AY50" s="57">
        <v>10.5</v>
      </c>
      <c r="AZ50" s="57">
        <v>10</v>
      </c>
      <c r="BA50" s="64">
        <v>9.5</v>
      </c>
      <c r="BB50" s="58">
        <f t="shared" si="2"/>
        <v>992</v>
      </c>
      <c r="BC50" s="56"/>
      <c r="BD50" s="57"/>
      <c r="BE50" s="58"/>
      <c r="BF50" s="61">
        <f t="shared" si="3"/>
        <v>15178.86301369863</v>
      </c>
      <c r="BG50" s="61"/>
      <c r="BH50" s="61">
        <v>15178</v>
      </c>
      <c r="BI50" s="65">
        <v>115550</v>
      </c>
      <c r="BJ50">
        <v>115550</v>
      </c>
      <c r="BK50" s="65">
        <f t="shared" si="4"/>
        <v>0</v>
      </c>
    </row>
    <row r="51" spans="1:63" ht="16.5">
      <c r="A51" s="48">
        <v>138</v>
      </c>
      <c r="B51" s="48"/>
      <c r="C51" s="48">
        <v>21</v>
      </c>
      <c r="D51" s="48">
        <v>2896</v>
      </c>
      <c r="E51" s="25" t="s">
        <v>123</v>
      </c>
      <c r="F51" s="48">
        <v>3994</v>
      </c>
      <c r="G51" s="49"/>
      <c r="H51" s="49"/>
      <c r="I51" s="49"/>
      <c r="J51" s="49"/>
      <c r="K51" s="50"/>
      <c r="L51" s="50"/>
      <c r="M51" s="51"/>
      <c r="N51" s="50"/>
      <c r="O51" s="50"/>
      <c r="P51" s="50"/>
      <c r="Q51" s="50"/>
      <c r="R51" s="52"/>
      <c r="S51" s="49"/>
      <c r="T51" s="49"/>
      <c r="U51" s="50"/>
      <c r="V51" s="50"/>
      <c r="W51" s="53"/>
      <c r="X51" s="62">
        <v>292000</v>
      </c>
      <c r="Y51" s="55"/>
      <c r="Z51" s="50"/>
      <c r="AA51" s="49"/>
      <c r="AB51" s="49"/>
      <c r="AC51" s="56">
        <v>4000</v>
      </c>
      <c r="AD51" s="57">
        <v>10</v>
      </c>
      <c r="AE51" s="58">
        <f t="shared" si="7"/>
        <v>2433</v>
      </c>
      <c r="AF51" s="49">
        <v>28000</v>
      </c>
      <c r="AG51" s="59"/>
      <c r="AH51" s="56">
        <v>2000</v>
      </c>
      <c r="AI51" s="56"/>
      <c r="AJ51" s="56"/>
      <c r="AK51" s="57">
        <v>9.5</v>
      </c>
      <c r="AL51" s="58">
        <f t="shared" ref="AL51:AL65" si="8">ROUND(AF51*AK51/1200,1/2)</f>
        <v>222</v>
      </c>
      <c r="AM51" s="58"/>
      <c r="AN51" s="60"/>
      <c r="AO51" s="61">
        <v>0</v>
      </c>
      <c r="AP51" s="61"/>
      <c r="AQ51" s="66"/>
      <c r="AR51" s="61">
        <v>0</v>
      </c>
      <c r="AS51" s="61"/>
      <c r="AT51" s="67"/>
      <c r="AU51" s="56">
        <v>0</v>
      </c>
      <c r="AV51" s="61"/>
      <c r="AW51" s="61"/>
      <c r="AX51" s="57"/>
      <c r="AY51" s="64"/>
      <c r="AZ51" s="57"/>
      <c r="BA51" s="57"/>
      <c r="BB51" s="58">
        <f t="shared" si="2"/>
        <v>0</v>
      </c>
      <c r="BC51" s="56"/>
      <c r="BD51" s="57"/>
      <c r="BE51" s="58"/>
      <c r="BF51" s="61">
        <f t="shared" si="3"/>
        <v>8655</v>
      </c>
      <c r="BG51" s="61"/>
      <c r="BH51" s="61">
        <v>8705</v>
      </c>
      <c r="BI51" s="65">
        <v>0</v>
      </c>
      <c r="BJ51">
        <v>0</v>
      </c>
      <c r="BK51" s="65">
        <f t="shared" si="4"/>
        <v>0</v>
      </c>
    </row>
    <row r="52" spans="1:63" ht="16.5">
      <c r="A52" s="48">
        <v>160</v>
      </c>
      <c r="B52" s="48" t="s">
        <v>68</v>
      </c>
      <c r="C52" s="48">
        <v>11</v>
      </c>
      <c r="D52" s="48">
        <v>2928</v>
      </c>
      <c r="E52" s="25" t="s">
        <v>124</v>
      </c>
      <c r="F52" s="48">
        <v>3981</v>
      </c>
      <c r="G52" s="49"/>
      <c r="H52" s="49"/>
      <c r="I52" s="49"/>
      <c r="J52" s="49"/>
      <c r="K52" s="50"/>
      <c r="L52" s="50"/>
      <c r="M52" s="51"/>
      <c r="N52" s="50"/>
      <c r="O52" s="50"/>
      <c r="P52" s="50"/>
      <c r="Q52" s="50"/>
      <c r="R52" s="52"/>
      <c r="S52" s="49"/>
      <c r="T52" s="49"/>
      <c r="U52" s="50"/>
      <c r="V52" s="50"/>
      <c r="W52" s="53"/>
      <c r="X52" s="54">
        <v>138000</v>
      </c>
      <c r="Y52" s="55"/>
      <c r="Z52" s="50"/>
      <c r="AA52" s="49"/>
      <c r="AB52" s="49"/>
      <c r="AC52" s="56">
        <v>3000</v>
      </c>
      <c r="AD52" s="57">
        <v>10.5</v>
      </c>
      <c r="AE52" s="58">
        <f t="shared" si="7"/>
        <v>1208</v>
      </c>
      <c r="AF52" s="50">
        <v>0</v>
      </c>
      <c r="AG52" s="59"/>
      <c r="AH52" s="56"/>
      <c r="AI52" s="56"/>
      <c r="AJ52" s="56"/>
      <c r="AK52" s="57">
        <v>10.5</v>
      </c>
      <c r="AL52" s="58">
        <f t="shared" si="8"/>
        <v>0</v>
      </c>
      <c r="AM52" s="58"/>
      <c r="AN52" s="60"/>
      <c r="AO52" s="61">
        <v>0</v>
      </c>
      <c r="AP52" s="61"/>
      <c r="AQ52" s="66"/>
      <c r="AR52" s="61">
        <v>0</v>
      </c>
      <c r="AS52" s="61"/>
      <c r="AT52" s="67"/>
      <c r="AU52" s="56">
        <v>0</v>
      </c>
      <c r="AV52" s="61"/>
      <c r="AW52" s="61"/>
      <c r="AX52" s="57"/>
      <c r="AY52" s="64"/>
      <c r="AZ52" s="57"/>
      <c r="BA52" s="57"/>
      <c r="BB52" s="58">
        <f t="shared" si="2"/>
        <v>0</v>
      </c>
      <c r="BC52" s="56"/>
      <c r="BD52" s="57"/>
      <c r="BE52" s="58"/>
      <c r="BF52" s="61">
        <f t="shared" si="3"/>
        <v>4208</v>
      </c>
      <c r="BG52" s="61"/>
      <c r="BH52" s="61">
        <v>4234</v>
      </c>
      <c r="BI52" s="65">
        <v>0</v>
      </c>
      <c r="BJ52">
        <v>0</v>
      </c>
      <c r="BK52" s="65">
        <f t="shared" si="4"/>
        <v>0</v>
      </c>
    </row>
    <row r="53" spans="1:63" ht="16.5">
      <c r="A53" s="48">
        <v>161</v>
      </c>
      <c r="B53" s="48">
        <v>1170</v>
      </c>
      <c r="C53" s="48">
        <v>10</v>
      </c>
      <c r="D53" s="48">
        <v>2931</v>
      </c>
      <c r="E53" s="25" t="s">
        <v>125</v>
      </c>
      <c r="F53" s="48">
        <v>3903</v>
      </c>
      <c r="G53" s="49"/>
      <c r="H53" s="49"/>
      <c r="I53" s="49"/>
      <c r="J53" s="49"/>
      <c r="K53" s="50"/>
      <c r="L53" s="50"/>
      <c r="M53" s="51"/>
      <c r="N53" s="50"/>
      <c r="O53" s="50"/>
      <c r="P53" s="50"/>
      <c r="Q53" s="50"/>
      <c r="R53" s="52"/>
      <c r="S53" s="49"/>
      <c r="T53" s="49"/>
      <c r="U53" s="50"/>
      <c r="V53" s="50"/>
      <c r="W53" s="53"/>
      <c r="X53" s="62">
        <v>189000</v>
      </c>
      <c r="Y53" s="55"/>
      <c r="Z53" s="50"/>
      <c r="AA53" s="49"/>
      <c r="AB53" s="49"/>
      <c r="AC53" s="56">
        <v>3000</v>
      </c>
      <c r="AD53" s="57">
        <v>10.5</v>
      </c>
      <c r="AE53" s="58">
        <f t="shared" si="7"/>
        <v>1654</v>
      </c>
      <c r="AF53" s="49">
        <v>36000</v>
      </c>
      <c r="AG53" s="59"/>
      <c r="AH53" s="56">
        <v>2000</v>
      </c>
      <c r="AI53" s="56"/>
      <c r="AJ53" s="56"/>
      <c r="AK53" s="57">
        <v>9.5</v>
      </c>
      <c r="AL53" s="58">
        <f t="shared" si="8"/>
        <v>285</v>
      </c>
      <c r="AM53" s="58"/>
      <c r="AN53" s="60"/>
      <c r="AO53" s="61">
        <v>0</v>
      </c>
      <c r="AP53" s="61"/>
      <c r="AQ53" s="66"/>
      <c r="AR53" s="61">
        <v>0</v>
      </c>
      <c r="AS53" s="61">
        <v>563</v>
      </c>
      <c r="AT53" s="67">
        <v>41832</v>
      </c>
      <c r="AU53" s="56">
        <v>24000</v>
      </c>
      <c r="AV53" s="61">
        <v>500</v>
      </c>
      <c r="AW53" s="61"/>
      <c r="AX53" s="57"/>
      <c r="AY53" s="64"/>
      <c r="AZ53" s="57"/>
      <c r="BA53" s="57">
        <v>9.5</v>
      </c>
      <c r="BB53" s="58">
        <f t="shared" si="2"/>
        <v>190</v>
      </c>
      <c r="BC53" s="56"/>
      <c r="BD53" s="57"/>
      <c r="BE53" s="58"/>
      <c r="BF53" s="61">
        <f t="shared" si="3"/>
        <v>7629</v>
      </c>
      <c r="BG53" s="61"/>
      <c r="BH53" s="61">
        <v>7675</v>
      </c>
      <c r="BI53" s="65">
        <v>24000</v>
      </c>
      <c r="BJ53">
        <v>24000</v>
      </c>
      <c r="BK53" s="65">
        <f t="shared" si="4"/>
        <v>0</v>
      </c>
    </row>
    <row r="54" spans="1:63" ht="16.5">
      <c r="A54" s="48">
        <v>162</v>
      </c>
      <c r="B54" s="48" t="s">
        <v>70</v>
      </c>
      <c r="C54" s="48">
        <v>21</v>
      </c>
      <c r="D54" s="48">
        <v>2932</v>
      </c>
      <c r="E54" s="25" t="s">
        <v>126</v>
      </c>
      <c r="F54" s="48">
        <v>3931</v>
      </c>
      <c r="G54" s="49"/>
      <c r="H54" s="49"/>
      <c r="I54" s="49"/>
      <c r="J54" s="49"/>
      <c r="K54" s="50"/>
      <c r="L54" s="51"/>
      <c r="M54" s="51"/>
      <c r="N54" s="50"/>
      <c r="O54" s="50"/>
      <c r="P54" s="50"/>
      <c r="Q54" s="50"/>
      <c r="R54" s="52"/>
      <c r="S54" s="49"/>
      <c r="T54" s="49"/>
      <c r="U54" s="50"/>
      <c r="V54" s="50"/>
      <c r="W54" s="53"/>
      <c r="X54" s="62">
        <v>140000</v>
      </c>
      <c r="Y54" s="55"/>
      <c r="Z54" s="50"/>
      <c r="AA54" s="49"/>
      <c r="AB54" s="50"/>
      <c r="AC54" s="56">
        <v>4000</v>
      </c>
      <c r="AD54" s="57">
        <v>10.5</v>
      </c>
      <c r="AE54" s="58">
        <f t="shared" si="7"/>
        <v>1225</v>
      </c>
      <c r="AF54" s="50">
        <v>0</v>
      </c>
      <c r="AG54" s="59"/>
      <c r="AH54" s="56"/>
      <c r="AI54" s="56"/>
      <c r="AJ54" s="56"/>
      <c r="AK54" s="57">
        <v>10.5</v>
      </c>
      <c r="AL54" s="58">
        <f t="shared" si="8"/>
        <v>0</v>
      </c>
      <c r="AM54" s="58"/>
      <c r="AN54" s="60"/>
      <c r="AO54" s="61">
        <v>0</v>
      </c>
      <c r="AP54" s="61"/>
      <c r="AQ54" s="66"/>
      <c r="AR54" s="61">
        <v>0</v>
      </c>
      <c r="AS54" s="61"/>
      <c r="AT54" s="67"/>
      <c r="AU54" s="56">
        <v>0</v>
      </c>
      <c r="AV54" s="61"/>
      <c r="AW54" s="61"/>
      <c r="AX54" s="57"/>
      <c r="AY54" s="64"/>
      <c r="AZ54" s="57"/>
      <c r="BA54" s="57"/>
      <c r="BB54" s="58">
        <f t="shared" si="2"/>
        <v>0</v>
      </c>
      <c r="BC54" s="56"/>
      <c r="BD54" s="57"/>
      <c r="BE54" s="58"/>
      <c r="BF54" s="61">
        <f t="shared" si="3"/>
        <v>5225</v>
      </c>
      <c r="BG54" s="61"/>
      <c r="BH54" s="61">
        <v>5260</v>
      </c>
      <c r="BI54" s="65">
        <v>0</v>
      </c>
      <c r="BJ54">
        <v>0</v>
      </c>
      <c r="BK54" s="65">
        <f t="shared" si="4"/>
        <v>0</v>
      </c>
    </row>
    <row r="55" spans="1:63" ht="16.5">
      <c r="A55" s="48">
        <v>168</v>
      </c>
      <c r="B55" s="48" t="s">
        <v>68</v>
      </c>
      <c r="C55" s="48">
        <v>11</v>
      </c>
      <c r="D55" s="48">
        <v>2945</v>
      </c>
      <c r="E55" s="25" t="s">
        <v>127</v>
      </c>
      <c r="F55" s="48">
        <v>3939</v>
      </c>
      <c r="G55" s="49"/>
      <c r="H55" s="49"/>
      <c r="I55" s="49"/>
      <c r="J55" s="49"/>
      <c r="K55" s="50"/>
      <c r="L55" s="50"/>
      <c r="M55" s="51"/>
      <c r="N55" s="50"/>
      <c r="O55" s="50"/>
      <c r="P55" s="50"/>
      <c r="Q55" s="50"/>
      <c r="R55" s="52"/>
      <c r="S55" s="49"/>
      <c r="T55" s="49"/>
      <c r="U55" s="50"/>
      <c r="V55" s="50"/>
      <c r="W55" s="53"/>
      <c r="X55" s="62">
        <v>320000</v>
      </c>
      <c r="Y55" s="55"/>
      <c r="Z55" s="50"/>
      <c r="AA55" s="49"/>
      <c r="AB55" s="49"/>
      <c r="AC55" s="56">
        <v>4000</v>
      </c>
      <c r="AD55" s="57">
        <v>10</v>
      </c>
      <c r="AE55" s="58">
        <f t="shared" si="7"/>
        <v>2667</v>
      </c>
      <c r="AF55" s="49">
        <v>20000</v>
      </c>
      <c r="AG55" s="59"/>
      <c r="AH55" s="56">
        <v>2000</v>
      </c>
      <c r="AI55" s="56"/>
      <c r="AJ55" s="56"/>
      <c r="AK55" s="57">
        <v>9.5</v>
      </c>
      <c r="AL55" s="58">
        <f t="shared" si="8"/>
        <v>158</v>
      </c>
      <c r="AM55" s="58"/>
      <c r="AN55" s="60"/>
      <c r="AO55" s="61">
        <v>0</v>
      </c>
      <c r="AP55" s="61"/>
      <c r="AQ55" s="66"/>
      <c r="AR55" s="61">
        <v>0</v>
      </c>
      <c r="AS55" s="61"/>
      <c r="AT55" s="67"/>
      <c r="AU55" s="56">
        <v>0</v>
      </c>
      <c r="AV55" s="61"/>
      <c r="AW55" s="61"/>
      <c r="AX55" s="57"/>
      <c r="AY55" s="64"/>
      <c r="AZ55" s="57"/>
      <c r="BA55" s="57"/>
      <c r="BB55" s="58">
        <f t="shared" si="2"/>
        <v>0</v>
      </c>
      <c r="BC55" s="56"/>
      <c r="BD55" s="57"/>
      <c r="BE55" s="58"/>
      <c r="BF55" s="61">
        <f t="shared" si="3"/>
        <v>8825</v>
      </c>
      <c r="BG55" s="61"/>
      <c r="BH55" s="61">
        <v>8874</v>
      </c>
      <c r="BI55" s="65">
        <v>0</v>
      </c>
      <c r="BJ55">
        <v>0</v>
      </c>
      <c r="BK55" s="65">
        <f t="shared" si="4"/>
        <v>0</v>
      </c>
    </row>
    <row r="56" spans="1:63" ht="16.5">
      <c r="A56" s="48">
        <v>169</v>
      </c>
      <c r="B56" s="48" t="s">
        <v>77</v>
      </c>
      <c r="C56" s="48">
        <v>4</v>
      </c>
      <c r="D56" s="48">
        <v>2946</v>
      </c>
      <c r="E56" s="25" t="s">
        <v>128</v>
      </c>
      <c r="F56" s="48">
        <v>4114</v>
      </c>
      <c r="G56" s="49"/>
      <c r="H56" s="52"/>
      <c r="I56" s="49"/>
      <c r="J56" s="49"/>
      <c r="K56" s="50"/>
      <c r="L56" s="50"/>
      <c r="M56" s="51"/>
      <c r="N56" s="50"/>
      <c r="O56" s="50"/>
      <c r="P56" s="50"/>
      <c r="Q56" s="50"/>
      <c r="R56" s="52"/>
      <c r="S56" s="49"/>
      <c r="T56" s="49"/>
      <c r="U56" s="50"/>
      <c r="V56" s="50"/>
      <c r="W56" s="53"/>
      <c r="X56" s="54">
        <v>368000</v>
      </c>
      <c r="Y56" s="55"/>
      <c r="Z56" s="50"/>
      <c r="AA56" s="49"/>
      <c r="AB56" s="49"/>
      <c r="AC56" s="56">
        <v>4000</v>
      </c>
      <c r="AD56" s="57">
        <v>9.5</v>
      </c>
      <c r="AE56" s="58">
        <f t="shared" si="7"/>
        <v>2913</v>
      </c>
      <c r="AF56" s="49">
        <v>0</v>
      </c>
      <c r="AG56" s="59"/>
      <c r="AH56" s="56"/>
      <c r="AI56" s="56"/>
      <c r="AJ56" s="56"/>
      <c r="AK56" s="57">
        <v>10</v>
      </c>
      <c r="AL56" s="58">
        <f t="shared" si="8"/>
        <v>0</v>
      </c>
      <c r="AM56" s="58">
        <v>496</v>
      </c>
      <c r="AN56" s="60">
        <v>41484</v>
      </c>
      <c r="AO56" s="61">
        <v>23150</v>
      </c>
      <c r="AP56" s="61">
        <v>522</v>
      </c>
      <c r="AQ56" s="66">
        <v>41856</v>
      </c>
      <c r="AR56" s="62">
        <v>29950</v>
      </c>
      <c r="AS56" s="62">
        <v>548</v>
      </c>
      <c r="AT56" s="67">
        <v>42397</v>
      </c>
      <c r="AU56" s="56">
        <v>17625</v>
      </c>
      <c r="AV56" s="61">
        <v>375</v>
      </c>
      <c r="AW56" s="56">
        <v>2100</v>
      </c>
      <c r="AX56" s="61">
        <v>1050</v>
      </c>
      <c r="AY56" s="57">
        <v>10.5</v>
      </c>
      <c r="AZ56" s="57">
        <v>10</v>
      </c>
      <c r="BA56" s="64">
        <v>9.5</v>
      </c>
      <c r="BB56" s="58">
        <f t="shared" si="2"/>
        <v>592</v>
      </c>
      <c r="BC56" s="56"/>
      <c r="BD56" s="57"/>
      <c r="BE56" s="58"/>
      <c r="BF56" s="61">
        <f t="shared" si="3"/>
        <v>11030</v>
      </c>
      <c r="BG56" s="61"/>
      <c r="BH56" s="61">
        <v>11092</v>
      </c>
      <c r="BI56" s="65">
        <v>70725</v>
      </c>
      <c r="BJ56">
        <v>70725</v>
      </c>
      <c r="BK56" s="65">
        <f t="shared" si="4"/>
        <v>0</v>
      </c>
    </row>
    <row r="57" spans="1:63" ht="16.5">
      <c r="A57" s="48">
        <v>170</v>
      </c>
      <c r="B57" s="48" t="s">
        <v>66</v>
      </c>
      <c r="C57" s="48">
        <v>23</v>
      </c>
      <c r="D57" s="48">
        <v>2948</v>
      </c>
      <c r="E57" s="25" t="s">
        <v>129</v>
      </c>
      <c r="F57" s="48">
        <v>3916</v>
      </c>
      <c r="G57" s="49"/>
      <c r="H57" s="49"/>
      <c r="I57" s="49"/>
      <c r="J57" s="49"/>
      <c r="K57" s="50"/>
      <c r="L57" s="50"/>
      <c r="M57" s="51"/>
      <c r="N57" s="50"/>
      <c r="O57" s="50"/>
      <c r="P57" s="50"/>
      <c r="Q57" s="50"/>
      <c r="R57" s="52"/>
      <c r="S57" s="49"/>
      <c r="T57" s="49"/>
      <c r="U57" s="50"/>
      <c r="V57" s="50"/>
      <c r="W57" s="53"/>
      <c r="X57" s="50">
        <v>352000</v>
      </c>
      <c r="Y57" s="55"/>
      <c r="Z57" s="50"/>
      <c r="AA57" s="49"/>
      <c r="AB57" s="49"/>
      <c r="AC57" s="56">
        <v>4000</v>
      </c>
      <c r="AD57" s="57">
        <v>9.5</v>
      </c>
      <c r="AE57" s="58">
        <f t="shared" si="7"/>
        <v>2787</v>
      </c>
      <c r="AF57" s="50">
        <v>38000</v>
      </c>
      <c r="AG57" s="59"/>
      <c r="AH57" s="56">
        <v>2000</v>
      </c>
      <c r="AI57" s="56"/>
      <c r="AJ57" s="56"/>
      <c r="AK57" s="57">
        <v>9.5</v>
      </c>
      <c r="AL57" s="58">
        <f t="shared" si="8"/>
        <v>301</v>
      </c>
      <c r="AM57" s="58"/>
      <c r="AN57" s="60"/>
      <c r="AO57" s="61">
        <v>0</v>
      </c>
      <c r="AP57" s="61"/>
      <c r="AQ57" s="66"/>
      <c r="AR57" s="61">
        <v>0</v>
      </c>
      <c r="AS57" s="61"/>
      <c r="AT57" s="67"/>
      <c r="AU57" s="56">
        <v>0</v>
      </c>
      <c r="AV57" s="61"/>
      <c r="AW57" s="61"/>
      <c r="AX57" s="57"/>
      <c r="AY57" s="64"/>
      <c r="AZ57" s="57"/>
      <c r="BA57" s="57"/>
      <c r="BB57" s="58">
        <f t="shared" si="2"/>
        <v>0</v>
      </c>
      <c r="BC57" s="56"/>
      <c r="BD57" s="57"/>
      <c r="BE57" s="58"/>
      <c r="BF57" s="61">
        <f t="shared" si="3"/>
        <v>9088</v>
      </c>
      <c r="BG57" s="61"/>
      <c r="BH57" s="61">
        <v>9099</v>
      </c>
      <c r="BI57" s="65">
        <v>0</v>
      </c>
      <c r="BJ57">
        <v>0</v>
      </c>
      <c r="BK57" s="65">
        <f t="shared" si="4"/>
        <v>0</v>
      </c>
    </row>
    <row r="58" spans="1:63" ht="16.5">
      <c r="A58" s="48">
        <v>171</v>
      </c>
      <c r="B58" s="48">
        <v>1170</v>
      </c>
      <c r="C58" s="48">
        <v>5</v>
      </c>
      <c r="D58" s="48">
        <v>2949</v>
      </c>
      <c r="E58" s="25" t="s">
        <v>130</v>
      </c>
      <c r="F58" s="48">
        <v>3921</v>
      </c>
      <c r="G58" s="49"/>
      <c r="H58" s="49"/>
      <c r="I58" s="49"/>
      <c r="J58" s="49"/>
      <c r="K58" s="50"/>
      <c r="L58" s="50"/>
      <c r="M58" s="51"/>
      <c r="N58" s="50"/>
      <c r="O58" s="50"/>
      <c r="P58" s="50"/>
      <c r="Q58" s="50"/>
      <c r="R58" s="52"/>
      <c r="S58" s="49"/>
      <c r="T58" s="49"/>
      <c r="U58" s="50"/>
      <c r="V58" s="50"/>
      <c r="W58" s="53"/>
      <c r="X58" s="54">
        <v>0</v>
      </c>
      <c r="Y58" s="55"/>
      <c r="Z58" s="50"/>
      <c r="AA58" s="49"/>
      <c r="AB58" s="49"/>
      <c r="AC58" s="56"/>
      <c r="AD58" s="57"/>
      <c r="AE58" s="58">
        <f t="shared" si="7"/>
        <v>0</v>
      </c>
      <c r="AF58" s="49">
        <v>2000</v>
      </c>
      <c r="AG58" s="59"/>
      <c r="AH58" s="56">
        <v>2000</v>
      </c>
      <c r="AI58" s="56"/>
      <c r="AJ58" s="56"/>
      <c r="AK58" s="57">
        <v>10</v>
      </c>
      <c r="AL58" s="58">
        <f t="shared" si="8"/>
        <v>17</v>
      </c>
      <c r="AM58" s="58"/>
      <c r="AN58" s="60"/>
      <c r="AO58" s="61">
        <v>0</v>
      </c>
      <c r="AP58" s="61"/>
      <c r="AQ58" s="66"/>
      <c r="AR58" s="61">
        <v>0</v>
      </c>
      <c r="AS58" s="61"/>
      <c r="AT58" s="67"/>
      <c r="AU58" s="56">
        <v>0</v>
      </c>
      <c r="AV58" s="61"/>
      <c r="AW58" s="61"/>
      <c r="AX58" s="57"/>
      <c r="AY58" s="64"/>
      <c r="AZ58" s="57"/>
      <c r="BA58" s="57"/>
      <c r="BB58" s="58">
        <f t="shared" si="2"/>
        <v>0</v>
      </c>
      <c r="BC58" s="56"/>
      <c r="BD58" s="57"/>
      <c r="BE58" s="58"/>
      <c r="BF58" s="61">
        <f t="shared" si="3"/>
        <v>2017</v>
      </c>
      <c r="BG58" s="61"/>
      <c r="BH58" s="61">
        <v>2033</v>
      </c>
      <c r="BI58" s="65">
        <v>0</v>
      </c>
      <c r="BJ58">
        <v>0</v>
      </c>
      <c r="BK58" s="65">
        <f t="shared" si="4"/>
        <v>0</v>
      </c>
    </row>
    <row r="59" spans="1:63" ht="16.5">
      <c r="A59" s="48">
        <v>172</v>
      </c>
      <c r="B59" s="48" t="s">
        <v>115</v>
      </c>
      <c r="C59" s="48">
        <v>10</v>
      </c>
      <c r="D59" s="48">
        <v>2950</v>
      </c>
      <c r="E59" s="25" t="s">
        <v>131</v>
      </c>
      <c r="F59" s="48">
        <v>4065</v>
      </c>
      <c r="G59" s="50"/>
      <c r="H59" s="49"/>
      <c r="I59" s="49"/>
      <c r="J59" s="49"/>
      <c r="K59" s="50"/>
      <c r="L59" s="50"/>
      <c r="M59" s="51"/>
      <c r="N59" s="50"/>
      <c r="O59" s="50"/>
      <c r="P59" s="50"/>
      <c r="Q59" s="50"/>
      <c r="R59" s="52"/>
      <c r="S59" s="49"/>
      <c r="T59" s="49"/>
      <c r="U59" s="50"/>
      <c r="V59" s="50"/>
      <c r="W59" s="53"/>
      <c r="X59" s="52">
        <v>153000</v>
      </c>
      <c r="Y59" s="55"/>
      <c r="Z59" s="50"/>
      <c r="AA59" s="49"/>
      <c r="AB59" s="49"/>
      <c r="AC59" s="56">
        <v>3000</v>
      </c>
      <c r="AD59" s="57">
        <v>10.5</v>
      </c>
      <c r="AE59" s="58">
        <f t="shared" si="7"/>
        <v>1339</v>
      </c>
      <c r="AF59" s="49">
        <v>24000</v>
      </c>
      <c r="AG59" s="59"/>
      <c r="AH59" s="56">
        <v>2000</v>
      </c>
      <c r="AI59" s="56"/>
      <c r="AJ59" s="56"/>
      <c r="AK59" s="57">
        <v>9.5</v>
      </c>
      <c r="AL59" s="58">
        <f t="shared" si="8"/>
        <v>190</v>
      </c>
      <c r="AM59" s="58"/>
      <c r="AN59" s="60"/>
      <c r="AO59" s="61">
        <v>0</v>
      </c>
      <c r="AP59" s="61"/>
      <c r="AQ59" s="66"/>
      <c r="AR59" s="61">
        <v>0</v>
      </c>
      <c r="AS59" s="61">
        <v>586</v>
      </c>
      <c r="AT59" s="67">
        <v>42774</v>
      </c>
      <c r="AU59" s="50">
        <v>20100</v>
      </c>
      <c r="AV59" s="61">
        <v>400</v>
      </c>
      <c r="AW59" s="61"/>
      <c r="AX59" s="57"/>
      <c r="AY59" s="64"/>
      <c r="AZ59" s="57">
        <v>9.5</v>
      </c>
      <c r="BA59" s="57">
        <v>9.5</v>
      </c>
      <c r="BB59" s="58">
        <f t="shared" si="2"/>
        <v>159</v>
      </c>
      <c r="BC59" s="56"/>
      <c r="BD59" s="57"/>
      <c r="BE59" s="58"/>
      <c r="BF59" s="61">
        <f t="shared" si="3"/>
        <v>7088</v>
      </c>
      <c r="BG59" s="61"/>
      <c r="BH59" s="61">
        <v>7078</v>
      </c>
      <c r="BI59" s="65">
        <v>20100</v>
      </c>
      <c r="BJ59">
        <v>20100</v>
      </c>
      <c r="BK59" s="65">
        <f t="shared" si="4"/>
        <v>0</v>
      </c>
    </row>
    <row r="60" spans="1:63" ht="16.5">
      <c r="A60" s="48">
        <v>35</v>
      </c>
      <c r="B60" s="48" t="s">
        <v>68</v>
      </c>
      <c r="C60" s="48">
        <v>10</v>
      </c>
      <c r="D60" s="48">
        <v>2951</v>
      </c>
      <c r="E60" s="25" t="s">
        <v>132</v>
      </c>
      <c r="F60" s="48">
        <v>3956</v>
      </c>
      <c r="G60" s="49"/>
      <c r="H60" s="49"/>
      <c r="I60" s="49"/>
      <c r="J60" s="49"/>
      <c r="K60" s="50"/>
      <c r="L60" s="50"/>
      <c r="M60" s="51"/>
      <c r="N60" s="50"/>
      <c r="O60" s="50"/>
      <c r="P60" s="50"/>
      <c r="Q60" s="50"/>
      <c r="R60" s="52"/>
      <c r="S60" s="49"/>
      <c r="T60" s="49"/>
      <c r="U60" s="50"/>
      <c r="V60" s="50"/>
      <c r="W60" s="53"/>
      <c r="X60" s="54">
        <v>0</v>
      </c>
      <c r="Y60" s="62"/>
      <c r="Z60" s="50"/>
      <c r="AA60" s="49"/>
      <c r="AB60" s="49"/>
      <c r="AC60" s="56"/>
      <c r="AD60" s="57">
        <v>11.5</v>
      </c>
      <c r="AE60" s="58">
        <f t="shared" si="7"/>
        <v>0</v>
      </c>
      <c r="AF60" s="50">
        <v>0</v>
      </c>
      <c r="AG60" s="59"/>
      <c r="AH60" s="56"/>
      <c r="AI60" s="56"/>
      <c r="AJ60" s="56"/>
      <c r="AK60" s="57">
        <v>10.5</v>
      </c>
      <c r="AL60" s="58">
        <f t="shared" si="8"/>
        <v>0</v>
      </c>
      <c r="AM60" s="58"/>
      <c r="AN60" s="60"/>
      <c r="AO60" s="61">
        <v>0</v>
      </c>
      <c r="AP60" s="61"/>
      <c r="AQ60" s="66"/>
      <c r="AR60" s="61">
        <v>0</v>
      </c>
      <c r="AS60" s="61"/>
      <c r="AT60" s="67"/>
      <c r="AU60" s="56">
        <v>0</v>
      </c>
      <c r="AV60" s="61"/>
      <c r="AW60" s="61"/>
      <c r="AX60" s="57"/>
      <c r="AY60" s="64"/>
      <c r="AZ60" s="57"/>
      <c r="BA60" s="57"/>
      <c r="BB60" s="58">
        <f t="shared" si="2"/>
        <v>0</v>
      </c>
      <c r="BC60" s="56"/>
      <c r="BD60" s="57"/>
      <c r="BE60" s="58"/>
      <c r="BF60" s="61">
        <f t="shared" si="3"/>
        <v>0</v>
      </c>
      <c r="BG60" s="61"/>
      <c r="BH60" s="59"/>
      <c r="BI60" s="65">
        <v>0</v>
      </c>
      <c r="BJ60">
        <v>0</v>
      </c>
      <c r="BK60" s="65">
        <f t="shared" si="4"/>
        <v>0</v>
      </c>
    </row>
    <row r="61" spans="1:63" ht="16.5">
      <c r="A61" s="48">
        <v>88</v>
      </c>
      <c r="B61" s="48" t="s">
        <v>115</v>
      </c>
      <c r="C61" s="48">
        <v>75</v>
      </c>
      <c r="D61" s="48">
        <v>2961</v>
      </c>
      <c r="E61" s="25" t="s">
        <v>133</v>
      </c>
      <c r="F61" s="48">
        <v>3975</v>
      </c>
      <c r="G61" s="49"/>
      <c r="H61" s="49"/>
      <c r="I61" s="49"/>
      <c r="J61" s="49"/>
      <c r="K61" s="50"/>
      <c r="L61" s="50"/>
      <c r="M61" s="49"/>
      <c r="N61" s="50"/>
      <c r="O61" s="50"/>
      <c r="P61" s="50"/>
      <c r="Q61" s="50"/>
      <c r="R61" s="52"/>
      <c r="S61" s="49"/>
      <c r="T61" s="49"/>
      <c r="U61" s="50"/>
      <c r="V61" s="50"/>
      <c r="W61" s="53"/>
      <c r="X61" s="54">
        <v>0</v>
      </c>
      <c r="Y61" s="62"/>
      <c r="Z61" s="50"/>
      <c r="AA61" s="49"/>
      <c r="AB61" s="49"/>
      <c r="AC61" s="56"/>
      <c r="AD61" s="57">
        <v>10.5</v>
      </c>
      <c r="AE61" s="58">
        <f t="shared" si="7"/>
        <v>0</v>
      </c>
      <c r="AF61" s="50">
        <v>0</v>
      </c>
      <c r="AG61" s="59"/>
      <c r="AH61" s="56"/>
      <c r="AI61" s="56"/>
      <c r="AJ61" s="56"/>
      <c r="AK61" s="57">
        <v>10.5</v>
      </c>
      <c r="AL61" s="58">
        <f t="shared" si="8"/>
        <v>0</v>
      </c>
      <c r="AM61" s="58"/>
      <c r="AN61" s="60"/>
      <c r="AO61" s="61">
        <v>0</v>
      </c>
      <c r="AP61" s="61"/>
      <c r="AQ61" s="66"/>
      <c r="AR61" s="61">
        <v>0</v>
      </c>
      <c r="AS61" s="61"/>
      <c r="AT61" s="67"/>
      <c r="AU61" s="56">
        <v>0</v>
      </c>
      <c r="AV61" s="61"/>
      <c r="AW61" s="61"/>
      <c r="AX61" s="57"/>
      <c r="AY61" s="64"/>
      <c r="AZ61" s="57"/>
      <c r="BA61" s="57"/>
      <c r="BB61" s="58">
        <f t="shared" si="2"/>
        <v>0</v>
      </c>
      <c r="BC61" s="56"/>
      <c r="BD61" s="57"/>
      <c r="BE61" s="58"/>
      <c r="BF61" s="61">
        <f t="shared" si="3"/>
        <v>0</v>
      </c>
      <c r="BG61" s="61"/>
      <c r="BH61" s="59"/>
      <c r="BI61" s="65">
        <v>0</v>
      </c>
      <c r="BJ61">
        <v>0</v>
      </c>
      <c r="BK61" s="65">
        <f t="shared" si="4"/>
        <v>0</v>
      </c>
    </row>
    <row r="62" spans="1:63" ht="16.5">
      <c r="A62" s="48">
        <v>180</v>
      </c>
      <c r="B62" s="48" t="s">
        <v>115</v>
      </c>
      <c r="C62" s="48">
        <v>23</v>
      </c>
      <c r="D62" s="48">
        <v>2962</v>
      </c>
      <c r="E62" s="25" t="s">
        <v>134</v>
      </c>
      <c r="F62" s="48">
        <v>4019</v>
      </c>
      <c r="G62" s="49"/>
      <c r="H62" s="49"/>
      <c r="I62" s="49"/>
      <c r="J62" s="49"/>
      <c r="K62" s="50"/>
      <c r="L62" s="50"/>
      <c r="M62" s="51"/>
      <c r="N62" s="50"/>
      <c r="O62" s="50"/>
      <c r="P62" s="50"/>
      <c r="Q62" s="50"/>
      <c r="R62" s="52"/>
      <c r="S62" s="49"/>
      <c r="T62" s="49"/>
      <c r="U62" s="50"/>
      <c r="V62" s="50"/>
      <c r="W62" s="53"/>
      <c r="X62" s="54">
        <v>96000</v>
      </c>
      <c r="Y62" s="55"/>
      <c r="Z62" s="50"/>
      <c r="AA62" s="49"/>
      <c r="AB62" s="49"/>
      <c r="AC62" s="56">
        <v>3000</v>
      </c>
      <c r="AD62" s="57">
        <v>10.5</v>
      </c>
      <c r="AE62" s="58">
        <f t="shared" si="7"/>
        <v>840</v>
      </c>
      <c r="AF62" s="50">
        <v>32000</v>
      </c>
      <c r="AG62" s="59"/>
      <c r="AH62" s="56">
        <v>2000</v>
      </c>
      <c r="AI62" s="56"/>
      <c r="AJ62" s="56"/>
      <c r="AK62" s="57">
        <v>9.5</v>
      </c>
      <c r="AL62" s="58">
        <f t="shared" si="8"/>
        <v>253</v>
      </c>
      <c r="AM62" s="58"/>
      <c r="AN62" s="60"/>
      <c r="AO62" s="61">
        <v>0</v>
      </c>
      <c r="AP62" s="61">
        <v>528</v>
      </c>
      <c r="AQ62" s="66">
        <v>42168</v>
      </c>
      <c r="AR62" s="62">
        <v>82400</v>
      </c>
      <c r="AS62" s="62">
        <v>554</v>
      </c>
      <c r="AT62" s="67">
        <v>42524</v>
      </c>
      <c r="AU62" s="56">
        <v>60950</v>
      </c>
      <c r="AV62" s="61">
        <v>1200</v>
      </c>
      <c r="AW62" s="56"/>
      <c r="AX62" s="61">
        <v>2400</v>
      </c>
      <c r="AY62" s="57">
        <v>10</v>
      </c>
      <c r="AZ62" s="57">
        <v>10</v>
      </c>
      <c r="BA62" s="64">
        <v>9.5</v>
      </c>
      <c r="BB62" s="58">
        <f t="shared" si="2"/>
        <v>1169</v>
      </c>
      <c r="BC62" s="56"/>
      <c r="BD62" s="57"/>
      <c r="BE62" s="58"/>
      <c r="BF62" s="61">
        <f t="shared" si="3"/>
        <v>10862</v>
      </c>
      <c r="BG62" s="61"/>
      <c r="BH62" s="61">
        <v>10924</v>
      </c>
      <c r="BI62" s="65">
        <v>143350</v>
      </c>
      <c r="BJ62">
        <v>143350</v>
      </c>
      <c r="BK62" s="65">
        <f t="shared" si="4"/>
        <v>0</v>
      </c>
    </row>
    <row r="63" spans="1:63" ht="16.5">
      <c r="A63" s="48">
        <v>181</v>
      </c>
      <c r="B63" s="48">
        <v>1600</v>
      </c>
      <c r="C63" s="48">
        <v>10</v>
      </c>
      <c r="D63" s="48">
        <v>2963</v>
      </c>
      <c r="E63" s="25" t="s">
        <v>135</v>
      </c>
      <c r="F63" s="48">
        <v>4277</v>
      </c>
      <c r="G63" s="49"/>
      <c r="H63" s="49"/>
      <c r="I63" s="49"/>
      <c r="J63" s="49"/>
      <c r="K63" s="50"/>
      <c r="L63" s="50"/>
      <c r="M63" s="51"/>
      <c r="N63" s="50"/>
      <c r="O63" s="50"/>
      <c r="P63" s="50"/>
      <c r="Q63" s="50"/>
      <c r="R63" s="52"/>
      <c r="S63" s="49"/>
      <c r="T63" s="49"/>
      <c r="U63" s="50"/>
      <c r="V63" s="50"/>
      <c r="W63" s="53"/>
      <c r="X63" s="54">
        <v>360000</v>
      </c>
      <c r="Y63" s="55"/>
      <c r="Z63" s="50"/>
      <c r="AA63" s="49"/>
      <c r="AB63" s="49"/>
      <c r="AC63" s="56">
        <v>4000</v>
      </c>
      <c r="AD63" s="57">
        <v>9.5</v>
      </c>
      <c r="AE63" s="58">
        <f t="shared" si="7"/>
        <v>2850</v>
      </c>
      <c r="AF63" s="50">
        <v>0</v>
      </c>
      <c r="AG63" s="59"/>
      <c r="AH63" s="56"/>
      <c r="AI63" s="56"/>
      <c r="AJ63" s="56"/>
      <c r="AK63" s="57">
        <v>10.5</v>
      </c>
      <c r="AL63" s="58">
        <f t="shared" si="8"/>
        <v>0</v>
      </c>
      <c r="AM63" s="58"/>
      <c r="AN63" s="60"/>
      <c r="AO63" s="61">
        <v>0</v>
      </c>
      <c r="AP63" s="61"/>
      <c r="AQ63" s="66"/>
      <c r="AR63" s="61">
        <v>0</v>
      </c>
      <c r="AS63" s="61"/>
      <c r="AT63" s="67"/>
      <c r="AU63" s="56">
        <v>0</v>
      </c>
      <c r="AV63" s="61"/>
      <c r="AW63" s="61"/>
      <c r="AX63" s="57"/>
      <c r="AY63" s="64"/>
      <c r="AZ63" s="57"/>
      <c r="BA63" s="57"/>
      <c r="BB63" s="58">
        <f t="shared" si="2"/>
        <v>0</v>
      </c>
      <c r="BC63" s="56"/>
      <c r="BD63" s="57"/>
      <c r="BE63" s="58"/>
      <c r="BF63" s="61">
        <f t="shared" si="3"/>
        <v>6850</v>
      </c>
      <c r="BG63" s="61"/>
      <c r="BH63" s="61">
        <v>6882</v>
      </c>
      <c r="BI63" s="65">
        <v>0</v>
      </c>
      <c r="BJ63">
        <v>0</v>
      </c>
      <c r="BK63" s="65">
        <f t="shared" si="4"/>
        <v>0</v>
      </c>
    </row>
    <row r="64" spans="1:63" ht="16.5">
      <c r="A64" s="48">
        <v>185</v>
      </c>
      <c r="B64" s="48" t="s">
        <v>115</v>
      </c>
      <c r="C64" s="48">
        <v>75</v>
      </c>
      <c r="D64" s="48">
        <v>2969</v>
      </c>
      <c r="E64" s="25" t="s">
        <v>136</v>
      </c>
      <c r="F64" s="48">
        <v>3971</v>
      </c>
      <c r="G64" s="49"/>
      <c r="H64" s="49"/>
      <c r="I64" s="49"/>
      <c r="J64" s="49">
        <v>24000</v>
      </c>
      <c r="K64" s="50"/>
      <c r="L64" s="50"/>
      <c r="M64" s="51">
        <v>42825</v>
      </c>
      <c r="N64" s="50"/>
      <c r="O64" s="50"/>
      <c r="P64" s="50"/>
      <c r="Q64" s="50"/>
      <c r="R64" s="52"/>
      <c r="S64" s="49"/>
      <c r="T64" s="49"/>
      <c r="U64" s="50"/>
      <c r="V64" s="50"/>
      <c r="W64" s="53"/>
      <c r="X64" s="62">
        <v>292000</v>
      </c>
      <c r="Y64" s="55"/>
      <c r="Z64" s="50"/>
      <c r="AA64" s="49"/>
      <c r="AB64" s="49"/>
      <c r="AC64" s="56">
        <v>4000</v>
      </c>
      <c r="AD64" s="57">
        <v>10</v>
      </c>
      <c r="AE64" s="58">
        <f t="shared" si="7"/>
        <v>2433</v>
      </c>
      <c r="AF64" s="49"/>
      <c r="AG64" s="59"/>
      <c r="AH64" s="56"/>
      <c r="AI64" s="56"/>
      <c r="AJ64" s="56"/>
      <c r="AK64" s="57">
        <v>9.5</v>
      </c>
      <c r="AL64" s="58">
        <f t="shared" si="8"/>
        <v>0</v>
      </c>
      <c r="AM64" s="58"/>
      <c r="AN64" s="60"/>
      <c r="AO64" s="61">
        <v>0</v>
      </c>
      <c r="AP64" s="61"/>
      <c r="AQ64" s="66"/>
      <c r="AR64" s="61">
        <v>0</v>
      </c>
      <c r="AS64" s="61"/>
      <c r="AT64" s="67"/>
      <c r="AU64" s="56">
        <v>0</v>
      </c>
      <c r="AV64" s="61"/>
      <c r="AW64" s="61"/>
      <c r="AX64" s="57"/>
      <c r="AY64" s="64"/>
      <c r="AZ64" s="57"/>
      <c r="BA64" s="57"/>
      <c r="BB64" s="58">
        <f t="shared" si="2"/>
        <v>0</v>
      </c>
      <c r="BC64" s="56"/>
      <c r="BD64" s="57"/>
      <c r="BE64" s="58"/>
      <c r="BF64" s="61">
        <f t="shared" si="3"/>
        <v>6433</v>
      </c>
      <c r="BG64" s="61"/>
      <c r="BH64" s="61">
        <v>8673</v>
      </c>
      <c r="BI64" s="65">
        <v>0</v>
      </c>
      <c r="BJ64">
        <v>0</v>
      </c>
      <c r="BK64" s="65">
        <f t="shared" si="4"/>
        <v>0</v>
      </c>
    </row>
    <row r="65" spans="1:63" ht="16.5">
      <c r="A65" s="48">
        <v>186</v>
      </c>
      <c r="B65" s="48" t="s">
        <v>115</v>
      </c>
      <c r="C65" s="48">
        <v>20</v>
      </c>
      <c r="D65" s="48">
        <v>2970</v>
      </c>
      <c r="E65" s="25" t="s">
        <v>137</v>
      </c>
      <c r="F65" s="48">
        <v>3970</v>
      </c>
      <c r="G65" s="49"/>
      <c r="H65" s="49"/>
      <c r="I65" s="49"/>
      <c r="J65" s="49"/>
      <c r="K65" s="50"/>
      <c r="L65" s="50"/>
      <c r="M65" s="51"/>
      <c r="N65" s="50"/>
      <c r="O65" s="50"/>
      <c r="P65" s="50"/>
      <c r="Q65" s="50"/>
      <c r="R65" s="52"/>
      <c r="S65" s="49"/>
      <c r="T65" s="49"/>
      <c r="U65" s="50"/>
      <c r="V65" s="50"/>
      <c r="W65" s="53"/>
      <c r="X65" s="62">
        <v>332000</v>
      </c>
      <c r="Y65" s="55"/>
      <c r="Z65" s="50"/>
      <c r="AA65" s="49"/>
      <c r="AB65" s="49"/>
      <c r="AC65" s="56">
        <v>4000</v>
      </c>
      <c r="AD65" s="57">
        <v>9.5</v>
      </c>
      <c r="AE65" s="58">
        <f t="shared" si="7"/>
        <v>2628</v>
      </c>
      <c r="AF65" s="49">
        <v>38000</v>
      </c>
      <c r="AG65" s="59"/>
      <c r="AH65" s="56">
        <v>2000</v>
      </c>
      <c r="AI65" s="56"/>
      <c r="AJ65" s="56"/>
      <c r="AK65" s="57">
        <v>9.5</v>
      </c>
      <c r="AL65" s="58">
        <f t="shared" si="8"/>
        <v>301</v>
      </c>
      <c r="AM65" s="58"/>
      <c r="AN65" s="60"/>
      <c r="AO65" s="61">
        <v>0</v>
      </c>
      <c r="AP65" s="61"/>
      <c r="AQ65" s="66"/>
      <c r="AR65" s="61">
        <v>0</v>
      </c>
      <c r="AS65" s="61">
        <v>571</v>
      </c>
      <c r="AT65" s="67">
        <v>42615</v>
      </c>
      <c r="AU65" s="50">
        <v>129000</v>
      </c>
      <c r="AV65" s="61">
        <v>2300</v>
      </c>
      <c r="AW65" s="61"/>
      <c r="AX65" s="57"/>
      <c r="AY65" s="64"/>
      <c r="AZ65" s="57"/>
      <c r="BA65" s="57">
        <v>9.5</v>
      </c>
      <c r="BB65" s="58">
        <f t="shared" si="2"/>
        <v>1021</v>
      </c>
      <c r="BC65" s="56"/>
      <c r="BD65" s="57"/>
      <c r="BE65" s="58"/>
      <c r="BF65" s="61">
        <f t="shared" si="3"/>
        <v>12250</v>
      </c>
      <c r="BG65" s="61"/>
      <c r="BH65" s="61">
        <v>12284</v>
      </c>
      <c r="BI65" s="65">
        <v>129000</v>
      </c>
      <c r="BJ65">
        <v>129000</v>
      </c>
      <c r="BK65" s="65">
        <f t="shared" si="4"/>
        <v>0</v>
      </c>
    </row>
    <row r="66" spans="1:63" ht="16.5">
      <c r="A66" s="48">
        <v>187</v>
      </c>
      <c r="B66" s="48">
        <v>1140</v>
      </c>
      <c r="C66" s="48">
        <v>32</v>
      </c>
      <c r="D66" s="48">
        <v>2971</v>
      </c>
      <c r="E66" s="25" t="s">
        <v>138</v>
      </c>
      <c r="F66" s="48">
        <v>4235</v>
      </c>
      <c r="G66" s="49"/>
      <c r="H66" s="49"/>
      <c r="I66" s="49"/>
      <c r="J66" s="49"/>
      <c r="K66" s="50"/>
      <c r="L66" s="50"/>
      <c r="M66" s="51"/>
      <c r="N66" s="50"/>
      <c r="O66" s="50"/>
      <c r="P66" s="50"/>
      <c r="Q66" s="50"/>
      <c r="R66" s="52"/>
      <c r="S66" s="49"/>
      <c r="T66" s="49"/>
      <c r="U66" s="50"/>
      <c r="V66" s="50"/>
      <c r="W66" s="53"/>
      <c r="X66" s="62">
        <v>92000</v>
      </c>
      <c r="Y66" s="55"/>
      <c r="Z66" s="50"/>
      <c r="AA66" s="49"/>
      <c r="AB66" s="49"/>
      <c r="AC66" s="56">
        <v>4000</v>
      </c>
      <c r="AD66" s="57">
        <v>10</v>
      </c>
      <c r="AE66" s="58">
        <f t="shared" si="7"/>
        <v>767</v>
      </c>
      <c r="AF66" s="49">
        <v>0</v>
      </c>
      <c r="AG66" s="59"/>
      <c r="AH66" s="56"/>
      <c r="AI66" s="56"/>
      <c r="AJ66" s="56"/>
      <c r="AK66" s="57">
        <v>9.5</v>
      </c>
      <c r="AL66" s="58"/>
      <c r="AM66" s="58"/>
      <c r="AN66" s="60"/>
      <c r="AO66" s="61">
        <v>0</v>
      </c>
      <c r="AP66" s="61"/>
      <c r="AQ66" s="66"/>
      <c r="AR66" s="61">
        <v>0</v>
      </c>
      <c r="AS66" s="61"/>
      <c r="AT66" s="67"/>
      <c r="AU66" s="56">
        <v>0</v>
      </c>
      <c r="AV66" s="61"/>
      <c r="AW66" s="61"/>
      <c r="AX66" s="57"/>
      <c r="AY66" s="64"/>
      <c r="AZ66" s="57"/>
      <c r="BA66" s="57"/>
      <c r="BB66" s="58">
        <f t="shared" si="2"/>
        <v>0</v>
      </c>
      <c r="BC66" s="56"/>
      <c r="BD66" s="57"/>
      <c r="BE66" s="58"/>
      <c r="BF66" s="61">
        <f t="shared" si="3"/>
        <v>4767</v>
      </c>
      <c r="BG66" s="61"/>
      <c r="BH66" s="61">
        <v>4800</v>
      </c>
      <c r="BI66" s="65">
        <v>0</v>
      </c>
      <c r="BJ66">
        <v>0</v>
      </c>
      <c r="BK66" s="65">
        <f t="shared" si="4"/>
        <v>0</v>
      </c>
    </row>
    <row r="67" spans="1:63" ht="16.5">
      <c r="A67" s="48">
        <v>90</v>
      </c>
      <c r="B67" s="48">
        <v>1100</v>
      </c>
      <c r="C67" s="48">
        <v>5</v>
      </c>
      <c r="D67" s="48">
        <v>2973</v>
      </c>
      <c r="E67" s="25" t="s">
        <v>139</v>
      </c>
      <c r="F67" s="48">
        <v>4238</v>
      </c>
      <c r="G67" s="49"/>
      <c r="H67" s="49"/>
      <c r="I67" s="49"/>
      <c r="J67" s="49"/>
      <c r="K67" s="50"/>
      <c r="L67" s="50"/>
      <c r="M67" s="49"/>
      <c r="N67" s="50"/>
      <c r="O67" s="50"/>
      <c r="P67" s="50"/>
      <c r="Q67" s="50"/>
      <c r="R67" s="52"/>
      <c r="S67" s="49"/>
      <c r="T67" s="49"/>
      <c r="U67" s="50"/>
      <c r="V67" s="50"/>
      <c r="W67" s="53"/>
      <c r="X67" s="54">
        <v>0</v>
      </c>
      <c r="Y67" s="62"/>
      <c r="Z67" s="50"/>
      <c r="AA67" s="49"/>
      <c r="AB67" s="49"/>
      <c r="AC67" s="56"/>
      <c r="AD67" s="57"/>
      <c r="AE67" s="58">
        <f t="shared" si="7"/>
        <v>0</v>
      </c>
      <c r="AF67" s="50">
        <v>0</v>
      </c>
      <c r="AG67" s="59"/>
      <c r="AH67" s="56"/>
      <c r="AI67" s="56"/>
      <c r="AJ67" s="56"/>
      <c r="AK67" s="57">
        <v>10.5</v>
      </c>
      <c r="AL67" s="58">
        <f t="shared" ref="AL67:AL78" si="9">ROUND(AF67*AK67/1200,1/2)</f>
        <v>0</v>
      </c>
      <c r="AM67" s="58"/>
      <c r="AN67" s="60"/>
      <c r="AO67" s="61">
        <v>0</v>
      </c>
      <c r="AP67" s="61"/>
      <c r="AQ67" s="66"/>
      <c r="AR67" s="61">
        <v>0</v>
      </c>
      <c r="AS67" s="61"/>
      <c r="AT67" s="67"/>
      <c r="AU67" s="56">
        <v>0</v>
      </c>
      <c r="AV67" s="61"/>
      <c r="AW67" s="61"/>
      <c r="AX67" s="57"/>
      <c r="AY67" s="64"/>
      <c r="AZ67" s="57"/>
      <c r="BA67" s="57"/>
      <c r="BB67" s="58">
        <f t="shared" si="2"/>
        <v>0</v>
      </c>
      <c r="BC67" s="56"/>
      <c r="BD67" s="57"/>
      <c r="BE67" s="58"/>
      <c r="BF67" s="61">
        <f t="shared" si="3"/>
        <v>0</v>
      </c>
      <c r="BG67" s="61"/>
      <c r="BH67" s="59"/>
      <c r="BI67" s="65">
        <v>0</v>
      </c>
      <c r="BJ67">
        <v>0</v>
      </c>
      <c r="BK67" s="65">
        <f t="shared" si="4"/>
        <v>0</v>
      </c>
    </row>
    <row r="68" spans="1:63" ht="16.5">
      <c r="A68" s="48">
        <v>188</v>
      </c>
      <c r="B68" s="48" t="s">
        <v>73</v>
      </c>
      <c r="C68" s="48">
        <v>32</v>
      </c>
      <c r="D68" s="48">
        <v>2974</v>
      </c>
      <c r="E68" s="25" t="s">
        <v>140</v>
      </c>
      <c r="F68" s="48">
        <v>4229</v>
      </c>
      <c r="G68" s="49"/>
      <c r="H68" s="49"/>
      <c r="I68" s="49"/>
      <c r="J68" s="49"/>
      <c r="K68" s="50"/>
      <c r="L68" s="50"/>
      <c r="M68" s="51"/>
      <c r="N68" s="50"/>
      <c r="O68" s="50"/>
      <c r="P68" s="50"/>
      <c r="Q68" s="50"/>
      <c r="R68" s="52"/>
      <c r="S68" s="49"/>
      <c r="T68" s="49"/>
      <c r="U68" s="50"/>
      <c r="V68" s="50"/>
      <c r="W68" s="53"/>
      <c r="X68" s="52">
        <v>159000</v>
      </c>
      <c r="Y68" s="55"/>
      <c r="Z68" s="50"/>
      <c r="AA68" s="49"/>
      <c r="AB68" s="49"/>
      <c r="AC68" s="56">
        <v>3000</v>
      </c>
      <c r="AD68" s="57">
        <v>10.5</v>
      </c>
      <c r="AE68" s="58">
        <f t="shared" si="7"/>
        <v>1391</v>
      </c>
      <c r="AF68" s="49">
        <v>0</v>
      </c>
      <c r="AG68" s="59"/>
      <c r="AH68" s="56"/>
      <c r="AI68" s="56"/>
      <c r="AJ68" s="56"/>
      <c r="AK68" s="57">
        <v>10</v>
      </c>
      <c r="AL68" s="58">
        <f t="shared" si="9"/>
        <v>0</v>
      </c>
      <c r="AM68" s="58"/>
      <c r="AN68" s="60"/>
      <c r="AO68" s="56"/>
      <c r="AP68" s="56"/>
      <c r="AQ68" s="66"/>
      <c r="AR68" s="49">
        <v>0</v>
      </c>
      <c r="AS68" s="49">
        <v>562</v>
      </c>
      <c r="AT68" s="67">
        <v>42555</v>
      </c>
      <c r="AU68" s="56">
        <v>109200</v>
      </c>
      <c r="AV68" s="61">
        <v>0</v>
      </c>
      <c r="AW68" s="61">
        <v>2100</v>
      </c>
      <c r="AX68" s="61"/>
      <c r="AY68" s="57">
        <v>9.5</v>
      </c>
      <c r="AZ68" s="57">
        <v>9.5</v>
      </c>
      <c r="BA68" s="64">
        <v>9.5</v>
      </c>
      <c r="BB68" s="58">
        <f t="shared" si="2"/>
        <v>865</v>
      </c>
      <c r="BC68" s="56"/>
      <c r="BD68" s="57"/>
      <c r="BE68" s="58"/>
      <c r="BF68" s="61">
        <f t="shared" si="3"/>
        <v>7356</v>
      </c>
      <c r="BG68" s="61"/>
      <c r="BH68" s="61">
        <v>7399</v>
      </c>
      <c r="BI68" s="65">
        <v>109200</v>
      </c>
      <c r="BJ68">
        <v>109200</v>
      </c>
      <c r="BK68" s="65">
        <f t="shared" si="4"/>
        <v>0</v>
      </c>
    </row>
    <row r="69" spans="1:63" ht="16.5">
      <c r="A69" s="48">
        <v>189</v>
      </c>
      <c r="B69" s="48"/>
      <c r="C69" s="48">
        <v>21</v>
      </c>
      <c r="D69" s="48">
        <v>2976</v>
      </c>
      <c r="E69" s="25" t="s">
        <v>141</v>
      </c>
      <c r="F69" s="48">
        <v>4267</v>
      </c>
      <c r="G69" s="49"/>
      <c r="H69" s="49"/>
      <c r="I69" s="49"/>
      <c r="J69" s="49"/>
      <c r="K69" s="50"/>
      <c r="L69" s="50"/>
      <c r="M69" s="51"/>
      <c r="N69" s="50"/>
      <c r="O69" s="50"/>
      <c r="P69" s="50"/>
      <c r="Q69" s="50"/>
      <c r="R69" s="52"/>
      <c r="S69" s="49"/>
      <c r="T69" s="49"/>
      <c r="U69" s="50"/>
      <c r="V69" s="50"/>
      <c r="W69" s="53"/>
      <c r="X69" s="54">
        <v>132000</v>
      </c>
      <c r="Y69" s="55"/>
      <c r="Z69" s="50"/>
      <c r="AA69" s="49"/>
      <c r="AB69" s="49"/>
      <c r="AC69" s="56">
        <v>3000</v>
      </c>
      <c r="AD69" s="57">
        <v>10.5</v>
      </c>
      <c r="AE69" s="58">
        <f t="shared" si="7"/>
        <v>1155</v>
      </c>
      <c r="AF69" s="49">
        <v>38000</v>
      </c>
      <c r="AG69" s="59"/>
      <c r="AH69" s="56">
        <v>2000</v>
      </c>
      <c r="AI69" s="56"/>
      <c r="AJ69" s="56"/>
      <c r="AK69" s="57">
        <v>9.5</v>
      </c>
      <c r="AL69" s="58">
        <f t="shared" si="9"/>
        <v>301</v>
      </c>
      <c r="AM69" s="58"/>
      <c r="AN69" s="60"/>
      <c r="AO69" s="61">
        <v>0</v>
      </c>
      <c r="AP69" s="61"/>
      <c r="AQ69" s="66"/>
      <c r="AR69" s="61">
        <v>0</v>
      </c>
      <c r="AS69" s="61"/>
      <c r="AT69" s="67"/>
      <c r="AU69" s="56">
        <v>0</v>
      </c>
      <c r="AV69" s="61"/>
      <c r="AW69" s="61"/>
      <c r="AX69" s="56"/>
      <c r="AY69" s="64"/>
      <c r="AZ69" s="57"/>
      <c r="BA69" s="57"/>
      <c r="BB69" s="58">
        <f t="shared" si="2"/>
        <v>0</v>
      </c>
      <c r="BC69" s="56"/>
      <c r="BD69" s="57"/>
      <c r="BE69" s="58"/>
      <c r="BF69" s="61">
        <f t="shared" si="3"/>
        <v>6456</v>
      </c>
      <c r="BG69" s="61"/>
      <c r="BH69" s="61">
        <v>6389</v>
      </c>
      <c r="BI69" s="65">
        <v>0</v>
      </c>
      <c r="BJ69">
        <v>0</v>
      </c>
      <c r="BK69" s="65">
        <f t="shared" si="4"/>
        <v>0</v>
      </c>
    </row>
    <row r="70" spans="1:63" ht="16.5">
      <c r="A70" s="48">
        <v>195</v>
      </c>
      <c r="B70" s="48"/>
      <c r="C70" s="48">
        <v>30</v>
      </c>
      <c r="D70" s="48">
        <v>2986</v>
      </c>
      <c r="E70" s="25" t="s">
        <v>142</v>
      </c>
      <c r="F70" s="48">
        <v>4440</v>
      </c>
      <c r="G70" s="49"/>
      <c r="H70" s="49"/>
      <c r="I70" s="49"/>
      <c r="J70" s="49"/>
      <c r="K70" s="50"/>
      <c r="L70" s="50"/>
      <c r="M70" s="51"/>
      <c r="N70" s="50"/>
      <c r="O70" s="50"/>
      <c r="P70" s="50"/>
      <c r="Q70" s="50"/>
      <c r="R70" s="52"/>
      <c r="S70" s="49"/>
      <c r="T70" s="49"/>
      <c r="U70" s="50"/>
      <c r="V70" s="50"/>
      <c r="W70" s="53"/>
      <c r="X70" s="52">
        <v>132500</v>
      </c>
      <c r="Y70" s="55"/>
      <c r="Z70" s="50"/>
      <c r="AA70" s="49"/>
      <c r="AB70" s="50"/>
      <c r="AC70" s="56">
        <v>2500</v>
      </c>
      <c r="AD70" s="57">
        <v>9.5</v>
      </c>
      <c r="AE70" s="58">
        <f t="shared" si="7"/>
        <v>1049</v>
      </c>
      <c r="AF70" s="49">
        <v>0</v>
      </c>
      <c r="AG70" s="59"/>
      <c r="AH70" s="56"/>
      <c r="AI70" s="56"/>
      <c r="AJ70" s="56"/>
      <c r="AK70" s="57">
        <v>9.5</v>
      </c>
      <c r="AL70" s="58">
        <f t="shared" si="9"/>
        <v>0</v>
      </c>
      <c r="AM70" s="58"/>
      <c r="AN70" s="60"/>
      <c r="AO70" s="61">
        <v>0</v>
      </c>
      <c r="AP70" s="61"/>
      <c r="AQ70" s="66"/>
      <c r="AR70" s="61">
        <v>0</v>
      </c>
      <c r="AS70" s="61"/>
      <c r="AT70" s="67"/>
      <c r="AU70" s="56">
        <v>0</v>
      </c>
      <c r="AV70" s="61"/>
      <c r="AW70" s="61"/>
      <c r="AX70" s="57"/>
      <c r="AY70" s="64"/>
      <c r="AZ70" s="57"/>
      <c r="BA70" s="57"/>
      <c r="BB70" s="58">
        <f t="shared" ref="BB70:BB114" si="10">ROUND((AO70*AY70/1200)+(AR70*AZ70/1200)+(AU70*BA70/1200),1/2)</f>
        <v>0</v>
      </c>
      <c r="BC70" s="56"/>
      <c r="BD70" s="57"/>
      <c r="BE70" s="58"/>
      <c r="BF70" s="61">
        <f t="shared" ref="BF70:BF115" si="11">AC70+AE70+AH70+AL70+AV70+AW70+AX70+BB70</f>
        <v>3549</v>
      </c>
      <c r="BG70" s="61"/>
      <c r="BH70" s="61">
        <v>3569</v>
      </c>
      <c r="BI70" s="65">
        <v>0</v>
      </c>
      <c r="BJ70">
        <v>0</v>
      </c>
      <c r="BK70" s="65">
        <f t="shared" ref="BK70:BK114" si="12">+BI70-BJ70</f>
        <v>0</v>
      </c>
    </row>
    <row r="71" spans="1:63" ht="16.5">
      <c r="A71" s="48">
        <v>196</v>
      </c>
      <c r="B71" s="48"/>
      <c r="C71" s="48">
        <v>21</v>
      </c>
      <c r="D71" s="48">
        <v>2987</v>
      </c>
      <c r="E71" s="25" t="s">
        <v>143</v>
      </c>
      <c r="F71" s="48">
        <v>4429</v>
      </c>
      <c r="G71" s="49"/>
      <c r="H71" s="49"/>
      <c r="I71" s="49"/>
      <c r="J71" s="49"/>
      <c r="K71" s="50"/>
      <c r="L71" s="50"/>
      <c r="M71" s="51"/>
      <c r="N71" s="50"/>
      <c r="O71" s="50"/>
      <c r="P71" s="50"/>
      <c r="Q71" s="50"/>
      <c r="R71" s="52"/>
      <c r="S71" s="49"/>
      <c r="T71" s="49"/>
      <c r="U71" s="50"/>
      <c r="V71" s="50"/>
      <c r="W71" s="53"/>
      <c r="X71" s="62">
        <v>360000</v>
      </c>
      <c r="Y71" s="55"/>
      <c r="Z71" s="50"/>
      <c r="AA71" s="49"/>
      <c r="AB71" s="49"/>
      <c r="AC71" s="49">
        <v>4000</v>
      </c>
      <c r="AD71" s="57">
        <v>9.5</v>
      </c>
      <c r="AE71" s="58">
        <f t="shared" si="7"/>
        <v>2850</v>
      </c>
      <c r="AF71" s="50">
        <v>0</v>
      </c>
      <c r="AG71" s="59"/>
      <c r="AH71" s="49"/>
      <c r="AI71" s="56"/>
      <c r="AJ71" s="56"/>
      <c r="AK71" s="57">
        <v>10.5</v>
      </c>
      <c r="AL71" s="58">
        <f t="shared" si="9"/>
        <v>0</v>
      </c>
      <c r="AM71" s="58"/>
      <c r="AN71" s="60"/>
      <c r="AO71" s="61">
        <v>0</v>
      </c>
      <c r="AP71" s="61"/>
      <c r="AQ71" s="66"/>
      <c r="AR71" s="61">
        <v>0</v>
      </c>
      <c r="AS71" s="61">
        <v>552</v>
      </c>
      <c r="AT71" s="67">
        <v>42488</v>
      </c>
      <c r="AU71" s="50">
        <v>82200</v>
      </c>
      <c r="AV71" s="61">
        <v>1700</v>
      </c>
      <c r="AW71" s="61"/>
      <c r="AX71" s="57"/>
      <c r="AY71" s="64">
        <v>9.5</v>
      </c>
      <c r="AZ71" s="57">
        <v>9.5</v>
      </c>
      <c r="BA71" s="57">
        <v>9.5</v>
      </c>
      <c r="BB71" s="58">
        <f t="shared" si="10"/>
        <v>651</v>
      </c>
      <c r="BC71" s="56"/>
      <c r="BD71" s="57"/>
      <c r="BE71" s="58"/>
      <c r="BF71" s="61">
        <f t="shared" si="11"/>
        <v>9201</v>
      </c>
      <c r="BG71" s="61">
        <v>0</v>
      </c>
      <c r="BH71" s="61">
        <v>9246</v>
      </c>
      <c r="BI71" s="65">
        <v>82200</v>
      </c>
      <c r="BJ71">
        <v>82200</v>
      </c>
      <c r="BK71" s="65">
        <f t="shared" si="12"/>
        <v>0</v>
      </c>
    </row>
    <row r="72" spans="1:63" ht="16.5">
      <c r="A72" s="48">
        <v>206</v>
      </c>
      <c r="B72" s="48" t="s">
        <v>144</v>
      </c>
      <c r="C72" s="48">
        <v>67</v>
      </c>
      <c r="D72" s="48">
        <v>3003</v>
      </c>
      <c r="E72" s="25" t="s">
        <v>145</v>
      </c>
      <c r="F72" s="48">
        <v>4373</v>
      </c>
      <c r="G72" s="49"/>
      <c r="H72" s="49"/>
      <c r="I72" s="49"/>
      <c r="J72" s="49"/>
      <c r="K72" s="50"/>
      <c r="L72" s="50"/>
      <c r="M72" s="51"/>
      <c r="N72" s="50"/>
      <c r="O72" s="50"/>
      <c r="P72" s="50"/>
      <c r="Q72" s="50"/>
      <c r="R72" s="52"/>
      <c r="S72" s="49"/>
      <c r="T72" s="49"/>
      <c r="U72" s="50"/>
      <c r="V72" s="50"/>
      <c r="W72" s="53"/>
      <c r="X72" s="62">
        <v>280000</v>
      </c>
      <c r="Y72" s="55"/>
      <c r="Z72" s="50"/>
      <c r="AA72" s="49"/>
      <c r="AB72" s="49"/>
      <c r="AC72" s="56">
        <v>4000</v>
      </c>
      <c r="AD72" s="57">
        <v>10</v>
      </c>
      <c r="AE72" s="58">
        <f t="shared" si="7"/>
        <v>2333</v>
      </c>
      <c r="AF72" s="50">
        <v>24000</v>
      </c>
      <c r="AG72" s="59"/>
      <c r="AH72" s="56">
        <v>2000</v>
      </c>
      <c r="AI72" s="56"/>
      <c r="AJ72" s="56"/>
      <c r="AK72" s="57">
        <v>9.5</v>
      </c>
      <c r="AL72" s="58">
        <f t="shared" si="9"/>
        <v>190</v>
      </c>
      <c r="AM72" s="58"/>
      <c r="AN72" s="60"/>
      <c r="AO72" s="61"/>
      <c r="AP72" s="61">
        <v>536</v>
      </c>
      <c r="AQ72" s="66">
        <v>42222</v>
      </c>
      <c r="AR72" s="61">
        <v>26300</v>
      </c>
      <c r="AS72" s="61">
        <v>584</v>
      </c>
      <c r="AT72" s="67">
        <v>42744</v>
      </c>
      <c r="AU72" s="63">
        <v>61200</v>
      </c>
      <c r="AV72" s="61">
        <v>1050</v>
      </c>
      <c r="AW72" s="56">
        <v>650</v>
      </c>
      <c r="AX72" s="61"/>
      <c r="AY72" s="57">
        <v>10</v>
      </c>
      <c r="AZ72" s="57">
        <v>10</v>
      </c>
      <c r="BA72" s="64"/>
      <c r="BB72" s="58">
        <f t="shared" si="10"/>
        <v>219</v>
      </c>
      <c r="BC72" s="56"/>
      <c r="BD72" s="57"/>
      <c r="BE72" s="58"/>
      <c r="BF72" s="61">
        <f t="shared" si="11"/>
        <v>10442</v>
      </c>
      <c r="BG72" s="61"/>
      <c r="BH72" s="61">
        <v>10498</v>
      </c>
      <c r="BI72" s="65">
        <v>87500</v>
      </c>
      <c r="BJ72">
        <v>87500</v>
      </c>
      <c r="BK72" s="65">
        <f t="shared" si="12"/>
        <v>0</v>
      </c>
    </row>
    <row r="73" spans="1:63" ht="16.5">
      <c r="A73" s="48">
        <v>224</v>
      </c>
      <c r="B73" s="48" t="s">
        <v>68</v>
      </c>
      <c r="C73" s="48">
        <v>21</v>
      </c>
      <c r="D73" s="48">
        <v>3004</v>
      </c>
      <c r="E73" s="25" t="s">
        <v>146</v>
      </c>
      <c r="F73" s="48">
        <v>4427</v>
      </c>
      <c r="G73" s="49"/>
      <c r="H73" s="49"/>
      <c r="I73" s="49"/>
      <c r="J73" s="49"/>
      <c r="K73" s="50"/>
      <c r="L73" s="50"/>
      <c r="M73" s="49"/>
      <c r="N73" s="50"/>
      <c r="O73" s="50"/>
      <c r="P73" s="50"/>
      <c r="Q73" s="50"/>
      <c r="R73" s="52"/>
      <c r="S73" s="49"/>
      <c r="T73" s="49"/>
      <c r="U73" s="50"/>
      <c r="V73" s="50"/>
      <c r="W73" s="53"/>
      <c r="X73" s="54">
        <v>0</v>
      </c>
      <c r="Y73" s="55"/>
      <c r="Z73" s="50"/>
      <c r="AA73" s="49"/>
      <c r="AB73" s="49"/>
      <c r="AC73" s="56"/>
      <c r="AD73" s="57">
        <v>11.5</v>
      </c>
      <c r="AE73" s="58">
        <f t="shared" si="7"/>
        <v>0</v>
      </c>
      <c r="AF73" s="50">
        <v>0</v>
      </c>
      <c r="AG73" s="59"/>
      <c r="AH73" s="56"/>
      <c r="AI73" s="56"/>
      <c r="AJ73" s="56"/>
      <c r="AK73" s="57">
        <v>10.5</v>
      </c>
      <c r="AL73" s="58">
        <f t="shared" si="9"/>
        <v>0</v>
      </c>
      <c r="AM73" s="58"/>
      <c r="AN73" s="60"/>
      <c r="AO73" s="61">
        <v>0</v>
      </c>
      <c r="AP73" s="61"/>
      <c r="AQ73" s="66"/>
      <c r="AR73" s="61">
        <v>0</v>
      </c>
      <c r="AS73" s="61"/>
      <c r="AT73" s="67"/>
      <c r="AU73" s="56">
        <v>0</v>
      </c>
      <c r="AV73" s="61"/>
      <c r="AW73" s="61"/>
      <c r="AX73" s="57"/>
      <c r="AY73" s="64"/>
      <c r="AZ73" s="57"/>
      <c r="BA73" s="57"/>
      <c r="BB73" s="58">
        <f t="shared" si="10"/>
        <v>0</v>
      </c>
      <c r="BC73" s="56"/>
      <c r="BD73" s="57"/>
      <c r="BE73" s="58"/>
      <c r="BF73" s="61">
        <f t="shared" si="11"/>
        <v>0</v>
      </c>
      <c r="BG73" s="61"/>
      <c r="BH73" s="61"/>
      <c r="BI73" s="65">
        <v>0</v>
      </c>
      <c r="BJ73">
        <v>0</v>
      </c>
      <c r="BK73" s="65">
        <f t="shared" si="12"/>
        <v>0</v>
      </c>
    </row>
    <row r="74" spans="1:63" ht="16.5">
      <c r="A74" s="48">
        <v>207</v>
      </c>
      <c r="B74" s="48">
        <v>1180</v>
      </c>
      <c r="C74" s="48">
        <v>21</v>
      </c>
      <c r="D74" s="48">
        <v>3006</v>
      </c>
      <c r="E74" s="25" t="s">
        <v>147</v>
      </c>
      <c r="F74" s="48">
        <v>4386</v>
      </c>
      <c r="G74" s="49"/>
      <c r="H74" s="49"/>
      <c r="I74" s="49"/>
      <c r="J74" s="49"/>
      <c r="K74" s="50"/>
      <c r="L74" s="50"/>
      <c r="M74" s="51"/>
      <c r="N74" s="50"/>
      <c r="O74" s="50"/>
      <c r="P74" s="50"/>
      <c r="Q74" s="50"/>
      <c r="R74" s="52"/>
      <c r="S74" s="49"/>
      <c r="T74" s="49"/>
      <c r="U74" s="50"/>
      <c r="V74" s="50"/>
      <c r="W74" s="53"/>
      <c r="X74" s="62">
        <v>312000</v>
      </c>
      <c r="Y74" s="55"/>
      <c r="Z74" s="50"/>
      <c r="AA74" s="49"/>
      <c r="AB74" s="49"/>
      <c r="AC74" s="56">
        <v>4000</v>
      </c>
      <c r="AD74" s="57">
        <v>10</v>
      </c>
      <c r="AE74" s="58">
        <f t="shared" si="7"/>
        <v>2600</v>
      </c>
      <c r="AF74" s="49">
        <v>4000</v>
      </c>
      <c r="AG74" s="59"/>
      <c r="AH74" s="56">
        <v>2000</v>
      </c>
      <c r="AI74" s="56"/>
      <c r="AJ74" s="56"/>
      <c r="AK74" s="57">
        <v>10</v>
      </c>
      <c r="AL74" s="58">
        <f t="shared" si="9"/>
        <v>33</v>
      </c>
      <c r="AM74" s="58"/>
      <c r="AN74" s="60"/>
      <c r="AO74" s="61">
        <v>0</v>
      </c>
      <c r="AP74" s="61"/>
      <c r="AQ74" s="66"/>
      <c r="AR74" s="61">
        <v>0</v>
      </c>
      <c r="AS74" s="61"/>
      <c r="AT74" s="67"/>
      <c r="AU74" s="56">
        <v>0</v>
      </c>
      <c r="AV74" s="61"/>
      <c r="AW74" s="61"/>
      <c r="AX74" s="57"/>
      <c r="AY74" s="64"/>
      <c r="AZ74" s="57"/>
      <c r="BA74" s="57"/>
      <c r="BB74" s="58">
        <f t="shared" si="10"/>
        <v>0</v>
      </c>
      <c r="BC74" s="56"/>
      <c r="BD74" s="57"/>
      <c r="BE74" s="58"/>
      <c r="BF74" s="61">
        <f t="shared" si="11"/>
        <v>8633</v>
      </c>
      <c r="BG74" s="61"/>
      <c r="BH74" s="61">
        <v>8683</v>
      </c>
      <c r="BI74" s="65">
        <v>0</v>
      </c>
      <c r="BJ74">
        <v>0</v>
      </c>
      <c r="BK74" s="65">
        <f t="shared" si="12"/>
        <v>0</v>
      </c>
    </row>
    <row r="75" spans="1:63" ht="16.5">
      <c r="A75" s="48">
        <v>208</v>
      </c>
      <c r="B75" s="48" t="s">
        <v>106</v>
      </c>
      <c r="C75" s="48">
        <v>4</v>
      </c>
      <c r="D75" s="48">
        <v>3009</v>
      </c>
      <c r="E75" s="25" t="s">
        <v>148</v>
      </c>
      <c r="F75" s="48">
        <v>4388</v>
      </c>
      <c r="G75" s="49"/>
      <c r="H75" s="49"/>
      <c r="I75" s="49"/>
      <c r="J75" s="49"/>
      <c r="K75" s="50"/>
      <c r="L75" s="50"/>
      <c r="M75" s="49"/>
      <c r="N75" s="50"/>
      <c r="O75" s="50"/>
      <c r="P75" s="50"/>
      <c r="Q75" s="50"/>
      <c r="R75" s="52"/>
      <c r="S75" s="49"/>
      <c r="T75" s="49"/>
      <c r="U75" s="50"/>
      <c r="V75" s="50"/>
      <c r="W75" s="53"/>
      <c r="X75" s="54">
        <v>108000</v>
      </c>
      <c r="Y75" s="55"/>
      <c r="Z75" s="50"/>
      <c r="AA75" s="49"/>
      <c r="AB75" s="49"/>
      <c r="AC75" s="56">
        <v>3000</v>
      </c>
      <c r="AD75" s="57">
        <v>10.5</v>
      </c>
      <c r="AE75" s="58">
        <f t="shared" si="7"/>
        <v>945</v>
      </c>
      <c r="AF75" s="50">
        <v>0</v>
      </c>
      <c r="AG75" s="59"/>
      <c r="AH75" s="56"/>
      <c r="AI75" s="56"/>
      <c r="AJ75" s="56"/>
      <c r="AK75" s="57">
        <v>10.5</v>
      </c>
      <c r="AL75" s="58">
        <f t="shared" si="9"/>
        <v>0</v>
      </c>
      <c r="AM75" s="58"/>
      <c r="AN75" s="60"/>
      <c r="AO75" s="61">
        <v>0</v>
      </c>
      <c r="AP75" s="61"/>
      <c r="AQ75" s="66"/>
      <c r="AR75" s="61">
        <v>0</v>
      </c>
      <c r="AS75" s="61"/>
      <c r="AT75" s="67"/>
      <c r="AU75" s="56">
        <v>0</v>
      </c>
      <c r="AV75" s="61"/>
      <c r="AW75" s="61"/>
      <c r="AX75" s="57"/>
      <c r="AY75" s="64"/>
      <c r="AZ75" s="57"/>
      <c r="BA75" s="57"/>
      <c r="BB75" s="58">
        <f t="shared" si="10"/>
        <v>0</v>
      </c>
      <c r="BC75" s="56"/>
      <c r="BD75" s="57"/>
      <c r="BE75" s="58"/>
      <c r="BF75" s="61">
        <f t="shared" si="11"/>
        <v>3945</v>
      </c>
      <c r="BG75" s="61"/>
      <c r="BH75" s="61">
        <v>3971</v>
      </c>
      <c r="BI75" s="65">
        <v>0</v>
      </c>
      <c r="BJ75">
        <v>0</v>
      </c>
      <c r="BK75" s="65">
        <f t="shared" si="12"/>
        <v>0</v>
      </c>
    </row>
    <row r="76" spans="1:63" ht="16.5">
      <c r="A76" s="48">
        <v>209</v>
      </c>
      <c r="B76" s="48" t="s">
        <v>68</v>
      </c>
      <c r="C76" s="48">
        <v>4</v>
      </c>
      <c r="D76" s="48">
        <v>3010</v>
      </c>
      <c r="E76" s="25" t="s">
        <v>149</v>
      </c>
      <c r="F76" s="48">
        <v>4463</v>
      </c>
      <c r="G76" s="49"/>
      <c r="H76" s="49"/>
      <c r="I76" s="49"/>
      <c r="J76" s="49"/>
      <c r="K76" s="50"/>
      <c r="L76" s="50"/>
      <c r="M76" s="51"/>
      <c r="N76" s="50"/>
      <c r="O76" s="50"/>
      <c r="P76" s="50"/>
      <c r="Q76" s="50"/>
      <c r="R76" s="62"/>
      <c r="S76" s="49"/>
      <c r="T76" s="49"/>
      <c r="U76" s="50"/>
      <c r="V76" s="50"/>
      <c r="W76" s="53"/>
      <c r="X76" s="62">
        <v>304000</v>
      </c>
      <c r="Y76" s="55"/>
      <c r="Z76" s="50"/>
      <c r="AA76" s="104"/>
      <c r="AB76" s="49"/>
      <c r="AC76" s="56">
        <v>4000</v>
      </c>
      <c r="AD76" s="57">
        <v>10</v>
      </c>
      <c r="AE76" s="58">
        <f t="shared" si="7"/>
        <v>2533</v>
      </c>
      <c r="AF76" s="50">
        <v>32000</v>
      </c>
      <c r="AG76" s="59"/>
      <c r="AH76" s="84">
        <v>2000</v>
      </c>
      <c r="AI76" s="61"/>
      <c r="AJ76" s="56"/>
      <c r="AK76" s="57">
        <v>9.5</v>
      </c>
      <c r="AL76" s="58">
        <f t="shared" si="9"/>
        <v>253</v>
      </c>
      <c r="AM76" s="58"/>
      <c r="AN76" s="60"/>
      <c r="AO76" s="61">
        <v>0</v>
      </c>
      <c r="AP76" s="61"/>
      <c r="AQ76" s="66"/>
      <c r="AR76" s="61">
        <v>0</v>
      </c>
      <c r="AS76" s="61">
        <v>572</v>
      </c>
      <c r="AT76" s="67">
        <v>42619</v>
      </c>
      <c r="AU76" s="50">
        <v>17900</v>
      </c>
      <c r="AV76" s="61">
        <v>350</v>
      </c>
      <c r="AW76" s="61"/>
      <c r="AX76" s="57"/>
      <c r="AY76" s="64"/>
      <c r="AZ76" s="57"/>
      <c r="BA76" s="57">
        <v>9.5</v>
      </c>
      <c r="BB76" s="58">
        <f t="shared" si="10"/>
        <v>142</v>
      </c>
      <c r="BC76" s="56"/>
      <c r="BD76" s="57"/>
      <c r="BE76" s="58"/>
      <c r="BF76" s="61">
        <f t="shared" si="11"/>
        <v>9278</v>
      </c>
      <c r="BG76" s="61"/>
      <c r="BH76" s="61">
        <v>9330</v>
      </c>
      <c r="BI76" s="65">
        <v>17900</v>
      </c>
      <c r="BJ76">
        <v>17900</v>
      </c>
      <c r="BK76" s="65">
        <f t="shared" si="12"/>
        <v>0</v>
      </c>
    </row>
    <row r="77" spans="1:63" ht="16.5">
      <c r="A77" s="48">
        <v>210</v>
      </c>
      <c r="B77" s="48">
        <v>1170</v>
      </c>
      <c r="C77" s="48">
        <v>11</v>
      </c>
      <c r="D77" s="48">
        <v>3011</v>
      </c>
      <c r="E77" s="25" t="s">
        <v>150</v>
      </c>
      <c r="F77" s="48">
        <v>4044</v>
      </c>
      <c r="G77" s="49"/>
      <c r="H77" s="49"/>
      <c r="I77" s="49"/>
      <c r="J77" s="49"/>
      <c r="K77" s="50"/>
      <c r="L77" s="50"/>
      <c r="M77" s="51"/>
      <c r="N77" s="50"/>
      <c r="O77" s="50"/>
      <c r="P77" s="50"/>
      <c r="Q77" s="50"/>
      <c r="R77" s="52"/>
      <c r="S77" s="49"/>
      <c r="T77" s="49"/>
      <c r="U77" s="50"/>
      <c r="V77" s="50"/>
      <c r="W77" s="53"/>
      <c r="X77" s="54">
        <v>187500</v>
      </c>
      <c r="Y77" s="55"/>
      <c r="Z77" s="50"/>
      <c r="AA77" s="49"/>
      <c r="AB77" s="49"/>
      <c r="AC77" s="56">
        <v>2500</v>
      </c>
      <c r="AD77" s="57">
        <v>9.5</v>
      </c>
      <c r="AE77" s="58">
        <f t="shared" si="7"/>
        <v>1484</v>
      </c>
      <c r="AF77" s="50">
        <v>0</v>
      </c>
      <c r="AG77" s="61"/>
      <c r="AH77" s="56"/>
      <c r="AI77" s="56"/>
      <c r="AJ77" s="56"/>
      <c r="AK77" s="57">
        <v>9.5</v>
      </c>
      <c r="AL77" s="58">
        <f t="shared" si="9"/>
        <v>0</v>
      </c>
      <c r="AM77" s="58"/>
      <c r="AN77" s="60"/>
      <c r="AO77" s="61">
        <v>0</v>
      </c>
      <c r="AP77" s="61"/>
      <c r="AQ77" s="66"/>
      <c r="AR77" s="61">
        <v>0</v>
      </c>
      <c r="AS77" s="61"/>
      <c r="AT77" s="67"/>
      <c r="AU77" s="56">
        <v>0</v>
      </c>
      <c r="AV77" s="61"/>
      <c r="AW77" s="61"/>
      <c r="AX77" s="57"/>
      <c r="AY77" s="64"/>
      <c r="AZ77" s="57"/>
      <c r="BA77" s="57"/>
      <c r="BB77" s="58">
        <f t="shared" si="10"/>
        <v>0</v>
      </c>
      <c r="BC77" s="56"/>
      <c r="BD77" s="57"/>
      <c r="BE77" s="58"/>
      <c r="BF77" s="61">
        <f t="shared" si="11"/>
        <v>3984</v>
      </c>
      <c r="BG77" s="61"/>
      <c r="BH77" s="61">
        <v>4004</v>
      </c>
      <c r="BI77" s="65">
        <v>0</v>
      </c>
      <c r="BJ77">
        <v>0</v>
      </c>
      <c r="BK77" s="65">
        <f t="shared" si="12"/>
        <v>0</v>
      </c>
    </row>
    <row r="78" spans="1:63" ht="16.5">
      <c r="A78" s="48">
        <v>226</v>
      </c>
      <c r="B78" s="48"/>
      <c r="C78" s="48">
        <v>5</v>
      </c>
      <c r="D78" s="48">
        <v>3037</v>
      </c>
      <c r="E78" s="25" t="s">
        <v>151</v>
      </c>
      <c r="F78" s="48">
        <v>4081</v>
      </c>
      <c r="G78" s="49"/>
      <c r="H78" s="49"/>
      <c r="I78" s="49"/>
      <c r="J78" s="49"/>
      <c r="K78" s="50"/>
      <c r="L78" s="50"/>
      <c r="M78" s="51"/>
      <c r="N78" s="50"/>
      <c r="O78" s="50"/>
      <c r="P78" s="50"/>
      <c r="Q78" s="50"/>
      <c r="R78" s="52"/>
      <c r="S78" s="49"/>
      <c r="T78" s="49"/>
      <c r="U78" s="50"/>
      <c r="V78" s="50"/>
      <c r="W78" s="53"/>
      <c r="X78" s="54">
        <v>332000</v>
      </c>
      <c r="Y78" s="55"/>
      <c r="Z78" s="50"/>
      <c r="AA78" s="49"/>
      <c r="AB78" s="49"/>
      <c r="AC78" s="56">
        <v>4000</v>
      </c>
      <c r="AD78" s="57">
        <v>9.5</v>
      </c>
      <c r="AE78" s="58">
        <f t="shared" si="7"/>
        <v>2628</v>
      </c>
      <c r="AF78" s="50">
        <v>0</v>
      </c>
      <c r="AG78" s="59"/>
      <c r="AH78" s="56"/>
      <c r="AI78" s="56"/>
      <c r="AJ78" s="56"/>
      <c r="AK78" s="57">
        <v>10.5</v>
      </c>
      <c r="AL78" s="58">
        <f t="shared" si="9"/>
        <v>0</v>
      </c>
      <c r="AM78" s="58"/>
      <c r="AN78" s="60"/>
      <c r="AO78" s="61">
        <v>0</v>
      </c>
      <c r="AP78" s="61"/>
      <c r="AQ78" s="66"/>
      <c r="AR78" s="61">
        <v>0</v>
      </c>
      <c r="AS78" s="61"/>
      <c r="AT78" s="67"/>
      <c r="AU78" s="56">
        <v>0</v>
      </c>
      <c r="AV78" s="61"/>
      <c r="AW78" s="61"/>
      <c r="AX78" s="57"/>
      <c r="AY78" s="64"/>
      <c r="AZ78" s="57"/>
      <c r="BA78" s="57"/>
      <c r="BB78" s="58">
        <f t="shared" si="10"/>
        <v>0</v>
      </c>
      <c r="BC78" s="56"/>
      <c r="BD78" s="57"/>
      <c r="BE78" s="58"/>
      <c r="BF78" s="61">
        <f t="shared" si="11"/>
        <v>6628</v>
      </c>
      <c r="BG78" s="61"/>
      <c r="BH78" s="61">
        <v>6660</v>
      </c>
      <c r="BI78" s="65">
        <v>0</v>
      </c>
      <c r="BJ78">
        <v>0</v>
      </c>
      <c r="BK78" s="65">
        <f t="shared" si="12"/>
        <v>0</v>
      </c>
    </row>
    <row r="79" spans="1:63" ht="16.5">
      <c r="A79" s="48">
        <v>227</v>
      </c>
      <c r="B79" s="48">
        <v>1180</v>
      </c>
      <c r="C79" s="48">
        <v>21</v>
      </c>
      <c r="D79" s="48">
        <v>3038</v>
      </c>
      <c r="E79" s="25" t="s">
        <v>152</v>
      </c>
      <c r="F79" s="48">
        <v>4109</v>
      </c>
      <c r="G79" s="49"/>
      <c r="H79" s="49">
        <v>20000</v>
      </c>
      <c r="I79" s="49"/>
      <c r="J79" s="49"/>
      <c r="K79" s="50"/>
      <c r="L79" s="50"/>
      <c r="M79" s="51">
        <v>42812</v>
      </c>
      <c r="N79" s="50"/>
      <c r="O79" s="50">
        <v>40000</v>
      </c>
      <c r="P79" s="50"/>
      <c r="Q79" s="50"/>
      <c r="R79" s="52"/>
      <c r="S79" s="49"/>
      <c r="T79" s="49"/>
      <c r="U79" s="50"/>
      <c r="V79" s="50"/>
      <c r="W79" s="53"/>
      <c r="X79" s="54">
        <v>336000</v>
      </c>
      <c r="Y79" s="55"/>
      <c r="Z79" s="50"/>
      <c r="AA79" s="49"/>
      <c r="AB79" s="49"/>
      <c r="AC79" s="56">
        <v>4000</v>
      </c>
      <c r="AD79" s="57">
        <v>9.5</v>
      </c>
      <c r="AE79" s="58">
        <f t="shared" si="7"/>
        <v>2660</v>
      </c>
      <c r="AF79" s="50">
        <v>40000</v>
      </c>
      <c r="AG79" s="59"/>
      <c r="AH79" s="56">
        <v>2000</v>
      </c>
      <c r="AI79" s="56"/>
      <c r="AJ79" s="56"/>
      <c r="AK79" s="57">
        <v>9.5</v>
      </c>
      <c r="AL79" s="58">
        <v>229.04109589041093</v>
      </c>
      <c r="AM79" s="58"/>
      <c r="AN79" s="60"/>
      <c r="AO79" s="61">
        <v>0</v>
      </c>
      <c r="AP79" s="61"/>
      <c r="AQ79" s="66"/>
      <c r="AR79" s="61">
        <v>0</v>
      </c>
      <c r="AS79" s="61">
        <v>546</v>
      </c>
      <c r="AT79" s="67">
        <v>42392</v>
      </c>
      <c r="AU79" s="50">
        <v>92000</v>
      </c>
      <c r="AV79" s="61">
        <v>1500</v>
      </c>
      <c r="AW79" s="56"/>
      <c r="AX79" s="61"/>
      <c r="AY79" s="57">
        <v>9.5</v>
      </c>
      <c r="AZ79" s="57">
        <v>9.5</v>
      </c>
      <c r="BA79" s="57">
        <v>9.5</v>
      </c>
      <c r="BB79" s="58">
        <f t="shared" si="10"/>
        <v>728</v>
      </c>
      <c r="BC79" s="56"/>
      <c r="BD79" s="57"/>
      <c r="BE79" s="58"/>
      <c r="BF79" s="61">
        <f t="shared" si="11"/>
        <v>11117.04109589041</v>
      </c>
      <c r="BG79" s="61"/>
      <c r="BH79" s="61">
        <v>11221</v>
      </c>
      <c r="BI79" s="65">
        <v>92000</v>
      </c>
      <c r="BJ79">
        <v>92000</v>
      </c>
      <c r="BK79" s="65">
        <f t="shared" si="12"/>
        <v>0</v>
      </c>
    </row>
    <row r="80" spans="1:63" ht="16.5">
      <c r="A80" s="48">
        <v>228</v>
      </c>
      <c r="B80" s="48" t="s">
        <v>70</v>
      </c>
      <c r="C80" s="48">
        <v>21</v>
      </c>
      <c r="D80" s="48">
        <v>3040</v>
      </c>
      <c r="E80" s="25" t="s">
        <v>153</v>
      </c>
      <c r="F80" s="48">
        <v>4087</v>
      </c>
      <c r="G80" s="49"/>
      <c r="H80" s="49"/>
      <c r="I80" s="49"/>
      <c r="J80" s="49"/>
      <c r="K80" s="50"/>
      <c r="L80" s="51"/>
      <c r="M80" s="51"/>
      <c r="N80" s="50"/>
      <c r="O80" s="50"/>
      <c r="P80" s="50"/>
      <c r="Q80" s="50"/>
      <c r="R80" s="52"/>
      <c r="S80" s="49"/>
      <c r="T80" s="49"/>
      <c r="U80" s="50"/>
      <c r="V80" s="50"/>
      <c r="W80" s="53"/>
      <c r="X80" s="62">
        <v>368000</v>
      </c>
      <c r="Y80" s="55"/>
      <c r="Z80" s="50"/>
      <c r="AA80" s="49"/>
      <c r="AB80" s="49"/>
      <c r="AC80" s="56">
        <v>4000</v>
      </c>
      <c r="AD80" s="57">
        <v>9.5</v>
      </c>
      <c r="AE80" s="58">
        <f t="shared" si="7"/>
        <v>2913</v>
      </c>
      <c r="AF80" s="50">
        <v>36000</v>
      </c>
      <c r="AG80" s="59"/>
      <c r="AH80" s="56">
        <v>2000</v>
      </c>
      <c r="AI80" s="56"/>
      <c r="AJ80" s="56"/>
      <c r="AK80" s="57">
        <v>9.5</v>
      </c>
      <c r="AL80" s="58">
        <f t="shared" ref="AL80:AL100" si="13">ROUND(AF80*AK80/1200,1/2)</f>
        <v>285</v>
      </c>
      <c r="AM80" s="58"/>
      <c r="AN80" s="60"/>
      <c r="AO80" s="61">
        <v>0</v>
      </c>
      <c r="AP80" s="61"/>
      <c r="AQ80" s="66"/>
      <c r="AR80" s="61">
        <v>0</v>
      </c>
      <c r="AS80" s="61"/>
      <c r="AT80" s="67"/>
      <c r="AU80" s="56">
        <v>0</v>
      </c>
      <c r="AV80" s="61"/>
      <c r="AW80" s="61"/>
      <c r="AX80" s="57"/>
      <c r="AY80" s="64"/>
      <c r="AZ80" s="57"/>
      <c r="BA80" s="57"/>
      <c r="BB80" s="58">
        <f t="shared" si="10"/>
        <v>0</v>
      </c>
      <c r="BC80" s="56"/>
      <c r="BD80" s="57"/>
      <c r="BE80" s="58"/>
      <c r="BF80" s="61">
        <f t="shared" si="11"/>
        <v>9198</v>
      </c>
      <c r="BG80" s="61"/>
      <c r="BH80" s="61">
        <v>9246</v>
      </c>
      <c r="BI80" s="65">
        <v>0</v>
      </c>
      <c r="BJ80">
        <v>0</v>
      </c>
      <c r="BK80" s="65">
        <f t="shared" si="12"/>
        <v>0</v>
      </c>
    </row>
    <row r="81" spans="1:63" ht="16.5">
      <c r="A81" s="48">
        <v>229</v>
      </c>
      <c r="B81" s="48">
        <v>1120</v>
      </c>
      <c r="C81" s="48">
        <v>30</v>
      </c>
      <c r="D81" s="48">
        <v>3041</v>
      </c>
      <c r="E81" s="25" t="s">
        <v>154</v>
      </c>
      <c r="F81" s="48">
        <v>4014</v>
      </c>
      <c r="G81" s="49"/>
      <c r="H81" s="49"/>
      <c r="I81" s="49"/>
      <c r="J81" s="49"/>
      <c r="K81" s="50"/>
      <c r="L81" s="50"/>
      <c r="M81" s="51"/>
      <c r="N81" s="50"/>
      <c r="O81" s="50"/>
      <c r="P81" s="50"/>
      <c r="Q81" s="50"/>
      <c r="R81" s="52"/>
      <c r="S81" s="49"/>
      <c r="T81" s="49"/>
      <c r="U81" s="50"/>
      <c r="V81" s="50"/>
      <c r="W81" s="53"/>
      <c r="X81" s="54">
        <v>126000</v>
      </c>
      <c r="Y81" s="55"/>
      <c r="Z81" s="50"/>
      <c r="AA81" s="49"/>
      <c r="AB81" s="49"/>
      <c r="AC81" s="56">
        <v>3000</v>
      </c>
      <c r="AD81" s="57">
        <v>10.5</v>
      </c>
      <c r="AE81" s="58">
        <f t="shared" si="7"/>
        <v>1103</v>
      </c>
      <c r="AF81" s="49">
        <v>24000</v>
      </c>
      <c r="AG81" s="59"/>
      <c r="AH81" s="56">
        <v>2000</v>
      </c>
      <c r="AI81" s="56"/>
      <c r="AJ81" s="56"/>
      <c r="AK81" s="57">
        <v>9.5</v>
      </c>
      <c r="AL81" s="58">
        <f t="shared" si="13"/>
        <v>190</v>
      </c>
      <c r="AM81" s="58"/>
      <c r="AN81" s="60"/>
      <c r="AO81" s="61">
        <v>0</v>
      </c>
      <c r="AP81" s="61"/>
      <c r="AQ81" s="66"/>
      <c r="AR81" s="61">
        <v>0</v>
      </c>
      <c r="AS81" s="61"/>
      <c r="AT81" s="67"/>
      <c r="AU81" s="56">
        <v>0</v>
      </c>
      <c r="AV81" s="61"/>
      <c r="AW81" s="61"/>
      <c r="AX81" s="57"/>
      <c r="AY81" s="64"/>
      <c r="AZ81" s="57"/>
      <c r="BA81" s="57"/>
      <c r="BB81" s="58">
        <f t="shared" si="10"/>
        <v>0</v>
      </c>
      <c r="BC81" s="56"/>
      <c r="BD81" s="57"/>
      <c r="BE81" s="58"/>
      <c r="BF81" s="61">
        <f t="shared" si="11"/>
        <v>6293</v>
      </c>
      <c r="BG81" s="61"/>
      <c r="BH81" s="61">
        <v>6335</v>
      </c>
      <c r="BI81" s="65">
        <v>0</v>
      </c>
      <c r="BJ81">
        <v>0</v>
      </c>
      <c r="BK81" s="65">
        <f t="shared" si="12"/>
        <v>0</v>
      </c>
    </row>
    <row r="82" spans="1:63" ht="16.5">
      <c r="A82" s="48">
        <v>230</v>
      </c>
      <c r="B82" s="48">
        <v>1570</v>
      </c>
      <c r="C82" s="48">
        <v>67</v>
      </c>
      <c r="D82" s="48">
        <v>3042</v>
      </c>
      <c r="E82" s="25" t="s">
        <v>155</v>
      </c>
      <c r="F82" s="48">
        <v>4006</v>
      </c>
      <c r="G82" s="49"/>
      <c r="H82" s="49"/>
      <c r="I82" s="49"/>
      <c r="J82" s="49"/>
      <c r="K82" s="50"/>
      <c r="L82" s="50"/>
      <c r="M82" s="51"/>
      <c r="N82" s="50"/>
      <c r="O82" s="50"/>
      <c r="P82" s="50"/>
      <c r="Q82" s="50"/>
      <c r="R82" s="52"/>
      <c r="S82" s="49"/>
      <c r="T82" s="49"/>
      <c r="U82" s="50"/>
      <c r="V82" s="50"/>
      <c r="W82" s="53"/>
      <c r="X82" s="62">
        <v>316000</v>
      </c>
      <c r="Y82" s="55"/>
      <c r="Z82" s="50"/>
      <c r="AA82" s="56"/>
      <c r="AB82" s="50"/>
      <c r="AC82" s="56">
        <v>4000</v>
      </c>
      <c r="AD82" s="57">
        <v>10</v>
      </c>
      <c r="AE82" s="58">
        <f t="shared" si="7"/>
        <v>2633</v>
      </c>
      <c r="AF82" s="50">
        <v>32000</v>
      </c>
      <c r="AG82" s="59"/>
      <c r="AH82" s="56">
        <v>2000</v>
      </c>
      <c r="AI82" s="56"/>
      <c r="AJ82" s="56"/>
      <c r="AK82" s="57">
        <v>9.5</v>
      </c>
      <c r="AL82" s="58">
        <f t="shared" si="13"/>
        <v>253</v>
      </c>
      <c r="AM82" s="58"/>
      <c r="AN82" s="60"/>
      <c r="AO82" s="61">
        <v>0</v>
      </c>
      <c r="AP82" s="61"/>
      <c r="AQ82" s="66"/>
      <c r="AR82" s="61">
        <v>0</v>
      </c>
      <c r="AS82" s="61"/>
      <c r="AT82" s="67"/>
      <c r="AU82" s="56">
        <v>0</v>
      </c>
      <c r="AV82" s="61"/>
      <c r="AW82" s="61"/>
      <c r="AX82" s="57"/>
      <c r="AY82" s="64"/>
      <c r="AZ82" s="57"/>
      <c r="BA82" s="57"/>
      <c r="BB82" s="58">
        <f t="shared" si="10"/>
        <v>0</v>
      </c>
      <c r="BC82" s="56"/>
      <c r="BD82" s="57"/>
      <c r="BE82" s="58"/>
      <c r="BF82" s="61">
        <f t="shared" si="11"/>
        <v>8886</v>
      </c>
      <c r="BG82" s="61"/>
      <c r="BH82" s="61">
        <v>8936</v>
      </c>
      <c r="BI82" s="65">
        <v>0</v>
      </c>
      <c r="BJ82">
        <v>0</v>
      </c>
      <c r="BK82" s="65">
        <f t="shared" si="12"/>
        <v>0</v>
      </c>
    </row>
    <row r="83" spans="1:63" ht="16.5">
      <c r="A83" s="48">
        <v>231</v>
      </c>
      <c r="B83" s="48" t="s">
        <v>92</v>
      </c>
      <c r="C83" s="48">
        <v>30</v>
      </c>
      <c r="D83" s="48">
        <v>3043</v>
      </c>
      <c r="E83" s="25" t="s">
        <v>156</v>
      </c>
      <c r="F83" s="48">
        <v>4148</v>
      </c>
      <c r="G83" s="49"/>
      <c r="H83" s="49"/>
      <c r="I83" s="49"/>
      <c r="J83" s="49"/>
      <c r="K83" s="50"/>
      <c r="L83" s="50"/>
      <c r="M83" s="51"/>
      <c r="N83" s="50"/>
      <c r="O83" s="50"/>
      <c r="P83" s="50"/>
      <c r="Q83" s="50"/>
      <c r="R83" s="52"/>
      <c r="S83" s="52"/>
      <c r="T83" s="49"/>
      <c r="U83" s="50"/>
      <c r="V83" s="50"/>
      <c r="W83" s="53"/>
      <c r="X83" s="54">
        <v>122000</v>
      </c>
      <c r="Y83" s="55"/>
      <c r="Z83" s="50"/>
      <c r="AA83" s="49"/>
      <c r="AB83" s="49"/>
      <c r="AC83" s="56">
        <v>3000</v>
      </c>
      <c r="AD83" s="57">
        <v>10.5</v>
      </c>
      <c r="AE83" s="58">
        <f t="shared" si="7"/>
        <v>1068</v>
      </c>
      <c r="AF83" s="49">
        <v>24000</v>
      </c>
      <c r="AG83" s="59"/>
      <c r="AH83" s="56">
        <v>2000</v>
      </c>
      <c r="AI83" s="56"/>
      <c r="AJ83" s="56"/>
      <c r="AK83" s="57">
        <v>9.5</v>
      </c>
      <c r="AL83" s="58">
        <f t="shared" si="13"/>
        <v>190</v>
      </c>
      <c r="AM83" s="58"/>
      <c r="AN83" s="60"/>
      <c r="AO83" s="61">
        <v>0</v>
      </c>
      <c r="AP83" s="61"/>
      <c r="AQ83" s="66"/>
      <c r="AR83" s="61">
        <v>0</v>
      </c>
      <c r="AS83" s="61"/>
      <c r="AT83" s="67"/>
      <c r="AU83" s="56">
        <v>0</v>
      </c>
      <c r="AV83" s="61"/>
      <c r="AW83" s="61"/>
      <c r="AX83" s="57"/>
      <c r="AY83" s="64"/>
      <c r="AZ83" s="57"/>
      <c r="BA83" s="57"/>
      <c r="BB83" s="58">
        <f t="shared" si="10"/>
        <v>0</v>
      </c>
      <c r="BC83" s="56"/>
      <c r="BD83" s="57"/>
      <c r="BE83" s="58"/>
      <c r="BF83" s="61">
        <f t="shared" si="11"/>
        <v>6258</v>
      </c>
      <c r="BG83" s="61"/>
      <c r="BH83" s="61">
        <v>6300</v>
      </c>
      <c r="BI83" s="65">
        <v>0</v>
      </c>
      <c r="BJ83">
        <v>0</v>
      </c>
      <c r="BK83" s="65">
        <f t="shared" si="12"/>
        <v>0</v>
      </c>
    </row>
    <row r="84" spans="1:63" ht="16.5">
      <c r="A84" s="48">
        <v>232</v>
      </c>
      <c r="B84" s="48" t="s">
        <v>68</v>
      </c>
      <c r="C84" s="48">
        <v>11</v>
      </c>
      <c r="D84" s="48">
        <v>3044</v>
      </c>
      <c r="E84" s="25" t="s">
        <v>157</v>
      </c>
      <c r="F84" s="48">
        <v>4158</v>
      </c>
      <c r="G84" s="49"/>
      <c r="H84" s="49"/>
      <c r="I84" s="49"/>
      <c r="J84" s="49">
        <v>30000</v>
      </c>
      <c r="K84" s="50"/>
      <c r="L84" s="50"/>
      <c r="M84" s="51">
        <v>42821</v>
      </c>
      <c r="N84" s="50"/>
      <c r="O84" s="50"/>
      <c r="P84" s="50"/>
      <c r="Q84" s="50"/>
      <c r="R84" s="52"/>
      <c r="S84" s="49"/>
      <c r="T84" s="49"/>
      <c r="U84" s="50"/>
      <c r="V84" s="50"/>
      <c r="W84" s="53"/>
      <c r="X84" s="62">
        <v>324000</v>
      </c>
      <c r="Y84" s="55"/>
      <c r="Z84" s="50"/>
      <c r="AA84" s="49"/>
      <c r="AB84" s="49"/>
      <c r="AC84" s="56">
        <v>4000</v>
      </c>
      <c r="AD84" s="57">
        <v>10</v>
      </c>
      <c r="AE84" s="58">
        <f t="shared" si="7"/>
        <v>2700</v>
      </c>
      <c r="AF84" s="50"/>
      <c r="AG84" s="59"/>
      <c r="AH84" s="56"/>
      <c r="AI84" s="56"/>
      <c r="AJ84" s="56"/>
      <c r="AK84" s="57">
        <v>9.5</v>
      </c>
      <c r="AL84" s="58">
        <f t="shared" si="13"/>
        <v>0</v>
      </c>
      <c r="AM84" s="58"/>
      <c r="AN84" s="60"/>
      <c r="AO84" s="61">
        <v>0</v>
      </c>
      <c r="AP84" s="61"/>
      <c r="AQ84" s="66"/>
      <c r="AR84" s="61">
        <v>0</v>
      </c>
      <c r="AS84" s="61"/>
      <c r="AT84" s="67"/>
      <c r="AU84" s="56">
        <v>0</v>
      </c>
      <c r="AV84" s="61"/>
      <c r="AW84" s="61"/>
      <c r="AX84" s="57"/>
      <c r="AY84" s="64"/>
      <c r="AZ84" s="57"/>
      <c r="BA84" s="57"/>
      <c r="BB84" s="58">
        <f t="shared" si="10"/>
        <v>0</v>
      </c>
      <c r="BC84" s="56"/>
      <c r="BD84" s="57"/>
      <c r="BE84" s="58"/>
      <c r="BF84" s="61">
        <f t="shared" si="11"/>
        <v>6700</v>
      </c>
      <c r="BG84" s="61"/>
      <c r="BH84" s="61">
        <v>8986</v>
      </c>
      <c r="BI84" s="65">
        <v>0</v>
      </c>
      <c r="BJ84">
        <v>0</v>
      </c>
      <c r="BK84" s="65">
        <f t="shared" si="12"/>
        <v>0</v>
      </c>
    </row>
    <row r="85" spans="1:63" ht="16.5">
      <c r="A85" s="48">
        <v>233</v>
      </c>
      <c r="B85" s="48">
        <v>1180</v>
      </c>
      <c r="C85" s="48">
        <v>21</v>
      </c>
      <c r="D85" s="48">
        <v>3046</v>
      </c>
      <c r="E85" s="25" t="s">
        <v>158</v>
      </c>
      <c r="F85" s="48">
        <v>4027</v>
      </c>
      <c r="G85" s="49"/>
      <c r="H85" s="49"/>
      <c r="I85" s="49"/>
      <c r="J85" s="49"/>
      <c r="K85" s="50"/>
      <c r="L85" s="50"/>
      <c r="M85" s="51"/>
      <c r="N85" s="50"/>
      <c r="O85" s="50"/>
      <c r="P85" s="50"/>
      <c r="Q85" s="50"/>
      <c r="R85" s="52"/>
      <c r="S85" s="49"/>
      <c r="T85" s="49"/>
      <c r="U85" s="50"/>
      <c r="V85" s="50"/>
      <c r="W85" s="53"/>
      <c r="X85" s="62">
        <v>256000</v>
      </c>
      <c r="Y85" s="55"/>
      <c r="Z85" s="50"/>
      <c r="AA85" s="49"/>
      <c r="AB85" s="49"/>
      <c r="AC85" s="56">
        <v>6000</v>
      </c>
      <c r="AD85" s="57">
        <v>10</v>
      </c>
      <c r="AE85" s="58">
        <f t="shared" si="7"/>
        <v>2133</v>
      </c>
      <c r="AF85" s="50">
        <v>0</v>
      </c>
      <c r="AG85" s="59"/>
      <c r="AH85" s="56"/>
      <c r="AI85" s="56"/>
      <c r="AJ85" s="56"/>
      <c r="AK85" s="57">
        <v>10.5</v>
      </c>
      <c r="AL85" s="58">
        <f t="shared" si="13"/>
        <v>0</v>
      </c>
      <c r="AM85" s="58"/>
      <c r="AN85" s="60"/>
      <c r="AO85" s="61">
        <v>0</v>
      </c>
      <c r="AP85" s="61"/>
      <c r="AQ85" s="66"/>
      <c r="AR85" s="61">
        <v>0</v>
      </c>
      <c r="AS85" s="61"/>
      <c r="AT85" s="67"/>
      <c r="AU85" s="56">
        <v>0</v>
      </c>
      <c r="AV85" s="61"/>
      <c r="AW85" s="61"/>
      <c r="AX85" s="57"/>
      <c r="AY85" s="64"/>
      <c r="AZ85" s="57"/>
      <c r="BA85" s="57"/>
      <c r="BB85" s="58">
        <f t="shared" si="10"/>
        <v>0</v>
      </c>
      <c r="BC85" s="56"/>
      <c r="BD85" s="57"/>
      <c r="BE85" s="58"/>
      <c r="BF85" s="61">
        <f t="shared" si="11"/>
        <v>8133</v>
      </c>
      <c r="BG85" s="61"/>
      <c r="BH85" s="61">
        <v>8183</v>
      </c>
      <c r="BI85" s="65">
        <v>0</v>
      </c>
      <c r="BJ85">
        <v>0</v>
      </c>
      <c r="BK85" s="65">
        <f t="shared" si="12"/>
        <v>0</v>
      </c>
    </row>
    <row r="86" spans="1:63" ht="16.5">
      <c r="A86" s="48">
        <v>234</v>
      </c>
      <c r="B86" s="48" t="s">
        <v>102</v>
      </c>
      <c r="C86" s="48">
        <v>11</v>
      </c>
      <c r="D86" s="48">
        <v>3048</v>
      </c>
      <c r="E86" s="25" t="s">
        <v>159</v>
      </c>
      <c r="F86" s="48">
        <v>4005</v>
      </c>
      <c r="G86" s="49"/>
      <c r="H86" s="49"/>
      <c r="I86" s="49"/>
      <c r="J86" s="49"/>
      <c r="K86" s="50"/>
      <c r="L86" s="50"/>
      <c r="M86" s="51"/>
      <c r="N86" s="50"/>
      <c r="O86" s="50"/>
      <c r="P86" s="50"/>
      <c r="Q86" s="50"/>
      <c r="R86" s="52"/>
      <c r="S86" s="49"/>
      <c r="T86" s="49"/>
      <c r="U86" s="50"/>
      <c r="V86" s="50"/>
      <c r="W86" s="53"/>
      <c r="X86" s="62">
        <v>316000</v>
      </c>
      <c r="Y86" s="55"/>
      <c r="Z86" s="50"/>
      <c r="AA86" s="49"/>
      <c r="AB86" s="49"/>
      <c r="AC86" s="56">
        <v>4000</v>
      </c>
      <c r="AD86" s="57">
        <v>10</v>
      </c>
      <c r="AE86" s="58">
        <f t="shared" si="7"/>
        <v>2633</v>
      </c>
      <c r="AF86" s="49">
        <v>0</v>
      </c>
      <c r="AG86" s="59"/>
      <c r="AH86" s="56"/>
      <c r="AI86" s="56"/>
      <c r="AJ86" s="56"/>
      <c r="AK86" s="57">
        <v>10</v>
      </c>
      <c r="AL86" s="58">
        <f t="shared" si="13"/>
        <v>0</v>
      </c>
      <c r="AM86" s="58"/>
      <c r="AN86" s="60"/>
      <c r="AO86" s="61">
        <v>0</v>
      </c>
      <c r="AP86" s="61"/>
      <c r="AQ86" s="66"/>
      <c r="AR86" s="61">
        <v>0</v>
      </c>
      <c r="AS86" s="61">
        <v>587</v>
      </c>
      <c r="AT86" s="67">
        <v>42783</v>
      </c>
      <c r="AU86" s="50">
        <v>196600</v>
      </c>
      <c r="AV86" s="61">
        <v>2000</v>
      </c>
      <c r="AW86" s="61"/>
      <c r="AX86" s="57"/>
      <c r="AY86" s="64"/>
      <c r="AZ86" s="57">
        <v>9.5</v>
      </c>
      <c r="BA86" s="57">
        <v>9.5</v>
      </c>
      <c r="BB86" s="58">
        <f t="shared" si="10"/>
        <v>1556</v>
      </c>
      <c r="BC86" s="56"/>
      <c r="BD86" s="57"/>
      <c r="BE86" s="58"/>
      <c r="BF86" s="61">
        <f t="shared" si="11"/>
        <v>10189</v>
      </c>
      <c r="BG86" s="61"/>
      <c r="BH86" s="61">
        <v>10640</v>
      </c>
      <c r="BI86" s="65">
        <v>196600</v>
      </c>
      <c r="BJ86">
        <v>196600</v>
      </c>
      <c r="BK86" s="65">
        <f t="shared" si="12"/>
        <v>0</v>
      </c>
    </row>
    <row r="87" spans="1:63" ht="16.5">
      <c r="A87" s="48">
        <v>235</v>
      </c>
      <c r="B87" s="48" t="s">
        <v>110</v>
      </c>
      <c r="C87" s="48">
        <v>21</v>
      </c>
      <c r="D87" s="48">
        <v>3049</v>
      </c>
      <c r="E87" s="25" t="s">
        <v>160</v>
      </c>
      <c r="F87" s="48">
        <v>4178</v>
      </c>
      <c r="G87" s="49"/>
      <c r="H87" s="49"/>
      <c r="I87" s="49"/>
      <c r="J87" s="49"/>
      <c r="K87" s="50"/>
      <c r="L87" s="50"/>
      <c r="M87" s="51"/>
      <c r="N87" s="50"/>
      <c r="O87" s="50"/>
      <c r="P87" s="50"/>
      <c r="Q87" s="50"/>
      <c r="R87" s="52"/>
      <c r="S87" s="49"/>
      <c r="T87" s="49"/>
      <c r="U87" s="50"/>
      <c r="V87" s="50"/>
      <c r="W87" s="53"/>
      <c r="X87" s="50">
        <v>352000</v>
      </c>
      <c r="Y87" s="55"/>
      <c r="Z87" s="50"/>
      <c r="AA87" s="49"/>
      <c r="AB87" s="49"/>
      <c r="AC87" s="56">
        <v>4000</v>
      </c>
      <c r="AD87" s="57">
        <v>9.5</v>
      </c>
      <c r="AE87" s="58">
        <f t="shared" si="7"/>
        <v>2787</v>
      </c>
      <c r="AF87" s="49">
        <v>28000</v>
      </c>
      <c r="AG87" s="59"/>
      <c r="AH87" s="56">
        <v>2000</v>
      </c>
      <c r="AI87" s="56"/>
      <c r="AJ87" s="56"/>
      <c r="AK87" s="57">
        <v>9.5</v>
      </c>
      <c r="AL87" s="58">
        <f t="shared" si="13"/>
        <v>222</v>
      </c>
      <c r="AM87" s="58"/>
      <c r="AN87" s="60"/>
      <c r="AO87" s="61">
        <v>0</v>
      </c>
      <c r="AP87" s="61"/>
      <c r="AQ87" s="66"/>
      <c r="AR87" s="61">
        <v>0</v>
      </c>
      <c r="AS87" s="61"/>
      <c r="AT87" s="67"/>
      <c r="AU87" s="56">
        <v>0</v>
      </c>
      <c r="AV87" s="61"/>
      <c r="AW87" s="61"/>
      <c r="AX87" s="57"/>
      <c r="AY87" s="64"/>
      <c r="AZ87" s="57"/>
      <c r="BA87" s="57"/>
      <c r="BB87" s="58">
        <f t="shared" si="10"/>
        <v>0</v>
      </c>
      <c r="BC87" s="56"/>
      <c r="BD87" s="57"/>
      <c r="BE87" s="58"/>
      <c r="BF87" s="61">
        <f t="shared" si="11"/>
        <v>9009</v>
      </c>
      <c r="BG87" s="61"/>
      <c r="BH87" s="61">
        <v>9056</v>
      </c>
      <c r="BI87" s="65">
        <v>0</v>
      </c>
      <c r="BJ87">
        <v>0</v>
      </c>
      <c r="BK87" s="65">
        <f t="shared" si="12"/>
        <v>0</v>
      </c>
    </row>
    <row r="88" spans="1:63" ht="16.5">
      <c r="A88" s="48">
        <v>236</v>
      </c>
      <c r="B88" s="48" t="s">
        <v>106</v>
      </c>
      <c r="C88" s="48">
        <v>23</v>
      </c>
      <c r="D88" s="48">
        <v>3050</v>
      </c>
      <c r="E88" s="25" t="s">
        <v>161</v>
      </c>
      <c r="F88" s="48">
        <v>4008</v>
      </c>
      <c r="G88" s="49"/>
      <c r="H88" s="49"/>
      <c r="I88" s="49"/>
      <c r="J88" s="49"/>
      <c r="K88" s="50"/>
      <c r="L88" s="50"/>
      <c r="M88" s="51"/>
      <c r="N88" s="50"/>
      <c r="O88" s="50"/>
      <c r="P88" s="50"/>
      <c r="Q88" s="50"/>
      <c r="R88" s="52"/>
      <c r="S88" s="49"/>
      <c r="T88" s="49"/>
      <c r="U88" s="50"/>
      <c r="V88" s="50"/>
      <c r="W88" s="53"/>
      <c r="X88" s="62">
        <v>280000</v>
      </c>
      <c r="Y88" s="55"/>
      <c r="Z88" s="50"/>
      <c r="AA88" s="49"/>
      <c r="AB88" s="49"/>
      <c r="AC88" s="56">
        <v>4000</v>
      </c>
      <c r="AD88" s="57">
        <v>10</v>
      </c>
      <c r="AE88" s="58">
        <f t="shared" si="7"/>
        <v>2333</v>
      </c>
      <c r="AF88" s="49">
        <v>36000</v>
      </c>
      <c r="AG88" s="59"/>
      <c r="AH88" s="56">
        <v>2000</v>
      </c>
      <c r="AI88" s="56"/>
      <c r="AJ88" s="56"/>
      <c r="AK88" s="57">
        <v>9.5</v>
      </c>
      <c r="AL88" s="58">
        <f t="shared" si="13"/>
        <v>285</v>
      </c>
      <c r="AM88" s="58"/>
      <c r="AN88" s="60"/>
      <c r="AO88" s="61">
        <v>0</v>
      </c>
      <c r="AP88" s="61"/>
      <c r="AQ88" s="66"/>
      <c r="AR88" s="61">
        <v>0</v>
      </c>
      <c r="AS88" s="61"/>
      <c r="AT88" s="67"/>
      <c r="AU88" s="56">
        <v>0</v>
      </c>
      <c r="AV88" s="61"/>
      <c r="AW88" s="61"/>
      <c r="AX88" s="57"/>
      <c r="AY88" s="64"/>
      <c r="AZ88" s="57"/>
      <c r="BA88" s="57"/>
      <c r="BB88" s="58">
        <f t="shared" si="10"/>
        <v>0</v>
      </c>
      <c r="BC88" s="56"/>
      <c r="BD88" s="57"/>
      <c r="BE88" s="58"/>
      <c r="BF88" s="61">
        <f t="shared" si="11"/>
        <v>8618</v>
      </c>
      <c r="BG88" s="61"/>
      <c r="BH88" s="61">
        <v>8668</v>
      </c>
      <c r="BI88" s="65">
        <v>0</v>
      </c>
      <c r="BJ88">
        <v>0</v>
      </c>
      <c r="BK88" s="65">
        <f t="shared" si="12"/>
        <v>0</v>
      </c>
    </row>
    <row r="89" spans="1:63" ht="16.5">
      <c r="A89" s="48">
        <v>237</v>
      </c>
      <c r="B89" s="48" t="s">
        <v>106</v>
      </c>
      <c r="C89" s="48">
        <v>23</v>
      </c>
      <c r="D89" s="48">
        <v>3051</v>
      </c>
      <c r="E89" s="25" t="s">
        <v>162</v>
      </c>
      <c r="F89" s="48">
        <v>4009</v>
      </c>
      <c r="G89" s="49"/>
      <c r="H89" s="49"/>
      <c r="I89" s="49"/>
      <c r="J89" s="49"/>
      <c r="K89" s="50"/>
      <c r="L89" s="50"/>
      <c r="M89" s="51"/>
      <c r="N89" s="50"/>
      <c r="O89" s="50"/>
      <c r="P89" s="50"/>
      <c r="Q89" s="50"/>
      <c r="R89" s="52"/>
      <c r="S89" s="49"/>
      <c r="T89" s="49"/>
      <c r="U89" s="50"/>
      <c r="V89" s="50"/>
      <c r="W89" s="53"/>
      <c r="X89" s="62">
        <v>320000</v>
      </c>
      <c r="Y89" s="55"/>
      <c r="Z89" s="50"/>
      <c r="AA89" s="49"/>
      <c r="AB89" s="49"/>
      <c r="AC89" s="56">
        <v>4000</v>
      </c>
      <c r="AD89" s="57">
        <v>10</v>
      </c>
      <c r="AE89" s="58">
        <f t="shared" si="7"/>
        <v>2667</v>
      </c>
      <c r="AF89" s="49">
        <v>0</v>
      </c>
      <c r="AG89" s="59"/>
      <c r="AH89" s="56"/>
      <c r="AI89" s="56"/>
      <c r="AJ89" s="56"/>
      <c r="AK89" s="57">
        <v>10</v>
      </c>
      <c r="AL89" s="58">
        <f t="shared" si="13"/>
        <v>0</v>
      </c>
      <c r="AM89" s="58"/>
      <c r="AN89" s="60"/>
      <c r="AO89" s="61">
        <v>0</v>
      </c>
      <c r="AP89" s="61"/>
      <c r="AQ89" s="66"/>
      <c r="AR89" s="61">
        <v>0</v>
      </c>
      <c r="AS89" s="61"/>
      <c r="AT89" s="67"/>
      <c r="AU89" s="56">
        <v>0</v>
      </c>
      <c r="AV89" s="61"/>
      <c r="AW89" s="61"/>
      <c r="AX89" s="57"/>
      <c r="AY89" s="64"/>
      <c r="AZ89" s="57"/>
      <c r="BA89" s="57"/>
      <c r="BB89" s="58">
        <f t="shared" si="10"/>
        <v>0</v>
      </c>
      <c r="BC89" s="56"/>
      <c r="BD89" s="57"/>
      <c r="BE89" s="58"/>
      <c r="BF89" s="61">
        <f t="shared" si="11"/>
        <v>6667</v>
      </c>
      <c r="BG89" s="61"/>
      <c r="BH89" s="61">
        <v>6700</v>
      </c>
      <c r="BI89" s="65">
        <v>0</v>
      </c>
      <c r="BJ89">
        <v>0</v>
      </c>
      <c r="BK89" s="65">
        <f t="shared" si="12"/>
        <v>0</v>
      </c>
    </row>
    <row r="90" spans="1:63" ht="16.5">
      <c r="A90" s="48">
        <v>238</v>
      </c>
      <c r="B90" s="48" t="s">
        <v>70</v>
      </c>
      <c r="C90" s="48">
        <v>21</v>
      </c>
      <c r="D90" s="48">
        <v>3052</v>
      </c>
      <c r="E90" s="25" t="s">
        <v>163</v>
      </c>
      <c r="F90" s="48">
        <v>4072</v>
      </c>
      <c r="G90" s="49"/>
      <c r="H90" s="49"/>
      <c r="I90" s="49"/>
      <c r="J90" s="49"/>
      <c r="K90" s="50"/>
      <c r="L90" s="50"/>
      <c r="M90" s="51"/>
      <c r="N90" s="50"/>
      <c r="O90" s="50"/>
      <c r="P90" s="50"/>
      <c r="Q90" s="50"/>
      <c r="R90" s="52"/>
      <c r="S90" s="49"/>
      <c r="T90" s="49"/>
      <c r="U90" s="50"/>
      <c r="V90" s="50"/>
      <c r="W90" s="53"/>
      <c r="X90" s="62">
        <v>16000</v>
      </c>
      <c r="Y90" s="55"/>
      <c r="Z90" s="50"/>
      <c r="AA90" s="49"/>
      <c r="AB90" s="49"/>
      <c r="AC90" s="56">
        <v>2000</v>
      </c>
      <c r="AD90" s="57">
        <v>10.5</v>
      </c>
      <c r="AE90" s="58">
        <f t="shared" si="7"/>
        <v>140</v>
      </c>
      <c r="AF90" s="50">
        <v>0</v>
      </c>
      <c r="AG90" s="59"/>
      <c r="AH90" s="56"/>
      <c r="AI90" s="56"/>
      <c r="AJ90" s="56"/>
      <c r="AK90" s="57">
        <v>10.5</v>
      </c>
      <c r="AL90" s="58">
        <f t="shared" si="13"/>
        <v>0</v>
      </c>
      <c r="AM90" s="58"/>
      <c r="AN90" s="60"/>
      <c r="AO90" s="61">
        <v>0</v>
      </c>
      <c r="AP90" s="61"/>
      <c r="AQ90" s="66"/>
      <c r="AR90" s="61">
        <v>0</v>
      </c>
      <c r="AS90" s="61"/>
      <c r="AT90" s="67"/>
      <c r="AU90" s="56">
        <v>0</v>
      </c>
      <c r="AV90" s="61"/>
      <c r="AW90" s="61"/>
      <c r="AX90" s="57"/>
      <c r="AY90" s="64"/>
      <c r="AZ90" s="57"/>
      <c r="BA90" s="57"/>
      <c r="BB90" s="58">
        <f t="shared" si="10"/>
        <v>0</v>
      </c>
      <c r="BC90" s="56"/>
      <c r="BD90" s="57"/>
      <c r="BE90" s="58"/>
      <c r="BF90" s="61">
        <f t="shared" si="11"/>
        <v>2140</v>
      </c>
      <c r="BG90" s="61"/>
      <c r="BH90" s="61">
        <v>2158</v>
      </c>
      <c r="BI90" s="65">
        <v>0</v>
      </c>
      <c r="BJ90">
        <v>0</v>
      </c>
      <c r="BK90" s="65">
        <f t="shared" si="12"/>
        <v>0</v>
      </c>
    </row>
    <row r="91" spans="1:63" ht="16.5">
      <c r="A91" s="48">
        <v>239</v>
      </c>
      <c r="B91" s="48" t="s">
        <v>115</v>
      </c>
      <c r="C91" s="48">
        <v>4</v>
      </c>
      <c r="D91" s="48">
        <v>3053</v>
      </c>
      <c r="E91" s="25" t="s">
        <v>164</v>
      </c>
      <c r="F91" s="48">
        <v>4061</v>
      </c>
      <c r="G91" s="50"/>
      <c r="H91" s="49"/>
      <c r="I91" s="49"/>
      <c r="J91" s="49"/>
      <c r="K91" s="50"/>
      <c r="L91" s="50"/>
      <c r="M91" s="51"/>
      <c r="N91" s="50"/>
      <c r="O91" s="50"/>
      <c r="P91" s="50"/>
      <c r="Q91" s="50"/>
      <c r="R91" s="62"/>
      <c r="S91" s="49"/>
      <c r="T91" s="49"/>
      <c r="U91" s="50"/>
      <c r="V91" s="50"/>
      <c r="W91" s="53"/>
      <c r="X91" s="62">
        <v>324000</v>
      </c>
      <c r="Y91" s="55"/>
      <c r="Z91" s="50"/>
      <c r="AA91" s="49"/>
      <c r="AB91" s="49"/>
      <c r="AC91" s="56">
        <v>4000</v>
      </c>
      <c r="AD91" s="57">
        <v>10</v>
      </c>
      <c r="AE91" s="58">
        <f t="shared" si="7"/>
        <v>2700</v>
      </c>
      <c r="AF91" s="49">
        <v>34000</v>
      </c>
      <c r="AG91" s="59"/>
      <c r="AH91" s="56">
        <v>2000</v>
      </c>
      <c r="AI91" s="61"/>
      <c r="AJ91" s="56"/>
      <c r="AK91" s="57">
        <v>9.5</v>
      </c>
      <c r="AL91" s="58">
        <f t="shared" si="13"/>
        <v>269</v>
      </c>
      <c r="AM91" s="58">
        <v>514</v>
      </c>
      <c r="AN91" s="60">
        <v>41797</v>
      </c>
      <c r="AO91" s="61">
        <v>21950</v>
      </c>
      <c r="AP91" s="61"/>
      <c r="AQ91" s="66"/>
      <c r="AR91" s="62">
        <v>0</v>
      </c>
      <c r="AS91" s="62"/>
      <c r="AT91" s="67"/>
      <c r="AU91" s="63">
        <v>0</v>
      </c>
      <c r="AV91" s="61">
        <v>0</v>
      </c>
      <c r="AW91" s="56">
        <v>850</v>
      </c>
      <c r="AX91" s="61"/>
      <c r="AY91" s="57">
        <v>10.5</v>
      </c>
      <c r="AZ91" s="57">
        <v>10.5</v>
      </c>
      <c r="BA91" s="64"/>
      <c r="BB91" s="58">
        <f t="shared" si="10"/>
        <v>192</v>
      </c>
      <c r="BC91" s="56"/>
      <c r="BD91" s="57"/>
      <c r="BE91" s="58"/>
      <c r="BF91" s="61">
        <f t="shared" si="11"/>
        <v>10011</v>
      </c>
      <c r="BG91" s="61"/>
      <c r="BH91" s="61">
        <v>10068</v>
      </c>
      <c r="BI91" s="65">
        <v>21950</v>
      </c>
      <c r="BJ91">
        <v>21950</v>
      </c>
      <c r="BK91" s="65">
        <f t="shared" si="12"/>
        <v>0</v>
      </c>
    </row>
    <row r="92" spans="1:63" ht="16.5">
      <c r="A92" s="48">
        <v>240</v>
      </c>
      <c r="B92" s="48" t="s">
        <v>115</v>
      </c>
      <c r="C92" s="48">
        <v>23</v>
      </c>
      <c r="D92" s="48">
        <v>3054</v>
      </c>
      <c r="E92" s="25" t="s">
        <v>165</v>
      </c>
      <c r="F92" s="48">
        <v>4152</v>
      </c>
      <c r="G92" s="49"/>
      <c r="H92" s="49"/>
      <c r="I92" s="49"/>
      <c r="J92" s="49"/>
      <c r="K92" s="50"/>
      <c r="L92" s="50"/>
      <c r="M92" s="51"/>
      <c r="N92" s="50"/>
      <c r="O92" s="50"/>
      <c r="P92" s="50"/>
      <c r="Q92" s="50"/>
      <c r="R92" s="62"/>
      <c r="S92" s="49"/>
      <c r="T92" s="49"/>
      <c r="U92" s="50"/>
      <c r="V92" s="50"/>
      <c r="W92" s="53"/>
      <c r="X92" s="62">
        <v>46000</v>
      </c>
      <c r="Y92" s="55"/>
      <c r="Z92" s="50"/>
      <c r="AA92" s="49"/>
      <c r="AB92" s="49"/>
      <c r="AC92" s="49">
        <v>2000</v>
      </c>
      <c r="AD92" s="57">
        <v>9.5</v>
      </c>
      <c r="AE92" s="58">
        <f t="shared" si="7"/>
        <v>364</v>
      </c>
      <c r="AF92" s="49">
        <v>36000</v>
      </c>
      <c r="AG92" s="59"/>
      <c r="AH92" s="56">
        <v>2000</v>
      </c>
      <c r="AI92" s="61"/>
      <c r="AJ92" s="56"/>
      <c r="AK92" s="57">
        <v>9.5</v>
      </c>
      <c r="AL92" s="58">
        <f t="shared" si="13"/>
        <v>285</v>
      </c>
      <c r="AM92" s="58"/>
      <c r="AN92" s="60"/>
      <c r="AO92" s="61">
        <v>0</v>
      </c>
      <c r="AP92" s="61"/>
      <c r="AQ92" s="66"/>
      <c r="AR92" s="61">
        <v>0</v>
      </c>
      <c r="AS92" s="61"/>
      <c r="AT92" s="67"/>
      <c r="AU92" s="56">
        <v>0</v>
      </c>
      <c r="AV92" s="61"/>
      <c r="AW92" s="61"/>
      <c r="AX92" s="57"/>
      <c r="AY92" s="64"/>
      <c r="AZ92" s="57"/>
      <c r="BA92" s="57"/>
      <c r="BB92" s="58">
        <f t="shared" si="10"/>
        <v>0</v>
      </c>
      <c r="BC92" s="56"/>
      <c r="BD92" s="57"/>
      <c r="BE92" s="58"/>
      <c r="BF92" s="61">
        <f t="shared" si="11"/>
        <v>4649</v>
      </c>
      <c r="BG92" s="61"/>
      <c r="BH92" s="61">
        <v>4681</v>
      </c>
      <c r="BI92" s="65">
        <v>0</v>
      </c>
      <c r="BJ92">
        <v>0</v>
      </c>
      <c r="BK92" s="65">
        <f t="shared" si="12"/>
        <v>0</v>
      </c>
    </row>
    <row r="93" spans="1:63" ht="16.5">
      <c r="A93" s="48">
        <v>241</v>
      </c>
      <c r="B93" s="48" t="s">
        <v>115</v>
      </c>
      <c r="C93" s="48">
        <v>4</v>
      </c>
      <c r="D93" s="48">
        <v>3056</v>
      </c>
      <c r="E93" s="25" t="s">
        <v>166</v>
      </c>
      <c r="F93" s="48">
        <v>4059</v>
      </c>
      <c r="G93" s="49"/>
      <c r="H93" s="49"/>
      <c r="I93" s="49"/>
      <c r="J93" s="50"/>
      <c r="K93" s="50"/>
      <c r="L93" s="50"/>
      <c r="M93" s="51"/>
      <c r="N93" s="50"/>
      <c r="O93" s="50"/>
      <c r="P93" s="50"/>
      <c r="Q93" s="50"/>
      <c r="R93" s="52"/>
      <c r="S93" s="49"/>
      <c r="T93" s="49"/>
      <c r="U93" s="50"/>
      <c r="V93" s="50"/>
      <c r="W93" s="53"/>
      <c r="X93" s="54">
        <v>340000</v>
      </c>
      <c r="Y93" s="55"/>
      <c r="Z93" s="50"/>
      <c r="AA93" s="49"/>
      <c r="AB93" s="49"/>
      <c r="AC93" s="56">
        <v>4000</v>
      </c>
      <c r="AD93" s="57">
        <v>9.5</v>
      </c>
      <c r="AE93" s="58">
        <f t="shared" si="7"/>
        <v>2692</v>
      </c>
      <c r="AF93" s="50">
        <v>26000</v>
      </c>
      <c r="AG93" s="59"/>
      <c r="AH93" s="56">
        <v>2000</v>
      </c>
      <c r="AI93" s="56"/>
      <c r="AJ93" s="56"/>
      <c r="AK93" s="57">
        <v>9.5</v>
      </c>
      <c r="AL93" s="58">
        <f t="shared" si="13"/>
        <v>206</v>
      </c>
      <c r="AM93" s="58"/>
      <c r="AN93" s="60"/>
      <c r="AO93" s="61">
        <v>0</v>
      </c>
      <c r="AP93" s="61"/>
      <c r="AQ93" s="66"/>
      <c r="AR93" s="61">
        <v>0</v>
      </c>
      <c r="AS93" s="61"/>
      <c r="AT93" s="67"/>
      <c r="AU93" s="56">
        <v>0</v>
      </c>
      <c r="AV93" s="61"/>
      <c r="AW93" s="61"/>
      <c r="AX93" s="57"/>
      <c r="AY93" s="64"/>
      <c r="AZ93" s="57"/>
      <c r="BA93" s="57"/>
      <c r="BB93" s="58">
        <f t="shared" si="10"/>
        <v>0</v>
      </c>
      <c r="BC93" s="56"/>
      <c r="BD93" s="57"/>
      <c r="BE93" s="58"/>
      <c r="BF93" s="61">
        <f t="shared" si="11"/>
        <v>8898</v>
      </c>
      <c r="BG93" s="61"/>
      <c r="BH93" s="61">
        <v>8945</v>
      </c>
      <c r="BI93" s="65">
        <v>0</v>
      </c>
      <c r="BJ93">
        <v>0</v>
      </c>
      <c r="BK93" s="65">
        <f t="shared" si="12"/>
        <v>0</v>
      </c>
    </row>
    <row r="94" spans="1:63" ht="16.5">
      <c r="A94" s="48">
        <v>242</v>
      </c>
      <c r="B94" s="48" t="s">
        <v>115</v>
      </c>
      <c r="C94" s="48">
        <v>10</v>
      </c>
      <c r="D94" s="48">
        <v>3057</v>
      </c>
      <c r="E94" s="25" t="s">
        <v>167</v>
      </c>
      <c r="F94" s="48">
        <v>4094</v>
      </c>
      <c r="G94" s="49"/>
      <c r="H94" s="49"/>
      <c r="I94" s="49"/>
      <c r="J94" s="49"/>
      <c r="K94" s="50"/>
      <c r="L94" s="50"/>
      <c r="M94" s="51"/>
      <c r="N94" s="50"/>
      <c r="O94" s="50"/>
      <c r="P94" s="50"/>
      <c r="Q94" s="50"/>
      <c r="R94" s="52"/>
      <c r="S94" s="49"/>
      <c r="T94" s="49"/>
      <c r="U94" s="50"/>
      <c r="V94" s="50"/>
      <c r="W94" s="53"/>
      <c r="X94" s="62">
        <v>328000</v>
      </c>
      <c r="Y94" s="55"/>
      <c r="Z94" s="50"/>
      <c r="AA94" s="49"/>
      <c r="AB94" s="49"/>
      <c r="AC94" s="56">
        <v>4000</v>
      </c>
      <c r="AD94" s="57">
        <v>10</v>
      </c>
      <c r="AE94" s="58">
        <f t="shared" si="7"/>
        <v>2733</v>
      </c>
      <c r="AF94" s="49">
        <v>0</v>
      </c>
      <c r="AG94" s="59"/>
      <c r="AH94" s="56"/>
      <c r="AI94" s="56"/>
      <c r="AJ94" s="56"/>
      <c r="AK94" s="57">
        <v>10</v>
      </c>
      <c r="AL94" s="58">
        <f t="shared" si="13"/>
        <v>0</v>
      </c>
      <c r="AM94" s="58"/>
      <c r="AN94" s="60"/>
      <c r="AO94" s="61">
        <v>0</v>
      </c>
      <c r="AP94" s="61"/>
      <c r="AQ94" s="66"/>
      <c r="AR94" s="61">
        <v>0</v>
      </c>
      <c r="AS94" s="61"/>
      <c r="AT94" s="67"/>
      <c r="AU94" s="56">
        <v>0</v>
      </c>
      <c r="AV94" s="61"/>
      <c r="AW94" s="61"/>
      <c r="AX94" s="57"/>
      <c r="AY94" s="64"/>
      <c r="AZ94" s="57"/>
      <c r="BA94" s="57"/>
      <c r="BB94" s="58">
        <f t="shared" si="10"/>
        <v>0</v>
      </c>
      <c r="BC94" s="56"/>
      <c r="BD94" s="57"/>
      <c r="BE94" s="58"/>
      <c r="BF94" s="61">
        <f t="shared" si="11"/>
        <v>6733</v>
      </c>
      <c r="BG94" s="61"/>
      <c r="BH94" s="61">
        <v>8784</v>
      </c>
      <c r="BI94" s="65">
        <v>0</v>
      </c>
      <c r="BJ94">
        <v>0</v>
      </c>
      <c r="BK94" s="65">
        <f t="shared" si="12"/>
        <v>0</v>
      </c>
    </row>
    <row r="95" spans="1:63" ht="16.5">
      <c r="A95" s="48">
        <v>243</v>
      </c>
      <c r="B95" s="48" t="s">
        <v>115</v>
      </c>
      <c r="C95" s="48">
        <v>23</v>
      </c>
      <c r="D95" s="48">
        <v>3058</v>
      </c>
      <c r="E95" s="25" t="s">
        <v>168</v>
      </c>
      <c r="F95" s="48">
        <v>4110</v>
      </c>
      <c r="G95" s="49"/>
      <c r="H95" s="49"/>
      <c r="I95" s="49"/>
      <c r="J95" s="49"/>
      <c r="K95" s="50"/>
      <c r="L95" s="50"/>
      <c r="M95" s="51"/>
      <c r="N95" s="50"/>
      <c r="O95" s="50"/>
      <c r="P95" s="50"/>
      <c r="Q95" s="50"/>
      <c r="R95" s="52"/>
      <c r="S95" s="49"/>
      <c r="T95" s="50"/>
      <c r="U95" s="50"/>
      <c r="V95" s="50"/>
      <c r="W95" s="53"/>
      <c r="X95" s="54">
        <v>70000</v>
      </c>
      <c r="Y95" s="55"/>
      <c r="Z95" s="50"/>
      <c r="AA95" s="49"/>
      <c r="AB95" s="49"/>
      <c r="AC95" s="56">
        <v>3000</v>
      </c>
      <c r="AD95" s="57">
        <v>10.5</v>
      </c>
      <c r="AE95" s="58">
        <f t="shared" si="7"/>
        <v>613</v>
      </c>
      <c r="AF95" s="49">
        <v>30000</v>
      </c>
      <c r="AG95" s="59"/>
      <c r="AH95" s="56">
        <v>2000</v>
      </c>
      <c r="AI95" s="56"/>
      <c r="AJ95" s="56"/>
      <c r="AK95" s="57">
        <v>9.5</v>
      </c>
      <c r="AL95" s="58">
        <f t="shared" si="13"/>
        <v>238</v>
      </c>
      <c r="AM95" s="58"/>
      <c r="AN95" s="60"/>
      <c r="AO95" s="61">
        <v>0</v>
      </c>
      <c r="AP95" s="61"/>
      <c r="AQ95" s="66"/>
      <c r="AR95" s="61">
        <v>0</v>
      </c>
      <c r="AS95" s="61"/>
      <c r="AT95" s="67"/>
      <c r="AU95" s="56">
        <v>0</v>
      </c>
      <c r="AV95" s="61"/>
      <c r="AW95" s="61"/>
      <c r="AX95" s="57"/>
      <c r="AY95" s="64"/>
      <c r="AZ95" s="57"/>
      <c r="BA95" s="57"/>
      <c r="BB95" s="58">
        <f t="shared" si="10"/>
        <v>0</v>
      </c>
      <c r="BC95" s="56"/>
      <c r="BD95" s="57"/>
      <c r="BE95" s="58"/>
      <c r="BF95" s="61">
        <f t="shared" si="11"/>
        <v>5851</v>
      </c>
      <c r="BG95" s="61"/>
      <c r="BH95" s="61">
        <v>5892</v>
      </c>
      <c r="BI95" s="65">
        <v>0</v>
      </c>
      <c r="BJ95">
        <v>0</v>
      </c>
      <c r="BK95" s="65">
        <f t="shared" si="12"/>
        <v>0</v>
      </c>
    </row>
    <row r="96" spans="1:63" ht="16.5">
      <c r="A96" s="48">
        <v>244</v>
      </c>
      <c r="B96" s="48" t="s">
        <v>115</v>
      </c>
      <c r="C96" s="48">
        <v>23</v>
      </c>
      <c r="D96" s="48">
        <v>3059</v>
      </c>
      <c r="E96" s="25" t="s">
        <v>169</v>
      </c>
      <c r="F96" s="48">
        <v>4030</v>
      </c>
      <c r="G96" s="49"/>
      <c r="H96" s="49"/>
      <c r="I96" s="49"/>
      <c r="J96" s="49"/>
      <c r="K96" s="50"/>
      <c r="L96" s="50"/>
      <c r="M96" s="51"/>
      <c r="N96" s="50"/>
      <c r="O96" s="50"/>
      <c r="P96" s="50"/>
      <c r="Q96" s="50"/>
      <c r="R96" s="52"/>
      <c r="S96" s="49"/>
      <c r="T96" s="49"/>
      <c r="U96" s="50"/>
      <c r="V96" s="50"/>
      <c r="W96" s="53"/>
      <c r="X96" s="50">
        <v>352000</v>
      </c>
      <c r="Y96" s="55"/>
      <c r="Z96" s="50"/>
      <c r="AA96" s="49"/>
      <c r="AB96" s="49"/>
      <c r="AC96" s="56">
        <v>4000</v>
      </c>
      <c r="AD96" s="57">
        <v>9.5</v>
      </c>
      <c r="AE96" s="58">
        <f t="shared" si="7"/>
        <v>2787</v>
      </c>
      <c r="AF96" s="49">
        <v>0</v>
      </c>
      <c r="AG96" s="59"/>
      <c r="AH96" s="56"/>
      <c r="AI96" s="56"/>
      <c r="AJ96" s="56"/>
      <c r="AK96" s="57">
        <v>10</v>
      </c>
      <c r="AL96" s="58">
        <f t="shared" si="13"/>
        <v>0</v>
      </c>
      <c r="AM96" s="58"/>
      <c r="AN96" s="60"/>
      <c r="AO96" s="61">
        <v>0</v>
      </c>
      <c r="AP96" s="61"/>
      <c r="AQ96" s="66"/>
      <c r="AR96" s="61">
        <v>0</v>
      </c>
      <c r="AS96" s="61"/>
      <c r="AT96" s="67"/>
      <c r="AU96" s="56">
        <v>0</v>
      </c>
      <c r="AV96" s="61"/>
      <c r="AW96" s="61"/>
      <c r="AX96" s="57"/>
      <c r="AY96" s="64"/>
      <c r="AZ96" s="57"/>
      <c r="BA96" s="57"/>
      <c r="BB96" s="58">
        <f t="shared" si="10"/>
        <v>0</v>
      </c>
      <c r="BC96" s="56"/>
      <c r="BD96" s="57"/>
      <c r="BE96" s="58"/>
      <c r="BF96" s="61">
        <f t="shared" si="11"/>
        <v>6787</v>
      </c>
      <c r="BG96" s="61"/>
      <c r="BH96" s="61">
        <v>6818</v>
      </c>
      <c r="BI96" s="65">
        <v>0</v>
      </c>
      <c r="BJ96">
        <v>0</v>
      </c>
      <c r="BK96" s="65">
        <f t="shared" si="12"/>
        <v>0</v>
      </c>
    </row>
    <row r="97" spans="1:63" ht="16.5">
      <c r="A97" s="48">
        <v>245</v>
      </c>
      <c r="B97" s="48">
        <v>1180</v>
      </c>
      <c r="C97" s="48">
        <v>21</v>
      </c>
      <c r="D97" s="48">
        <v>3060</v>
      </c>
      <c r="E97" s="25" t="s">
        <v>170</v>
      </c>
      <c r="F97" s="48">
        <v>4045</v>
      </c>
      <c r="G97" s="49"/>
      <c r="H97" s="49"/>
      <c r="I97" s="49"/>
      <c r="J97" s="49"/>
      <c r="K97" s="50"/>
      <c r="L97" s="50"/>
      <c r="M97" s="51">
        <v>42797</v>
      </c>
      <c r="N97" s="50">
        <v>400000</v>
      </c>
      <c r="O97" s="50"/>
      <c r="P97" s="50"/>
      <c r="Q97" s="50"/>
      <c r="R97" s="52"/>
      <c r="S97" s="49"/>
      <c r="T97" s="49"/>
      <c r="U97" s="50"/>
      <c r="V97" s="50"/>
      <c r="W97" s="53"/>
      <c r="X97" s="54">
        <v>400000</v>
      </c>
      <c r="Y97" s="55"/>
      <c r="Z97" s="50"/>
      <c r="AA97" s="49"/>
      <c r="AB97" s="49"/>
      <c r="AC97" s="56">
        <v>4000</v>
      </c>
      <c r="AD97" s="57">
        <v>9.5</v>
      </c>
      <c r="AE97" s="58">
        <v>2186.3013698630139</v>
      </c>
      <c r="AF97" s="49">
        <v>36000</v>
      </c>
      <c r="AG97" s="59"/>
      <c r="AH97" s="56">
        <v>2000</v>
      </c>
      <c r="AI97" s="56"/>
      <c r="AJ97" s="56"/>
      <c r="AK97" s="57">
        <v>9.5</v>
      </c>
      <c r="AL97" s="58">
        <f t="shared" si="13"/>
        <v>285</v>
      </c>
      <c r="AM97" s="58"/>
      <c r="AN97" s="60"/>
      <c r="AO97" s="61">
        <v>0</v>
      </c>
      <c r="AP97" s="61"/>
      <c r="AQ97" s="66"/>
      <c r="AR97" s="61">
        <v>0</v>
      </c>
      <c r="AS97" s="61"/>
      <c r="AT97" s="67"/>
      <c r="AU97" s="56">
        <v>0</v>
      </c>
      <c r="AV97" s="61"/>
      <c r="AW97" s="61"/>
      <c r="AX97" s="57"/>
      <c r="AY97" s="64"/>
      <c r="AZ97" s="57"/>
      <c r="BA97" s="57"/>
      <c r="BB97" s="58">
        <f t="shared" si="10"/>
        <v>0</v>
      </c>
      <c r="BC97" s="56"/>
      <c r="BD97" s="57"/>
      <c r="BE97" s="58"/>
      <c r="BF97" s="61">
        <f t="shared" si="11"/>
        <v>8471.301369863013</v>
      </c>
      <c r="BG97" s="61"/>
      <c r="BH97" s="61">
        <v>2301</v>
      </c>
      <c r="BI97" s="65">
        <v>0</v>
      </c>
      <c r="BJ97">
        <v>0</v>
      </c>
      <c r="BK97" s="65">
        <f t="shared" si="12"/>
        <v>0</v>
      </c>
    </row>
    <row r="98" spans="1:63" ht="16.5">
      <c r="A98" s="48">
        <v>246</v>
      </c>
      <c r="B98" s="48" t="s">
        <v>70</v>
      </c>
      <c r="C98" s="48">
        <v>21</v>
      </c>
      <c r="D98" s="48">
        <v>3062</v>
      </c>
      <c r="E98" s="25" t="s">
        <v>171</v>
      </c>
      <c r="F98" s="48">
        <v>4011</v>
      </c>
      <c r="G98" s="49"/>
      <c r="H98" s="49"/>
      <c r="I98" s="49"/>
      <c r="J98" s="50"/>
      <c r="K98" s="50"/>
      <c r="L98" s="50"/>
      <c r="M98" s="51"/>
      <c r="N98" s="50"/>
      <c r="O98" s="50"/>
      <c r="P98" s="50"/>
      <c r="Q98" s="50"/>
      <c r="R98" s="52"/>
      <c r="S98" s="49"/>
      <c r="T98" s="49"/>
      <c r="U98" s="50"/>
      <c r="V98" s="50"/>
      <c r="W98" s="53"/>
      <c r="X98" s="62">
        <v>324000</v>
      </c>
      <c r="Y98" s="55"/>
      <c r="Z98" s="50"/>
      <c r="AA98" s="49"/>
      <c r="AB98" s="49"/>
      <c r="AC98" s="56">
        <v>4000</v>
      </c>
      <c r="AD98" s="57">
        <v>10</v>
      </c>
      <c r="AE98" s="58">
        <f t="shared" ref="AE98:AE116" si="14">ROUND(X98*AD98/1200,1/2)</f>
        <v>2700</v>
      </c>
      <c r="AF98" s="50">
        <v>40000</v>
      </c>
      <c r="AG98" s="59"/>
      <c r="AH98" s="56">
        <v>2000</v>
      </c>
      <c r="AI98" s="56"/>
      <c r="AJ98" s="56"/>
      <c r="AK98" s="57">
        <v>9.5</v>
      </c>
      <c r="AL98" s="58">
        <f t="shared" si="13"/>
        <v>317</v>
      </c>
      <c r="AM98" s="58"/>
      <c r="AN98" s="60"/>
      <c r="AO98" s="61">
        <v>0</v>
      </c>
      <c r="AP98" s="61"/>
      <c r="AQ98" s="66"/>
      <c r="AR98" s="61">
        <v>0</v>
      </c>
      <c r="AS98" s="61">
        <v>561</v>
      </c>
      <c r="AT98" s="67">
        <v>42552</v>
      </c>
      <c r="AU98" s="56">
        <v>34400</v>
      </c>
      <c r="AV98" s="61">
        <v>700</v>
      </c>
      <c r="AW98" s="61"/>
      <c r="AX98" s="57"/>
      <c r="AY98" s="64"/>
      <c r="AZ98" s="57"/>
      <c r="BA98" s="57">
        <v>9.5</v>
      </c>
      <c r="BB98" s="58">
        <f t="shared" si="10"/>
        <v>272</v>
      </c>
      <c r="BC98" s="56"/>
      <c r="BD98" s="57"/>
      <c r="BE98" s="58"/>
      <c r="BF98" s="61">
        <f t="shared" si="11"/>
        <v>9989</v>
      </c>
      <c r="BG98" s="61"/>
      <c r="BH98" s="61">
        <v>7854</v>
      </c>
      <c r="BI98" s="65">
        <v>34400</v>
      </c>
      <c r="BJ98">
        <v>34400</v>
      </c>
      <c r="BK98" s="65">
        <f t="shared" si="12"/>
        <v>0</v>
      </c>
    </row>
    <row r="99" spans="1:63" ht="16.5">
      <c r="A99" s="48">
        <v>247</v>
      </c>
      <c r="B99" s="48"/>
      <c r="C99" s="48">
        <v>67</v>
      </c>
      <c r="D99" s="48">
        <v>3064</v>
      </c>
      <c r="E99" s="25" t="s">
        <v>172</v>
      </c>
      <c r="F99" s="48">
        <v>4554</v>
      </c>
      <c r="G99" s="49"/>
      <c r="H99" s="49"/>
      <c r="I99" s="49"/>
      <c r="J99" s="49"/>
      <c r="K99" s="50"/>
      <c r="L99" s="50"/>
      <c r="M99" s="51"/>
      <c r="N99" s="50"/>
      <c r="O99" s="50"/>
      <c r="P99" s="50"/>
      <c r="Q99" s="50"/>
      <c r="R99" s="52"/>
      <c r="S99" s="49"/>
      <c r="T99" s="49"/>
      <c r="U99" s="50"/>
      <c r="V99" s="50"/>
      <c r="W99" s="53"/>
      <c r="X99" s="52">
        <v>171000</v>
      </c>
      <c r="Y99" s="55"/>
      <c r="Z99" s="50"/>
      <c r="AA99" s="49"/>
      <c r="AB99" s="49"/>
      <c r="AC99" s="56">
        <v>3000</v>
      </c>
      <c r="AD99" s="57">
        <v>10.5</v>
      </c>
      <c r="AE99" s="58">
        <f t="shared" si="14"/>
        <v>1496</v>
      </c>
      <c r="AF99" s="50">
        <v>0</v>
      </c>
      <c r="AG99" s="59"/>
      <c r="AH99" s="56"/>
      <c r="AI99" s="56"/>
      <c r="AJ99" s="56"/>
      <c r="AK99" s="57"/>
      <c r="AL99" s="58">
        <f t="shared" si="13"/>
        <v>0</v>
      </c>
      <c r="AM99" s="58"/>
      <c r="AN99" s="60"/>
      <c r="AO99" s="61">
        <v>0</v>
      </c>
      <c r="AP99" s="61"/>
      <c r="AQ99" s="66"/>
      <c r="AR99" s="61">
        <v>0</v>
      </c>
      <c r="AS99" s="61"/>
      <c r="AT99" s="67"/>
      <c r="AU99" s="56">
        <v>0</v>
      </c>
      <c r="AV99" s="61"/>
      <c r="AW99" s="61"/>
      <c r="AX99" s="57"/>
      <c r="AY99" s="64"/>
      <c r="AZ99" s="57"/>
      <c r="BA99" s="57"/>
      <c r="BB99" s="58">
        <f t="shared" si="10"/>
        <v>0</v>
      </c>
      <c r="BC99" s="56"/>
      <c r="BD99" s="57"/>
      <c r="BE99" s="58"/>
      <c r="BF99" s="61">
        <f t="shared" si="11"/>
        <v>4496</v>
      </c>
      <c r="BG99" s="61"/>
      <c r="BH99" s="61">
        <v>4523</v>
      </c>
      <c r="BI99" s="65">
        <v>0</v>
      </c>
      <c r="BJ99">
        <v>0</v>
      </c>
      <c r="BK99" s="65">
        <f t="shared" si="12"/>
        <v>0</v>
      </c>
    </row>
    <row r="100" spans="1:63" ht="16.5">
      <c r="A100" s="48">
        <v>258</v>
      </c>
      <c r="B100" s="105" t="s">
        <v>106</v>
      </c>
      <c r="C100" s="105">
        <v>4</v>
      </c>
      <c r="D100" s="48">
        <v>3083</v>
      </c>
      <c r="E100" s="25" t="s">
        <v>173</v>
      </c>
      <c r="F100" s="48">
        <v>4311</v>
      </c>
      <c r="G100" s="49"/>
      <c r="H100" s="49"/>
      <c r="I100" s="49"/>
      <c r="J100" s="49"/>
      <c r="K100" s="50"/>
      <c r="L100" s="50"/>
      <c r="M100" s="51"/>
      <c r="N100" s="50"/>
      <c r="O100" s="50"/>
      <c r="P100" s="50"/>
      <c r="Q100" s="50"/>
      <c r="R100" s="52"/>
      <c r="S100" s="49"/>
      <c r="T100" s="49"/>
      <c r="U100" s="50"/>
      <c r="V100" s="50"/>
      <c r="W100" s="53"/>
      <c r="X100" s="62">
        <v>320000</v>
      </c>
      <c r="Y100" s="55"/>
      <c r="Z100" s="50"/>
      <c r="AA100" s="49"/>
      <c r="AB100" s="49"/>
      <c r="AC100" s="56">
        <v>4000</v>
      </c>
      <c r="AD100" s="57">
        <v>10</v>
      </c>
      <c r="AE100" s="58">
        <f t="shared" si="14"/>
        <v>2667</v>
      </c>
      <c r="AF100" s="49">
        <v>28000</v>
      </c>
      <c r="AG100" s="59"/>
      <c r="AH100" s="56">
        <v>2000</v>
      </c>
      <c r="AI100" s="56"/>
      <c r="AJ100" s="56"/>
      <c r="AK100" s="57">
        <v>9.5</v>
      </c>
      <c r="AL100" s="58">
        <f t="shared" si="13"/>
        <v>222</v>
      </c>
      <c r="AM100" s="58"/>
      <c r="AN100" s="60"/>
      <c r="AO100" s="61">
        <v>0</v>
      </c>
      <c r="AP100" s="61"/>
      <c r="AQ100" s="66"/>
      <c r="AR100" s="61">
        <v>0</v>
      </c>
      <c r="AS100" s="61"/>
      <c r="AT100" s="67"/>
      <c r="AU100" s="56">
        <v>0</v>
      </c>
      <c r="AV100" s="61"/>
      <c r="AW100" s="61"/>
      <c r="AX100" s="57"/>
      <c r="AY100" s="64"/>
      <c r="AZ100" s="57"/>
      <c r="BA100" s="57"/>
      <c r="BB100" s="58">
        <f t="shared" si="10"/>
        <v>0</v>
      </c>
      <c r="BC100" s="56"/>
      <c r="BD100" s="57"/>
      <c r="BE100" s="58"/>
      <c r="BF100" s="61">
        <f t="shared" si="11"/>
        <v>8889</v>
      </c>
      <c r="BG100" s="61"/>
      <c r="BH100" s="61">
        <v>8938</v>
      </c>
      <c r="BI100" s="65">
        <v>0</v>
      </c>
      <c r="BJ100">
        <v>0</v>
      </c>
      <c r="BK100" s="65">
        <f t="shared" si="12"/>
        <v>0</v>
      </c>
    </row>
    <row r="101" spans="1:63" ht="16.5">
      <c r="A101" s="48">
        <v>259</v>
      </c>
      <c r="B101" s="48" t="s">
        <v>68</v>
      </c>
      <c r="C101" s="48">
        <v>11</v>
      </c>
      <c r="D101" s="48">
        <v>3085</v>
      </c>
      <c r="E101" s="25" t="s">
        <v>174</v>
      </c>
      <c r="F101" s="48">
        <v>4089</v>
      </c>
      <c r="G101" s="49"/>
      <c r="H101" s="49">
        <v>20000</v>
      </c>
      <c r="I101" s="49"/>
      <c r="J101" s="49"/>
      <c r="K101" s="50"/>
      <c r="L101" s="50"/>
      <c r="M101" s="51">
        <v>42808</v>
      </c>
      <c r="N101" s="50"/>
      <c r="O101" s="50">
        <v>40000</v>
      </c>
      <c r="P101" s="50"/>
      <c r="Q101" s="50"/>
      <c r="R101" s="52"/>
      <c r="S101" s="49"/>
      <c r="T101" s="49"/>
      <c r="U101" s="50"/>
      <c r="V101" s="50"/>
      <c r="W101" s="53"/>
      <c r="X101" s="54">
        <v>93000</v>
      </c>
      <c r="Y101" s="55"/>
      <c r="Z101" s="50"/>
      <c r="AA101" s="49"/>
      <c r="AB101" s="49"/>
      <c r="AC101" s="56">
        <v>3000</v>
      </c>
      <c r="AD101" s="57">
        <v>10.5</v>
      </c>
      <c r="AE101" s="58">
        <f t="shared" si="14"/>
        <v>814</v>
      </c>
      <c r="AF101" s="49">
        <v>40000</v>
      </c>
      <c r="AG101" s="59"/>
      <c r="AH101" s="56">
        <v>2000</v>
      </c>
      <c r="AI101" s="56"/>
      <c r="AJ101" s="56"/>
      <c r="AK101" s="57">
        <v>9.5</v>
      </c>
      <c r="AL101" s="58">
        <v>249.86301369863014</v>
      </c>
      <c r="AM101" s="58"/>
      <c r="AN101" s="60"/>
      <c r="AO101" s="61">
        <v>0</v>
      </c>
      <c r="AP101" s="61"/>
      <c r="AQ101" s="66"/>
      <c r="AR101" s="61">
        <v>0</v>
      </c>
      <c r="AS101" s="61">
        <v>558</v>
      </c>
      <c r="AT101" s="67">
        <v>42534</v>
      </c>
      <c r="AU101" s="56">
        <v>17850</v>
      </c>
      <c r="AV101" s="61">
        <v>350</v>
      </c>
      <c r="AW101" s="61"/>
      <c r="AX101" s="57"/>
      <c r="AY101" s="64"/>
      <c r="AZ101" s="57"/>
      <c r="BA101" s="57">
        <v>9.5</v>
      </c>
      <c r="BB101" s="58">
        <f t="shared" si="10"/>
        <v>141</v>
      </c>
      <c r="BC101" s="56"/>
      <c r="BD101" s="57"/>
      <c r="BE101" s="58"/>
      <c r="BF101" s="61">
        <f t="shared" si="11"/>
        <v>6554.8630136986303</v>
      </c>
      <c r="BG101" s="61"/>
      <c r="BH101" s="61">
        <v>6508</v>
      </c>
      <c r="BI101" s="65">
        <v>17850</v>
      </c>
      <c r="BJ101">
        <v>17850</v>
      </c>
      <c r="BK101" s="65">
        <f t="shared" si="12"/>
        <v>0</v>
      </c>
    </row>
    <row r="102" spans="1:63" ht="16.5">
      <c r="A102" s="48">
        <v>270</v>
      </c>
      <c r="B102" s="48" t="s">
        <v>115</v>
      </c>
      <c r="C102" s="48">
        <v>50</v>
      </c>
      <c r="D102" s="48">
        <v>3100</v>
      </c>
      <c r="E102" s="25" t="s">
        <v>175</v>
      </c>
      <c r="F102" s="48">
        <v>4039</v>
      </c>
      <c r="G102" s="49"/>
      <c r="H102" s="49"/>
      <c r="I102" s="49"/>
      <c r="J102" s="49"/>
      <c r="K102" s="50"/>
      <c r="L102" s="50"/>
      <c r="M102" s="51"/>
      <c r="N102" s="50"/>
      <c r="O102" s="50"/>
      <c r="P102" s="50"/>
      <c r="Q102" s="50"/>
      <c r="R102" s="52"/>
      <c r="S102" s="49"/>
      <c r="T102" s="49"/>
      <c r="U102" s="50"/>
      <c r="V102" s="50"/>
      <c r="W102" s="53"/>
      <c r="X102" s="54">
        <v>129000</v>
      </c>
      <c r="Y102" s="55"/>
      <c r="Z102" s="50"/>
      <c r="AA102" s="49"/>
      <c r="AB102" s="49"/>
      <c r="AC102" s="56">
        <v>3000</v>
      </c>
      <c r="AD102" s="57">
        <v>10.5</v>
      </c>
      <c r="AE102" s="58">
        <f t="shared" si="14"/>
        <v>1129</v>
      </c>
      <c r="AF102" s="49">
        <v>0</v>
      </c>
      <c r="AG102" s="59"/>
      <c r="AH102" s="56"/>
      <c r="AI102" s="56"/>
      <c r="AJ102" s="56"/>
      <c r="AK102" s="57">
        <v>10</v>
      </c>
      <c r="AL102" s="58">
        <f t="shared" ref="AL102:AL113" si="15">ROUND(AF102*AK102/1200,1/2)</f>
        <v>0</v>
      </c>
      <c r="AM102" s="58"/>
      <c r="AN102" s="60"/>
      <c r="AO102" s="61">
        <v>0</v>
      </c>
      <c r="AP102" s="61"/>
      <c r="AQ102" s="66"/>
      <c r="AR102" s="61">
        <v>0</v>
      </c>
      <c r="AS102" s="61"/>
      <c r="AT102" s="67"/>
      <c r="AU102" s="56">
        <v>0</v>
      </c>
      <c r="AV102" s="61"/>
      <c r="AW102" s="61"/>
      <c r="AX102" s="57"/>
      <c r="AY102" s="64"/>
      <c r="AZ102" s="57"/>
      <c r="BA102" s="57"/>
      <c r="BB102" s="58">
        <f t="shared" si="10"/>
        <v>0</v>
      </c>
      <c r="BC102" s="56"/>
      <c r="BD102" s="57"/>
      <c r="BE102" s="58"/>
      <c r="BF102" s="61">
        <f t="shared" si="11"/>
        <v>4129</v>
      </c>
      <c r="BG102" s="59"/>
      <c r="BH102" s="61">
        <v>4155</v>
      </c>
      <c r="BI102" s="65">
        <v>0</v>
      </c>
      <c r="BJ102">
        <v>0</v>
      </c>
      <c r="BK102" s="65">
        <f t="shared" si="12"/>
        <v>0</v>
      </c>
    </row>
    <row r="103" spans="1:63" ht="16.5">
      <c r="A103" s="48">
        <v>271</v>
      </c>
      <c r="B103" s="48" t="s">
        <v>115</v>
      </c>
      <c r="C103" s="48">
        <v>20</v>
      </c>
      <c r="D103" s="48">
        <v>3101</v>
      </c>
      <c r="E103" s="25" t="s">
        <v>176</v>
      </c>
      <c r="F103" s="48">
        <v>4054</v>
      </c>
      <c r="G103" s="49"/>
      <c r="H103" s="49"/>
      <c r="I103" s="49"/>
      <c r="J103" s="49"/>
      <c r="K103" s="50"/>
      <c r="L103" s="50"/>
      <c r="M103" s="51"/>
      <c r="N103" s="50"/>
      <c r="O103" s="50"/>
      <c r="P103" s="50"/>
      <c r="Q103" s="50"/>
      <c r="R103" s="52"/>
      <c r="S103" s="49"/>
      <c r="T103" s="49"/>
      <c r="U103" s="50"/>
      <c r="V103" s="50"/>
      <c r="W103" s="53"/>
      <c r="X103" s="62">
        <v>313000</v>
      </c>
      <c r="Y103" s="55"/>
      <c r="Z103" s="50"/>
      <c r="AA103" s="50"/>
      <c r="AB103" s="49"/>
      <c r="AC103" s="56">
        <v>4000</v>
      </c>
      <c r="AD103" s="57">
        <v>10</v>
      </c>
      <c r="AE103" s="58">
        <f t="shared" si="14"/>
        <v>2608</v>
      </c>
      <c r="AF103" s="50">
        <v>32000</v>
      </c>
      <c r="AG103" s="59"/>
      <c r="AH103" s="56">
        <v>2000</v>
      </c>
      <c r="AI103" s="56"/>
      <c r="AJ103" s="56"/>
      <c r="AK103" s="57">
        <v>9.5</v>
      </c>
      <c r="AL103" s="58">
        <f t="shared" si="15"/>
        <v>253</v>
      </c>
      <c r="AM103" s="58"/>
      <c r="AN103" s="60"/>
      <c r="AO103" s="61">
        <v>0</v>
      </c>
      <c r="AP103" s="61"/>
      <c r="AQ103" s="66"/>
      <c r="AR103" s="61">
        <v>0</v>
      </c>
      <c r="AS103" s="61">
        <v>583</v>
      </c>
      <c r="AT103" s="67">
        <v>42739</v>
      </c>
      <c r="AU103" s="56">
        <v>60917.5</v>
      </c>
      <c r="AV103" s="61">
        <f>+AU103/60</f>
        <v>1015.2916666666666</v>
      </c>
      <c r="AW103" s="61"/>
      <c r="AX103" s="57"/>
      <c r="AY103" s="64"/>
      <c r="AZ103" s="57"/>
      <c r="BA103" s="57"/>
      <c r="BB103" s="58">
        <f t="shared" si="10"/>
        <v>0</v>
      </c>
      <c r="BC103" s="56"/>
      <c r="BD103" s="57"/>
      <c r="BE103" s="58"/>
      <c r="BF103" s="61">
        <f t="shared" si="11"/>
        <v>9876.2916666666661</v>
      </c>
      <c r="BG103" s="61"/>
      <c r="BH103" s="61">
        <v>9944</v>
      </c>
      <c r="BI103" s="65">
        <v>60917.5</v>
      </c>
      <c r="BJ103">
        <v>60917.5</v>
      </c>
      <c r="BK103" s="65">
        <f t="shared" si="12"/>
        <v>0</v>
      </c>
    </row>
    <row r="104" spans="1:63" ht="16.5">
      <c r="A104" s="48">
        <v>272</v>
      </c>
      <c r="B104" s="48">
        <v>1600</v>
      </c>
      <c r="C104" s="48">
        <v>4</v>
      </c>
      <c r="D104" s="48">
        <v>3102</v>
      </c>
      <c r="E104" s="25" t="s">
        <v>177</v>
      </c>
      <c r="F104" s="48">
        <v>4031</v>
      </c>
      <c r="G104" s="49"/>
      <c r="H104" s="49"/>
      <c r="I104" s="49"/>
      <c r="J104" s="49"/>
      <c r="K104" s="50"/>
      <c r="L104" s="50"/>
      <c r="M104" s="51"/>
      <c r="N104" s="50"/>
      <c r="O104" s="50"/>
      <c r="P104" s="50"/>
      <c r="Q104" s="50"/>
      <c r="R104" s="52"/>
      <c r="S104" s="49"/>
      <c r="T104" s="49"/>
      <c r="U104" s="50"/>
      <c r="V104" s="50"/>
      <c r="W104" s="53"/>
      <c r="X104" s="54">
        <v>88100</v>
      </c>
      <c r="Y104" s="55"/>
      <c r="Z104" s="50"/>
      <c r="AA104" s="49"/>
      <c r="AB104" s="49"/>
      <c r="AC104" s="56">
        <v>3000</v>
      </c>
      <c r="AD104" s="57">
        <v>10.5</v>
      </c>
      <c r="AE104" s="58">
        <f t="shared" si="14"/>
        <v>771</v>
      </c>
      <c r="AF104" s="49">
        <v>26000</v>
      </c>
      <c r="AG104" s="59"/>
      <c r="AH104" s="56">
        <v>2000</v>
      </c>
      <c r="AI104" s="56"/>
      <c r="AJ104" s="56"/>
      <c r="AK104" s="57">
        <v>9.5</v>
      </c>
      <c r="AL104" s="58">
        <f t="shared" si="15"/>
        <v>206</v>
      </c>
      <c r="AM104" s="58"/>
      <c r="AN104" s="60"/>
      <c r="AO104" s="61">
        <v>0</v>
      </c>
      <c r="AP104" s="61"/>
      <c r="AQ104" s="66"/>
      <c r="AR104" s="61">
        <v>0</v>
      </c>
      <c r="AS104" s="61"/>
      <c r="AT104" s="67"/>
      <c r="AU104" s="56">
        <v>0</v>
      </c>
      <c r="AV104" s="61"/>
      <c r="AW104" s="61"/>
      <c r="AX104" s="57"/>
      <c r="AY104" s="64"/>
      <c r="AZ104" s="57"/>
      <c r="BA104" s="57"/>
      <c r="BB104" s="58">
        <f t="shared" si="10"/>
        <v>0</v>
      </c>
      <c r="BC104" s="56"/>
      <c r="BD104" s="57"/>
      <c r="BE104" s="58"/>
      <c r="BF104" s="61">
        <f t="shared" si="11"/>
        <v>5977</v>
      </c>
      <c r="BG104" s="61"/>
      <c r="BH104" s="61">
        <v>6019</v>
      </c>
      <c r="BI104" s="65">
        <v>0</v>
      </c>
      <c r="BJ104">
        <v>0</v>
      </c>
      <c r="BK104" s="65">
        <f t="shared" si="12"/>
        <v>0</v>
      </c>
    </row>
    <row r="105" spans="1:63" ht="16.5">
      <c r="A105" s="48">
        <v>280</v>
      </c>
      <c r="B105" s="48" t="s">
        <v>70</v>
      </c>
      <c r="C105" s="48">
        <v>21</v>
      </c>
      <c r="D105" s="48">
        <v>3110</v>
      </c>
      <c r="E105" s="25" t="s">
        <v>178</v>
      </c>
      <c r="F105" s="48">
        <v>4032</v>
      </c>
      <c r="G105" s="49"/>
      <c r="H105" s="49"/>
      <c r="I105" s="49"/>
      <c r="J105" s="49"/>
      <c r="K105" s="50"/>
      <c r="L105" s="50"/>
      <c r="M105" s="51"/>
      <c r="N105" s="50"/>
      <c r="O105" s="50"/>
      <c r="P105" s="50"/>
      <c r="Q105" s="50"/>
      <c r="R105" s="52"/>
      <c r="S105" s="49"/>
      <c r="T105" s="50"/>
      <c r="U105" s="50"/>
      <c r="V105" s="50"/>
      <c r="W105" s="53"/>
      <c r="X105" s="62">
        <v>317000</v>
      </c>
      <c r="Y105" s="55"/>
      <c r="Z105" s="50"/>
      <c r="AA105" s="50"/>
      <c r="AB105" s="49"/>
      <c r="AC105" s="56">
        <v>4000</v>
      </c>
      <c r="AD105" s="57">
        <v>10</v>
      </c>
      <c r="AE105" s="58">
        <f t="shared" si="14"/>
        <v>2642</v>
      </c>
      <c r="AF105" s="49">
        <v>28000</v>
      </c>
      <c r="AG105" s="59"/>
      <c r="AH105" s="56">
        <v>2000</v>
      </c>
      <c r="AI105" s="56"/>
      <c r="AJ105" s="56"/>
      <c r="AK105" s="57">
        <v>9.5</v>
      </c>
      <c r="AL105" s="58">
        <f t="shared" si="15"/>
        <v>222</v>
      </c>
      <c r="AM105" s="58"/>
      <c r="AN105" s="60"/>
      <c r="AO105" s="61">
        <v>0</v>
      </c>
      <c r="AP105" s="61"/>
      <c r="AQ105" s="66"/>
      <c r="AR105" s="61">
        <v>0</v>
      </c>
      <c r="AS105" s="61">
        <v>551</v>
      </c>
      <c r="AT105" s="67">
        <v>42487</v>
      </c>
      <c r="AU105" s="50">
        <v>88100</v>
      </c>
      <c r="AV105" s="61">
        <v>1700</v>
      </c>
      <c r="AW105" s="61"/>
      <c r="AX105" s="57"/>
      <c r="AY105" s="64">
        <v>9.5</v>
      </c>
      <c r="AZ105" s="57">
        <v>9.5</v>
      </c>
      <c r="BA105" s="57">
        <v>9.5</v>
      </c>
      <c r="BB105" s="58">
        <f t="shared" si="10"/>
        <v>697</v>
      </c>
      <c r="BC105" s="56"/>
      <c r="BD105" s="57"/>
      <c r="BE105" s="58"/>
      <c r="BF105" s="61">
        <f t="shared" si="11"/>
        <v>11261</v>
      </c>
      <c r="BG105" s="61"/>
      <c r="BH105" s="61">
        <v>11324</v>
      </c>
      <c r="BI105" s="65">
        <v>88100</v>
      </c>
      <c r="BJ105">
        <v>88100</v>
      </c>
      <c r="BK105" s="65">
        <f t="shared" si="12"/>
        <v>0</v>
      </c>
    </row>
    <row r="106" spans="1:63" ht="16.5">
      <c r="A106" s="48">
        <v>281</v>
      </c>
      <c r="B106" s="48">
        <v>1180</v>
      </c>
      <c r="C106" s="48">
        <v>21</v>
      </c>
      <c r="D106" s="48">
        <v>3111</v>
      </c>
      <c r="E106" s="25" t="s">
        <v>179</v>
      </c>
      <c r="F106" s="48">
        <v>4016</v>
      </c>
      <c r="G106" s="49"/>
      <c r="H106" s="49"/>
      <c r="I106" s="49"/>
      <c r="J106" s="49"/>
      <c r="K106" s="50"/>
      <c r="L106" s="50"/>
      <c r="M106" s="51"/>
      <c r="N106" s="50"/>
      <c r="O106" s="50"/>
      <c r="P106" s="50"/>
      <c r="Q106" s="50"/>
      <c r="R106" s="52"/>
      <c r="S106" s="49"/>
      <c r="T106" s="49"/>
      <c r="U106" s="50"/>
      <c r="V106" s="50"/>
      <c r="W106" s="53"/>
      <c r="X106" s="62">
        <v>296000</v>
      </c>
      <c r="Y106" s="55"/>
      <c r="Z106" s="50"/>
      <c r="AA106" s="49"/>
      <c r="AB106" s="49"/>
      <c r="AC106" s="56">
        <v>4000</v>
      </c>
      <c r="AD106" s="57">
        <v>10</v>
      </c>
      <c r="AE106" s="58">
        <f t="shared" si="14"/>
        <v>2467</v>
      </c>
      <c r="AF106" s="49">
        <v>10000</v>
      </c>
      <c r="AG106" s="59"/>
      <c r="AH106" s="56">
        <v>3000</v>
      </c>
      <c r="AI106" s="56"/>
      <c r="AJ106" s="56"/>
      <c r="AK106" s="57">
        <v>9.5</v>
      </c>
      <c r="AL106" s="58">
        <f t="shared" si="15"/>
        <v>79</v>
      </c>
      <c r="AM106" s="58"/>
      <c r="AN106" s="60"/>
      <c r="AO106" s="61">
        <v>0</v>
      </c>
      <c r="AP106" s="61"/>
      <c r="AQ106" s="66"/>
      <c r="AR106" s="61">
        <v>0</v>
      </c>
      <c r="AS106" s="61"/>
      <c r="AT106" s="67"/>
      <c r="AU106" s="56">
        <v>0</v>
      </c>
      <c r="AV106" s="61"/>
      <c r="AW106" s="61"/>
      <c r="AX106" s="57"/>
      <c r="AY106" s="64"/>
      <c r="AZ106" s="57"/>
      <c r="BA106" s="57"/>
      <c r="BB106" s="58">
        <f t="shared" si="10"/>
        <v>0</v>
      </c>
      <c r="BC106" s="56"/>
      <c r="BD106" s="57"/>
      <c r="BE106" s="58"/>
      <c r="BF106" s="61">
        <f t="shared" si="11"/>
        <v>9546</v>
      </c>
      <c r="BG106" s="61"/>
      <c r="BH106" s="61">
        <v>9603</v>
      </c>
      <c r="BI106" s="65">
        <v>0</v>
      </c>
      <c r="BJ106">
        <v>0</v>
      </c>
      <c r="BK106" s="65">
        <f t="shared" si="12"/>
        <v>0</v>
      </c>
    </row>
    <row r="107" spans="1:63" ht="16.5">
      <c r="A107" s="48">
        <v>95</v>
      </c>
      <c r="B107" s="48">
        <v>1130</v>
      </c>
      <c r="C107" s="48">
        <v>31</v>
      </c>
      <c r="D107" s="48">
        <v>3123</v>
      </c>
      <c r="E107" s="25" t="s">
        <v>180</v>
      </c>
      <c r="F107" s="48">
        <v>4037</v>
      </c>
      <c r="G107" s="49"/>
      <c r="H107" s="49"/>
      <c r="I107" s="49"/>
      <c r="J107" s="49"/>
      <c r="K107" s="50"/>
      <c r="L107" s="50"/>
      <c r="M107" s="49"/>
      <c r="N107" s="50"/>
      <c r="O107" s="50"/>
      <c r="P107" s="50"/>
      <c r="Q107" s="50"/>
      <c r="R107" s="52"/>
      <c r="S107" s="49"/>
      <c r="T107" s="49"/>
      <c r="U107" s="50"/>
      <c r="V107" s="50"/>
      <c r="W107" s="53"/>
      <c r="X107" s="54">
        <v>0</v>
      </c>
      <c r="Y107" s="62"/>
      <c r="Z107" s="50"/>
      <c r="AA107" s="49"/>
      <c r="AB107" s="49"/>
      <c r="AC107" s="61"/>
      <c r="AD107" s="57">
        <v>11.5</v>
      </c>
      <c r="AE107" s="58">
        <f t="shared" si="14"/>
        <v>0</v>
      </c>
      <c r="AF107" s="50">
        <v>0</v>
      </c>
      <c r="AG107" s="59"/>
      <c r="AH107" s="61"/>
      <c r="AI107" s="61"/>
      <c r="AJ107" s="61"/>
      <c r="AK107" s="57">
        <v>10.5</v>
      </c>
      <c r="AL107" s="58">
        <f t="shared" si="15"/>
        <v>0</v>
      </c>
      <c r="AM107" s="58"/>
      <c r="AN107" s="60"/>
      <c r="AO107" s="61">
        <v>0</v>
      </c>
      <c r="AP107" s="61"/>
      <c r="AQ107" s="66"/>
      <c r="AR107" s="61">
        <v>0</v>
      </c>
      <c r="AS107" s="61"/>
      <c r="AT107" s="67"/>
      <c r="AU107" s="56">
        <v>0</v>
      </c>
      <c r="AV107" s="61"/>
      <c r="AW107" s="61"/>
      <c r="AX107" s="57"/>
      <c r="AY107" s="64"/>
      <c r="AZ107" s="57"/>
      <c r="BA107" s="57"/>
      <c r="BB107" s="58">
        <f t="shared" si="10"/>
        <v>0</v>
      </c>
      <c r="BC107" s="56"/>
      <c r="BD107" s="57"/>
      <c r="BE107" s="58"/>
      <c r="BF107" s="61">
        <f t="shared" si="11"/>
        <v>0</v>
      </c>
      <c r="BG107" s="61"/>
      <c r="BH107" s="59"/>
      <c r="BI107" s="65">
        <v>0</v>
      </c>
      <c r="BJ107">
        <v>0</v>
      </c>
      <c r="BK107" s="65">
        <f t="shared" si="12"/>
        <v>0</v>
      </c>
    </row>
    <row r="108" spans="1:63" ht="16.5">
      <c r="A108" s="48">
        <v>288</v>
      </c>
      <c r="B108" s="48" t="s">
        <v>68</v>
      </c>
      <c r="C108" s="48">
        <v>11</v>
      </c>
      <c r="D108" s="48">
        <v>3124</v>
      </c>
      <c r="E108" s="25" t="s">
        <v>181</v>
      </c>
      <c r="F108" s="48">
        <v>4151</v>
      </c>
      <c r="G108" s="49"/>
      <c r="H108" s="49"/>
      <c r="I108" s="49"/>
      <c r="J108" s="49"/>
      <c r="K108" s="50"/>
      <c r="L108" s="50"/>
      <c r="M108" s="51"/>
      <c r="N108" s="50"/>
      <c r="O108" s="50"/>
      <c r="P108" s="50"/>
      <c r="Q108" s="50"/>
      <c r="R108" s="62"/>
      <c r="S108" s="50"/>
      <c r="T108" s="49"/>
      <c r="U108" s="50"/>
      <c r="V108" s="50"/>
      <c r="W108" s="53"/>
      <c r="X108" s="50">
        <v>356000</v>
      </c>
      <c r="Y108" s="55"/>
      <c r="Z108" s="50"/>
      <c r="AA108" s="49"/>
      <c r="AB108" s="49"/>
      <c r="AC108" s="56">
        <v>4000</v>
      </c>
      <c r="AD108" s="57">
        <v>9.5</v>
      </c>
      <c r="AE108" s="58">
        <f t="shared" si="14"/>
        <v>2818</v>
      </c>
      <c r="AF108" s="50">
        <v>32000</v>
      </c>
      <c r="AG108" s="59"/>
      <c r="AH108" s="56">
        <v>2000</v>
      </c>
      <c r="AI108" s="61"/>
      <c r="AJ108" s="56"/>
      <c r="AK108" s="57">
        <v>9.5</v>
      </c>
      <c r="AL108" s="58">
        <f t="shared" si="15"/>
        <v>253</v>
      </c>
      <c r="AM108" s="58"/>
      <c r="AN108" s="60"/>
      <c r="AO108" s="61">
        <v>0</v>
      </c>
      <c r="AP108" s="61"/>
      <c r="AQ108" s="66"/>
      <c r="AR108" s="61">
        <v>0</v>
      </c>
      <c r="AS108" s="61">
        <v>570</v>
      </c>
      <c r="AT108" s="67">
        <v>42604</v>
      </c>
      <c r="AU108" s="61">
        <v>49700</v>
      </c>
      <c r="AV108" s="61">
        <v>900</v>
      </c>
      <c r="AW108" s="61"/>
      <c r="AX108" s="57"/>
      <c r="AY108" s="64">
        <v>9.5</v>
      </c>
      <c r="AZ108" s="64">
        <v>9.5</v>
      </c>
      <c r="BA108" s="64">
        <v>9.5</v>
      </c>
      <c r="BB108" s="58">
        <f t="shared" si="10"/>
        <v>393</v>
      </c>
      <c r="BC108" s="56"/>
      <c r="BD108" s="57"/>
      <c r="BE108" s="58"/>
      <c r="BF108" s="61">
        <f t="shared" si="11"/>
        <v>10364</v>
      </c>
      <c r="BG108" s="61"/>
      <c r="BH108" s="61">
        <v>10420</v>
      </c>
      <c r="BI108" s="65">
        <v>49700</v>
      </c>
      <c r="BJ108">
        <v>49700</v>
      </c>
      <c r="BK108" s="65">
        <f t="shared" si="12"/>
        <v>0</v>
      </c>
    </row>
    <row r="109" spans="1:63" ht="16.5">
      <c r="A109" s="48">
        <v>289</v>
      </c>
      <c r="B109" s="48">
        <v>1600</v>
      </c>
      <c r="C109" s="48">
        <v>20</v>
      </c>
      <c r="D109" s="48">
        <v>3125</v>
      </c>
      <c r="E109" s="25" t="s">
        <v>182</v>
      </c>
      <c r="F109" s="48">
        <v>4047</v>
      </c>
      <c r="G109" s="49"/>
      <c r="H109" s="49"/>
      <c r="I109" s="49"/>
      <c r="J109" s="49"/>
      <c r="K109" s="50"/>
      <c r="L109" s="51"/>
      <c r="M109" s="51"/>
      <c r="N109" s="50"/>
      <c r="O109" s="50"/>
      <c r="P109" s="50"/>
      <c r="Q109" s="50"/>
      <c r="R109" s="62"/>
      <c r="S109" s="49"/>
      <c r="T109" s="49"/>
      <c r="U109" s="50"/>
      <c r="V109" s="50"/>
      <c r="W109" s="53"/>
      <c r="X109" s="62">
        <v>292000</v>
      </c>
      <c r="Y109" s="55"/>
      <c r="Z109" s="50"/>
      <c r="AA109" s="49"/>
      <c r="AB109" s="49"/>
      <c r="AC109" s="56">
        <v>4000</v>
      </c>
      <c r="AD109" s="57">
        <v>10</v>
      </c>
      <c r="AE109" s="58">
        <f t="shared" si="14"/>
        <v>2433</v>
      </c>
      <c r="AF109" s="50">
        <v>34000</v>
      </c>
      <c r="AG109" s="59"/>
      <c r="AH109" s="56">
        <v>2000</v>
      </c>
      <c r="AI109" s="61"/>
      <c r="AJ109" s="56"/>
      <c r="AK109" s="57">
        <v>9.5</v>
      </c>
      <c r="AL109" s="58">
        <f t="shared" si="15"/>
        <v>269</v>
      </c>
      <c r="AM109" s="58"/>
      <c r="AN109" s="60"/>
      <c r="AO109" s="61">
        <v>0</v>
      </c>
      <c r="AP109" s="61"/>
      <c r="AQ109" s="66"/>
      <c r="AR109" s="61">
        <v>0</v>
      </c>
      <c r="AS109" s="61">
        <v>578</v>
      </c>
      <c r="AT109" s="67" t="s">
        <v>183</v>
      </c>
      <c r="AU109" s="56">
        <v>75800</v>
      </c>
      <c r="AV109" s="61">
        <v>1400</v>
      </c>
      <c r="AW109" s="61"/>
      <c r="AX109" s="57"/>
      <c r="AY109" s="64"/>
      <c r="AZ109" s="57"/>
      <c r="BA109" s="57">
        <v>9.5</v>
      </c>
      <c r="BB109" s="58">
        <f t="shared" si="10"/>
        <v>600</v>
      </c>
      <c r="BC109" s="56"/>
      <c r="BD109" s="57"/>
      <c r="BE109" s="58"/>
      <c r="BF109" s="61">
        <f t="shared" si="11"/>
        <v>10702</v>
      </c>
      <c r="BG109" s="61"/>
      <c r="BH109" s="61">
        <v>10763</v>
      </c>
      <c r="BI109" s="65">
        <v>75800</v>
      </c>
      <c r="BJ109">
        <v>75800</v>
      </c>
      <c r="BK109" s="65">
        <f t="shared" si="12"/>
        <v>0</v>
      </c>
    </row>
    <row r="110" spans="1:63" ht="16.5">
      <c r="A110" s="48">
        <v>290</v>
      </c>
      <c r="B110" s="48"/>
      <c r="C110" s="48">
        <v>21</v>
      </c>
      <c r="D110" s="48">
        <v>3126</v>
      </c>
      <c r="E110" s="25" t="s">
        <v>184</v>
      </c>
      <c r="F110" s="48">
        <v>4107</v>
      </c>
      <c r="G110" s="49"/>
      <c r="H110" s="49"/>
      <c r="I110" s="49"/>
      <c r="J110" s="49"/>
      <c r="K110" s="50"/>
      <c r="L110" s="50"/>
      <c r="M110" s="51"/>
      <c r="N110" s="50"/>
      <c r="O110" s="50"/>
      <c r="P110" s="50"/>
      <c r="Q110" s="50"/>
      <c r="R110" s="52"/>
      <c r="S110" s="49"/>
      <c r="T110" s="49"/>
      <c r="U110" s="50"/>
      <c r="V110" s="50"/>
      <c r="W110" s="53"/>
      <c r="X110" s="52">
        <v>279000</v>
      </c>
      <c r="Y110" s="55"/>
      <c r="Z110" s="50"/>
      <c r="AA110" s="49"/>
      <c r="AB110" s="49"/>
      <c r="AC110" s="56">
        <v>3000</v>
      </c>
      <c r="AD110" s="57">
        <v>9.5</v>
      </c>
      <c r="AE110" s="58">
        <f t="shared" si="14"/>
        <v>2209</v>
      </c>
      <c r="AF110" s="49">
        <v>0</v>
      </c>
      <c r="AG110" s="59"/>
      <c r="AH110" s="56"/>
      <c r="AI110" s="56"/>
      <c r="AJ110" s="56"/>
      <c r="AK110" s="57">
        <v>10</v>
      </c>
      <c r="AL110" s="58">
        <f t="shared" si="15"/>
        <v>0</v>
      </c>
      <c r="AM110" s="58"/>
      <c r="AN110" s="60"/>
      <c r="AO110" s="56">
        <v>0</v>
      </c>
      <c r="AP110" s="56"/>
      <c r="AQ110" s="66"/>
      <c r="AR110" s="61">
        <v>0</v>
      </c>
      <c r="AS110" s="61"/>
      <c r="AT110" s="67"/>
      <c r="AU110" s="56">
        <v>0</v>
      </c>
      <c r="AV110" s="61"/>
      <c r="AW110" s="61"/>
      <c r="AX110" s="57"/>
      <c r="AY110" s="64"/>
      <c r="AZ110" s="57"/>
      <c r="BA110" s="57"/>
      <c r="BB110" s="58">
        <f t="shared" si="10"/>
        <v>0</v>
      </c>
      <c r="BC110" s="56"/>
      <c r="BD110" s="57"/>
      <c r="BE110" s="58"/>
      <c r="BF110" s="61">
        <f t="shared" si="11"/>
        <v>5209</v>
      </c>
      <c r="BG110" s="61"/>
      <c r="BH110" s="61">
        <v>5233</v>
      </c>
      <c r="BI110" s="65">
        <v>0</v>
      </c>
      <c r="BJ110">
        <v>0</v>
      </c>
      <c r="BK110" s="65">
        <f t="shared" si="12"/>
        <v>0</v>
      </c>
    </row>
    <row r="111" spans="1:63" ht="16.5">
      <c r="A111" s="48">
        <v>368</v>
      </c>
      <c r="B111" s="48"/>
      <c r="C111" s="48">
        <v>50</v>
      </c>
      <c r="D111" s="106">
        <v>4082</v>
      </c>
      <c r="E111" s="107" t="s">
        <v>185</v>
      </c>
      <c r="F111" s="48">
        <v>4892</v>
      </c>
      <c r="G111" s="49"/>
      <c r="H111" s="49"/>
      <c r="I111" s="49"/>
      <c r="J111" s="49"/>
      <c r="K111" s="50"/>
      <c r="L111" s="50"/>
      <c r="M111" s="51"/>
      <c r="N111" s="50"/>
      <c r="O111" s="50"/>
      <c r="P111" s="50"/>
      <c r="Q111" s="50"/>
      <c r="R111" s="52"/>
      <c r="S111" s="49"/>
      <c r="T111" s="49"/>
      <c r="U111" s="50"/>
      <c r="V111" s="50"/>
      <c r="W111" s="53"/>
      <c r="X111" s="62">
        <v>155000</v>
      </c>
      <c r="Y111" s="55"/>
      <c r="Z111" s="50"/>
      <c r="AA111" s="49"/>
      <c r="AB111" s="49"/>
      <c r="AC111" s="56">
        <v>2500</v>
      </c>
      <c r="AD111" s="57">
        <v>10</v>
      </c>
      <c r="AE111" s="58">
        <f t="shared" si="14"/>
        <v>1292</v>
      </c>
      <c r="AF111" s="50">
        <v>20000</v>
      </c>
      <c r="AG111" s="59"/>
      <c r="AH111" s="56">
        <v>2000</v>
      </c>
      <c r="AI111" s="56"/>
      <c r="AJ111" s="56"/>
      <c r="AK111" s="57">
        <v>9.5</v>
      </c>
      <c r="AL111" s="58">
        <f t="shared" si="15"/>
        <v>158</v>
      </c>
      <c r="AM111" s="58"/>
      <c r="AN111" s="60"/>
      <c r="AO111" s="61">
        <v>0</v>
      </c>
      <c r="AP111" s="61"/>
      <c r="AQ111" s="66"/>
      <c r="AR111" s="61">
        <v>0</v>
      </c>
      <c r="AS111" s="61"/>
      <c r="AT111" s="67"/>
      <c r="AU111" s="56">
        <v>0</v>
      </c>
      <c r="AV111" s="61"/>
      <c r="AW111" s="61"/>
      <c r="AX111" s="57"/>
      <c r="AY111" s="64"/>
      <c r="AZ111" s="57"/>
      <c r="BA111" s="57"/>
      <c r="BB111" s="58">
        <f t="shared" si="10"/>
        <v>0</v>
      </c>
      <c r="BC111" s="56"/>
      <c r="BD111" s="57"/>
      <c r="BE111" s="58"/>
      <c r="BF111" s="61">
        <f t="shared" si="11"/>
        <v>5950</v>
      </c>
      <c r="BG111" s="61"/>
      <c r="BH111" s="61">
        <v>5987</v>
      </c>
      <c r="BI111" s="65">
        <v>0</v>
      </c>
      <c r="BJ111">
        <v>0</v>
      </c>
      <c r="BK111" s="65">
        <f t="shared" si="12"/>
        <v>0</v>
      </c>
    </row>
    <row r="112" spans="1:63" ht="16.5">
      <c r="A112" s="48">
        <v>369</v>
      </c>
      <c r="B112" s="48"/>
      <c r="C112" s="48">
        <v>50</v>
      </c>
      <c r="D112" s="48">
        <v>4086</v>
      </c>
      <c r="E112" s="25" t="s">
        <v>186</v>
      </c>
      <c r="F112" s="48">
        <v>4882</v>
      </c>
      <c r="G112" s="49"/>
      <c r="H112" s="49"/>
      <c r="I112" s="49"/>
      <c r="J112" s="49"/>
      <c r="K112" s="50"/>
      <c r="L112" s="50"/>
      <c r="M112" s="51"/>
      <c r="N112" s="50"/>
      <c r="O112" s="50"/>
      <c r="P112" s="50"/>
      <c r="Q112" s="50"/>
      <c r="R112" s="52"/>
      <c r="S112" s="49"/>
      <c r="T112" s="49"/>
      <c r="U112" s="50"/>
      <c r="V112" s="50"/>
      <c r="W112" s="53"/>
      <c r="X112" s="62">
        <v>252000</v>
      </c>
      <c r="Y112" s="55"/>
      <c r="Z112" s="50"/>
      <c r="AA112" s="49"/>
      <c r="AB112" s="49"/>
      <c r="AC112" s="56">
        <v>3000</v>
      </c>
      <c r="AD112" s="57">
        <v>9.5</v>
      </c>
      <c r="AE112" s="58">
        <f t="shared" si="14"/>
        <v>1995</v>
      </c>
      <c r="AF112" s="50">
        <v>34000</v>
      </c>
      <c r="AG112" s="59"/>
      <c r="AH112" s="56">
        <v>2000</v>
      </c>
      <c r="AI112" s="56"/>
      <c r="AJ112" s="56"/>
      <c r="AK112" s="57">
        <v>9.5</v>
      </c>
      <c r="AL112" s="58">
        <f t="shared" si="15"/>
        <v>269</v>
      </c>
      <c r="AM112" s="58"/>
      <c r="AN112" s="60"/>
      <c r="AO112" s="61">
        <v>0</v>
      </c>
      <c r="AP112" s="61"/>
      <c r="AQ112" s="66"/>
      <c r="AR112" s="61">
        <v>0</v>
      </c>
      <c r="AS112" s="61">
        <v>577</v>
      </c>
      <c r="AT112" s="67">
        <v>42684</v>
      </c>
      <c r="AU112" s="50">
        <v>185900</v>
      </c>
      <c r="AV112" s="61">
        <v>3300</v>
      </c>
      <c r="AW112" s="61"/>
      <c r="AX112" s="57"/>
      <c r="AY112" s="64">
        <v>9.5</v>
      </c>
      <c r="AZ112" s="57">
        <v>9.5</v>
      </c>
      <c r="BA112" s="57">
        <v>9.5</v>
      </c>
      <c r="BB112" s="58">
        <f t="shared" si="10"/>
        <v>1472</v>
      </c>
      <c r="BC112" s="56"/>
      <c r="BD112" s="57"/>
      <c r="BE112" s="58"/>
      <c r="BF112" s="61">
        <f t="shared" si="11"/>
        <v>12036</v>
      </c>
      <c r="BG112" s="61"/>
      <c r="BH112" s="61">
        <v>12102</v>
      </c>
      <c r="BI112" s="65">
        <v>185900</v>
      </c>
      <c r="BJ112">
        <v>185900</v>
      </c>
      <c r="BK112" s="65">
        <f t="shared" si="12"/>
        <v>0</v>
      </c>
    </row>
    <row r="113" spans="1:63" ht="16.5">
      <c r="A113" s="48">
        <v>475</v>
      </c>
      <c r="B113" s="48"/>
      <c r="C113" s="48">
        <v>50</v>
      </c>
      <c r="D113" s="48">
        <v>4949</v>
      </c>
      <c r="E113" s="108" t="s">
        <v>187</v>
      </c>
      <c r="F113" s="48">
        <v>4973</v>
      </c>
      <c r="G113" s="49"/>
      <c r="H113" s="49"/>
      <c r="I113" s="49"/>
      <c r="J113" s="49"/>
      <c r="K113" s="50"/>
      <c r="L113" s="50"/>
      <c r="M113" s="51"/>
      <c r="N113" s="50"/>
      <c r="O113" s="50"/>
      <c r="P113" s="50"/>
      <c r="Q113" s="50"/>
      <c r="R113" s="52"/>
      <c r="S113" s="49"/>
      <c r="T113" s="49"/>
      <c r="U113" s="50"/>
      <c r="V113" s="50"/>
      <c r="W113" s="53"/>
      <c r="X113" s="62">
        <v>240000</v>
      </c>
      <c r="Y113" s="55"/>
      <c r="Z113" s="50"/>
      <c r="AA113" s="49"/>
      <c r="AB113" s="49"/>
      <c r="AC113" s="56">
        <v>4000</v>
      </c>
      <c r="AD113" s="57">
        <v>9.5</v>
      </c>
      <c r="AE113" s="58">
        <f t="shared" si="14"/>
        <v>1900</v>
      </c>
      <c r="AF113" s="50">
        <v>26000</v>
      </c>
      <c r="AG113" s="59"/>
      <c r="AH113" s="56">
        <v>2000</v>
      </c>
      <c r="AI113" s="56"/>
      <c r="AJ113" s="56"/>
      <c r="AK113" s="57">
        <v>9.5</v>
      </c>
      <c r="AL113" s="58">
        <f t="shared" si="15"/>
        <v>206</v>
      </c>
      <c r="AM113" s="58"/>
      <c r="AN113" s="60"/>
      <c r="AO113" s="63">
        <v>0</v>
      </c>
      <c r="AP113" s="63"/>
      <c r="AQ113" s="66"/>
      <c r="AR113" s="61">
        <v>0</v>
      </c>
      <c r="AS113" s="61"/>
      <c r="AT113" s="67"/>
      <c r="AU113" s="56">
        <v>0</v>
      </c>
      <c r="AV113" s="61"/>
      <c r="AW113" s="61"/>
      <c r="AX113" s="57"/>
      <c r="AY113" s="64"/>
      <c r="AZ113" s="57"/>
      <c r="BA113" s="57"/>
      <c r="BB113" s="58">
        <f t="shared" si="10"/>
        <v>0</v>
      </c>
      <c r="BC113" s="61"/>
      <c r="BD113" s="57"/>
      <c r="BE113" s="58"/>
      <c r="BF113" s="61">
        <f t="shared" si="11"/>
        <v>8106</v>
      </c>
      <c r="BG113" s="61"/>
      <c r="BH113" s="61">
        <v>8154</v>
      </c>
      <c r="BI113" s="65">
        <v>0</v>
      </c>
      <c r="BJ113">
        <v>0</v>
      </c>
      <c r="BK113" s="65">
        <f t="shared" si="12"/>
        <v>0</v>
      </c>
    </row>
    <row r="114" spans="1:63" ht="16.5">
      <c r="A114" s="48">
        <v>476</v>
      </c>
      <c r="B114" s="48">
        <v>54</v>
      </c>
      <c r="C114" s="48">
        <v>54</v>
      </c>
      <c r="D114" s="48">
        <v>4950</v>
      </c>
      <c r="E114" s="25" t="s">
        <v>188</v>
      </c>
      <c r="F114" s="48">
        <v>4831</v>
      </c>
      <c r="G114" s="52"/>
      <c r="H114" s="49"/>
      <c r="I114" s="49"/>
      <c r="J114" s="49"/>
      <c r="K114" s="50"/>
      <c r="L114" s="50"/>
      <c r="M114" s="51"/>
      <c r="N114" s="50"/>
      <c r="O114" s="50"/>
      <c r="P114" s="50"/>
      <c r="Q114" s="50"/>
      <c r="R114" s="62"/>
      <c r="S114" s="49"/>
      <c r="T114" s="49"/>
      <c r="U114" s="50"/>
      <c r="V114" s="50"/>
      <c r="W114" s="53"/>
      <c r="X114" s="62">
        <v>288000</v>
      </c>
      <c r="Y114" s="55"/>
      <c r="Z114" s="50"/>
      <c r="AA114" s="49"/>
      <c r="AB114" s="49"/>
      <c r="AC114" s="50">
        <v>4000</v>
      </c>
      <c r="AD114" s="57">
        <v>9.5</v>
      </c>
      <c r="AE114" s="58">
        <f t="shared" si="14"/>
        <v>2280</v>
      </c>
      <c r="AF114" s="50">
        <v>0</v>
      </c>
      <c r="AG114" s="59"/>
      <c r="AH114" s="56"/>
      <c r="AI114" s="61"/>
      <c r="AJ114" s="56"/>
      <c r="AK114" s="57">
        <v>9.5</v>
      </c>
      <c r="AL114" s="58"/>
      <c r="AM114" s="58"/>
      <c r="AN114" s="60"/>
      <c r="AO114" s="61">
        <v>0</v>
      </c>
      <c r="AP114" s="61"/>
      <c r="AQ114" s="66"/>
      <c r="AR114" s="61">
        <v>0</v>
      </c>
      <c r="AS114" s="61">
        <v>589</v>
      </c>
      <c r="AT114" s="67">
        <v>42786</v>
      </c>
      <c r="AU114" s="50">
        <v>98000</v>
      </c>
      <c r="AV114" s="61">
        <v>2000</v>
      </c>
      <c r="AW114" s="61"/>
      <c r="AX114" s="57"/>
      <c r="AY114" s="64"/>
      <c r="AZ114" s="57">
        <v>9.5</v>
      </c>
      <c r="BA114" s="57">
        <v>9.5</v>
      </c>
      <c r="BB114" s="58">
        <f t="shared" si="10"/>
        <v>776</v>
      </c>
      <c r="BC114" s="56"/>
      <c r="BD114" s="57"/>
      <c r="BE114" s="58"/>
      <c r="BF114" s="61">
        <f t="shared" si="11"/>
        <v>9056</v>
      </c>
      <c r="BG114" s="61"/>
      <c r="BH114" s="61">
        <v>8520</v>
      </c>
      <c r="BI114" s="65">
        <v>98000</v>
      </c>
      <c r="BJ114">
        <v>98000</v>
      </c>
      <c r="BK114" s="65">
        <f t="shared" si="12"/>
        <v>0</v>
      </c>
    </row>
    <row r="115" spans="1:63" ht="16.5">
      <c r="A115" s="48">
        <v>501</v>
      </c>
      <c r="B115" s="48"/>
      <c r="C115" s="48">
        <v>51</v>
      </c>
      <c r="D115" s="109">
        <v>5061</v>
      </c>
      <c r="E115" s="108" t="s">
        <v>189</v>
      </c>
      <c r="F115" s="48">
        <v>5020</v>
      </c>
      <c r="G115" s="49"/>
      <c r="H115" s="49"/>
      <c r="I115" s="49"/>
      <c r="J115" s="49"/>
      <c r="K115" s="50"/>
      <c r="L115" s="50"/>
      <c r="M115" s="51">
        <v>42802</v>
      </c>
      <c r="N115" s="50"/>
      <c r="O115" s="50"/>
      <c r="P115" s="50">
        <v>100000</v>
      </c>
      <c r="Q115" s="50"/>
      <c r="R115" s="52"/>
      <c r="S115" s="49"/>
      <c r="T115" s="49"/>
      <c r="U115" s="50"/>
      <c r="V115" s="50"/>
      <c r="W115" s="53"/>
      <c r="X115" s="52">
        <v>388000</v>
      </c>
      <c r="Y115" s="55"/>
      <c r="Z115" s="50"/>
      <c r="AA115" s="49"/>
      <c r="AB115" s="49"/>
      <c r="AC115" s="56">
        <v>4000</v>
      </c>
      <c r="AD115" s="57">
        <v>9.5</v>
      </c>
      <c r="AE115" s="58">
        <f t="shared" si="14"/>
        <v>3072</v>
      </c>
      <c r="AF115" s="49">
        <v>34000</v>
      </c>
      <c r="AG115" s="59"/>
      <c r="AH115" s="56">
        <v>2000</v>
      </c>
      <c r="AI115" s="56"/>
      <c r="AJ115" s="56"/>
      <c r="AK115" s="57">
        <v>9.5</v>
      </c>
      <c r="AL115" s="58">
        <f>ROUND(AF115*AK115/1200,1/2)</f>
        <v>269</v>
      </c>
      <c r="AM115" s="58"/>
      <c r="AN115" s="60"/>
      <c r="AO115" s="63">
        <v>0</v>
      </c>
      <c r="AP115" s="63"/>
      <c r="AQ115" s="66"/>
      <c r="AR115" s="61">
        <v>0</v>
      </c>
      <c r="AS115" s="61">
        <v>591</v>
      </c>
      <c r="AT115" s="67">
        <v>42802</v>
      </c>
      <c r="AU115" s="56">
        <v>100000</v>
      </c>
      <c r="AV115" s="61">
        <v>1700</v>
      </c>
      <c r="AW115" s="61"/>
      <c r="AX115" s="57"/>
      <c r="AY115" s="64">
        <v>9.5</v>
      </c>
      <c r="AZ115" s="57"/>
      <c r="BA115" s="57">
        <v>9.5</v>
      </c>
      <c r="BB115" s="58">
        <v>585</v>
      </c>
      <c r="BC115" s="61"/>
      <c r="BD115" s="57"/>
      <c r="BE115" s="58"/>
      <c r="BF115" s="61">
        <f t="shared" si="11"/>
        <v>11626</v>
      </c>
      <c r="BG115" s="61"/>
      <c r="BH115" s="61">
        <v>9388</v>
      </c>
      <c r="BI115" s="65">
        <v>100000</v>
      </c>
      <c r="BJ115">
        <v>100000</v>
      </c>
      <c r="BK115" s="65">
        <f>+BI115-BJ115</f>
        <v>0</v>
      </c>
    </row>
    <row r="116" spans="1:63" ht="16.5">
      <c r="A116" s="48"/>
      <c r="B116" s="48"/>
      <c r="C116" s="48"/>
      <c r="D116" s="48"/>
      <c r="E116" s="25"/>
      <c r="F116" s="48"/>
      <c r="G116" s="49"/>
      <c r="H116" s="49"/>
      <c r="I116" s="49"/>
      <c r="J116" s="49"/>
      <c r="K116" s="50"/>
      <c r="L116" s="50"/>
      <c r="M116" s="51"/>
      <c r="N116" s="50"/>
      <c r="O116" s="50"/>
      <c r="P116" s="50"/>
      <c r="Q116" s="50"/>
      <c r="R116" s="52"/>
      <c r="S116" s="49"/>
      <c r="T116" s="49"/>
      <c r="U116" s="50"/>
      <c r="V116" s="50"/>
      <c r="W116" s="110"/>
      <c r="X116" s="62"/>
      <c r="Y116" s="55"/>
      <c r="Z116" s="50"/>
      <c r="AA116" s="49"/>
      <c r="AB116" s="49"/>
      <c r="AC116" s="56"/>
      <c r="AD116" s="57"/>
      <c r="AE116" s="58">
        <f t="shared" si="14"/>
        <v>0</v>
      </c>
      <c r="AF116" s="49"/>
      <c r="AG116" s="59"/>
      <c r="AH116" s="56"/>
      <c r="AI116" s="56"/>
      <c r="AJ116" s="56"/>
      <c r="AK116" s="57"/>
      <c r="AL116" s="58"/>
      <c r="AM116" s="58"/>
      <c r="AN116" s="58"/>
      <c r="AO116" s="61"/>
      <c r="AP116" s="61"/>
      <c r="AQ116" s="61"/>
      <c r="AR116" s="61"/>
      <c r="AS116" s="61"/>
      <c r="AT116" s="61"/>
      <c r="AU116" s="56"/>
      <c r="AV116" s="61"/>
      <c r="AW116" s="61"/>
      <c r="AX116" s="57"/>
      <c r="AY116" s="64"/>
      <c r="AZ116" s="57"/>
      <c r="BA116" s="57"/>
      <c r="BB116" s="58"/>
      <c r="BC116" s="56"/>
      <c r="BD116" s="57"/>
      <c r="BE116" s="58"/>
      <c r="BF116" s="61"/>
      <c r="BG116" s="61"/>
      <c r="BH116" s="61"/>
    </row>
    <row r="117" spans="1:63" ht="16.5">
      <c r="A117" s="48"/>
      <c r="B117" s="48"/>
      <c r="C117" s="48"/>
      <c r="D117" s="48"/>
      <c r="E117" s="25"/>
      <c r="F117" s="48"/>
      <c r="G117" s="49"/>
      <c r="H117" s="49"/>
      <c r="I117" s="49"/>
      <c r="J117" s="49"/>
      <c r="K117" s="49"/>
      <c r="L117" s="50"/>
      <c r="M117" s="49"/>
      <c r="N117" s="50"/>
      <c r="O117" s="50"/>
      <c r="P117" s="50"/>
      <c r="Q117" s="50"/>
      <c r="R117" s="52"/>
      <c r="S117" s="49"/>
      <c r="T117" s="49"/>
      <c r="U117" s="49"/>
      <c r="V117" s="50"/>
      <c r="W117" s="110"/>
      <c r="X117" s="54"/>
      <c r="Y117" s="52"/>
      <c r="Z117" s="49"/>
      <c r="AA117" s="49"/>
      <c r="AB117" s="49"/>
      <c r="AC117" s="56"/>
      <c r="AD117" s="57"/>
      <c r="AE117" s="56"/>
      <c r="AF117" s="56"/>
      <c r="AG117" s="56"/>
      <c r="AH117" s="56"/>
      <c r="AI117" s="56"/>
      <c r="AJ117" s="56"/>
      <c r="AK117" s="57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7"/>
      <c r="AY117" s="57"/>
      <c r="AZ117" s="57"/>
      <c r="BA117" s="57"/>
      <c r="BB117" s="61"/>
      <c r="BC117" s="56"/>
      <c r="BD117" s="57"/>
      <c r="BE117" s="56"/>
      <c r="BF117" s="56"/>
      <c r="BG117" s="56"/>
      <c r="BH117" s="111"/>
    </row>
    <row r="118" spans="1:63" ht="16.5">
      <c r="A118" s="48"/>
      <c r="B118" s="48"/>
      <c r="C118" s="48"/>
      <c r="D118" s="48"/>
      <c r="E118" s="25"/>
      <c r="F118" s="48"/>
      <c r="G118" s="49"/>
      <c r="H118" s="49"/>
      <c r="I118" s="49"/>
      <c r="J118" s="49"/>
      <c r="K118" s="50"/>
      <c r="L118" s="50"/>
      <c r="M118" s="51"/>
      <c r="N118" s="50"/>
      <c r="O118" s="50"/>
      <c r="P118" s="50"/>
      <c r="Q118" s="61"/>
      <c r="R118" s="52"/>
      <c r="S118" s="49"/>
      <c r="T118" s="49"/>
      <c r="U118" s="50"/>
      <c r="V118" s="50"/>
      <c r="W118" s="53"/>
      <c r="X118" s="62"/>
      <c r="Y118" s="55"/>
      <c r="Z118" s="50"/>
      <c r="AA118" s="56"/>
      <c r="AB118" s="50"/>
      <c r="AC118" s="56"/>
      <c r="AD118" s="57"/>
      <c r="AE118" s="58"/>
      <c r="AF118" s="50"/>
      <c r="AG118" s="59"/>
      <c r="AH118" s="56"/>
      <c r="AI118" s="56"/>
      <c r="AJ118" s="56"/>
      <c r="AK118" s="57"/>
      <c r="AL118" s="58"/>
      <c r="AM118" s="58"/>
      <c r="AN118" s="58"/>
      <c r="AO118" s="61"/>
      <c r="AP118" s="61"/>
      <c r="AQ118" s="61"/>
      <c r="AR118" s="61"/>
      <c r="AS118" s="61"/>
      <c r="AT118" s="61"/>
      <c r="AU118" s="56"/>
      <c r="AV118" s="61"/>
      <c r="AW118" s="61"/>
      <c r="AX118" s="57"/>
      <c r="AY118" s="64"/>
      <c r="AZ118" s="57"/>
      <c r="BA118" s="57"/>
      <c r="BB118" s="58"/>
      <c r="BC118" s="56"/>
      <c r="BD118" s="57"/>
      <c r="BE118" s="58"/>
      <c r="BF118" s="61"/>
      <c r="BG118" s="61"/>
      <c r="BH118" s="61"/>
      <c r="BI118" s="65">
        <v>3344517.5</v>
      </c>
    </row>
    <row r="119" spans="1:63" ht="16.5">
      <c r="A119" s="48"/>
      <c r="B119" s="48"/>
      <c r="C119" s="48"/>
      <c r="D119" s="48"/>
      <c r="E119" s="25"/>
      <c r="F119" s="48"/>
      <c r="G119" s="49"/>
      <c r="H119" s="49"/>
      <c r="I119" s="49"/>
      <c r="J119" s="49"/>
      <c r="K119" s="50"/>
      <c r="L119" s="50"/>
      <c r="M119" s="51"/>
      <c r="N119" s="50"/>
      <c r="O119" s="50"/>
      <c r="P119" s="50"/>
      <c r="Q119" s="50"/>
      <c r="R119" s="52"/>
      <c r="S119" s="49"/>
      <c r="T119" s="49"/>
      <c r="U119" s="50"/>
      <c r="V119" s="50"/>
      <c r="W119" s="53"/>
      <c r="X119" s="62"/>
      <c r="Y119" s="55"/>
      <c r="Z119" s="50"/>
      <c r="AA119" s="49"/>
      <c r="AB119" s="49"/>
      <c r="AC119" s="56"/>
      <c r="AD119" s="57"/>
      <c r="AE119" s="58"/>
      <c r="AF119" s="49"/>
      <c r="AG119" s="59"/>
      <c r="AH119" s="56"/>
      <c r="AI119" s="56"/>
      <c r="AJ119" s="56"/>
      <c r="AK119" s="57"/>
      <c r="AL119" s="58"/>
      <c r="AM119" s="58"/>
      <c r="AN119" s="58"/>
      <c r="AO119" s="61"/>
      <c r="AP119" s="61"/>
      <c r="AQ119" s="61"/>
      <c r="AR119" s="62"/>
      <c r="AS119" s="62"/>
      <c r="AT119" s="62"/>
      <c r="AU119" s="56"/>
      <c r="AV119" s="61"/>
      <c r="AW119" s="56"/>
      <c r="AX119" s="61"/>
      <c r="AY119" s="57"/>
      <c r="AZ119" s="57"/>
      <c r="BA119" s="64"/>
      <c r="BB119" s="58"/>
      <c r="BC119" s="56"/>
      <c r="BD119" s="57"/>
      <c r="BE119" s="58"/>
      <c r="BF119" s="61"/>
      <c r="BG119" s="61"/>
      <c r="BH119" s="61"/>
    </row>
    <row r="120" spans="1:63" ht="16.5">
      <c r="A120" s="48"/>
      <c r="B120" s="48"/>
      <c r="C120" s="48"/>
      <c r="D120" s="48"/>
      <c r="E120" s="25"/>
      <c r="F120" s="48"/>
      <c r="G120" s="49"/>
      <c r="H120" s="49"/>
      <c r="I120" s="49"/>
      <c r="J120" s="49"/>
      <c r="K120" s="50"/>
      <c r="L120" s="51"/>
      <c r="M120" s="51"/>
      <c r="N120" s="50"/>
      <c r="O120" s="50"/>
      <c r="P120" s="50"/>
      <c r="Q120" s="50"/>
      <c r="R120" s="49"/>
      <c r="S120" s="49"/>
      <c r="T120" s="49"/>
      <c r="U120" s="50"/>
      <c r="V120" s="50"/>
      <c r="W120" s="53"/>
      <c r="X120" s="62"/>
      <c r="Y120" s="55"/>
      <c r="Z120" s="50"/>
      <c r="AA120" s="49"/>
      <c r="AB120" s="49"/>
      <c r="AC120" s="56"/>
      <c r="AD120" s="57"/>
      <c r="AE120" s="58"/>
      <c r="AF120" s="49"/>
      <c r="AG120" s="59"/>
      <c r="AH120" s="56"/>
      <c r="AI120" s="56"/>
      <c r="AJ120" s="56"/>
      <c r="AK120" s="57"/>
      <c r="AL120" s="58"/>
      <c r="AM120" s="58"/>
      <c r="AN120" s="58"/>
      <c r="AO120" s="61"/>
      <c r="AP120" s="61"/>
      <c r="AQ120" s="61"/>
      <c r="AR120" s="61"/>
      <c r="AS120" s="61"/>
      <c r="AT120" s="61"/>
      <c r="AU120" s="56"/>
      <c r="AV120" s="61"/>
      <c r="AW120" s="61"/>
      <c r="AX120" s="57"/>
      <c r="AY120" s="64"/>
      <c r="AZ120" s="57"/>
      <c r="BA120" s="57"/>
      <c r="BB120" s="58"/>
      <c r="BC120" s="56"/>
      <c r="BD120" s="57"/>
      <c r="BE120" s="58"/>
      <c r="BF120" s="61"/>
      <c r="BG120" s="61"/>
      <c r="BH120" s="61"/>
    </row>
    <row r="121" spans="1:63" ht="16.5">
      <c r="A121" s="48"/>
      <c r="B121" s="48"/>
      <c r="C121" s="48"/>
      <c r="D121" s="48"/>
      <c r="E121" s="25"/>
      <c r="F121" s="48"/>
      <c r="G121" s="49"/>
      <c r="H121" s="49"/>
      <c r="I121" s="49"/>
      <c r="J121" s="49"/>
      <c r="K121" s="50"/>
      <c r="L121" s="51"/>
      <c r="M121" s="51"/>
      <c r="N121" s="50"/>
      <c r="O121" s="50"/>
      <c r="P121" s="50"/>
      <c r="Q121" s="50"/>
      <c r="R121" s="49"/>
      <c r="S121" s="49"/>
      <c r="T121" s="49"/>
      <c r="U121" s="50"/>
      <c r="V121" s="50"/>
      <c r="W121" s="53"/>
      <c r="X121" s="62"/>
      <c r="Y121" s="55"/>
      <c r="Z121" s="50"/>
      <c r="AA121" s="49"/>
      <c r="AB121" s="49"/>
      <c r="AC121" s="56"/>
      <c r="AD121" s="57"/>
      <c r="AE121" s="58"/>
      <c r="AF121" s="49"/>
      <c r="AG121" s="59"/>
      <c r="AH121" s="56"/>
      <c r="AI121" s="56"/>
      <c r="AJ121" s="56"/>
      <c r="AK121" s="57"/>
      <c r="AL121" s="58"/>
      <c r="AM121" s="58"/>
      <c r="AN121" s="58"/>
      <c r="AO121" s="61"/>
      <c r="AP121" s="61"/>
      <c r="AQ121" s="61"/>
      <c r="AR121" s="61"/>
      <c r="AS121" s="61"/>
      <c r="AT121" s="61"/>
      <c r="AU121" s="56"/>
      <c r="AV121" s="61"/>
      <c r="AW121" s="61"/>
      <c r="AX121" s="57"/>
      <c r="AY121" s="64"/>
      <c r="AZ121" s="57"/>
      <c r="BA121" s="57"/>
      <c r="BB121" s="58"/>
      <c r="BC121" s="56"/>
      <c r="BD121" s="57"/>
      <c r="BE121" s="58"/>
      <c r="BF121" s="61"/>
      <c r="BG121" s="61"/>
      <c r="BH121" s="61"/>
    </row>
  </sheetData>
  <mergeCells count="11">
    <mergeCell ref="AO4:BE4"/>
    <mergeCell ref="A1:BH1"/>
    <mergeCell ref="A2:BH2"/>
    <mergeCell ref="A4:A5"/>
    <mergeCell ref="B4:B5"/>
    <mergeCell ref="D4:D5"/>
    <mergeCell ref="E4:E5"/>
    <mergeCell ref="F4:F5"/>
    <mergeCell ref="N4:Q4"/>
    <mergeCell ref="X4:AE4"/>
    <mergeCell ref="AF4:AL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UM59"/>
  <sheetViews>
    <sheetView workbookViewId="0">
      <pane xSplit="4" ySplit="4" topLeftCell="E20" activePane="bottomRight" state="frozen"/>
      <selection pane="topRight" activeCell="H1" sqref="H1"/>
      <selection pane="bottomLeft" activeCell="A5" sqref="A5"/>
      <selection pane="bottomRight" activeCell="K1" sqref="K1:K1048576"/>
    </sheetView>
  </sheetViews>
  <sheetFormatPr defaultColWidth="0" defaultRowHeight="16.5"/>
  <cols>
    <col min="1" max="1" width="4.5703125" style="2" customWidth="1"/>
    <col min="2" max="2" width="7.5703125" style="20" customWidth="1"/>
    <col min="3" max="3" width="26.5703125" style="21" customWidth="1"/>
    <col min="4" max="4" width="7.5703125" style="20" customWidth="1"/>
    <col min="5" max="5" width="9.140625" style="2" customWidth="1"/>
    <col min="6" max="6" width="13.42578125" style="2" customWidth="1"/>
    <col min="7" max="7" width="9.140625" style="2" customWidth="1"/>
    <col min="8" max="8" width="12.85546875" style="2" bestFit="1" customWidth="1"/>
    <col min="9" max="122" width="9.140625" style="2" customWidth="1"/>
    <col min="123" max="123" width="4.42578125" style="2" customWidth="1"/>
    <col min="124" max="125" width="9.140625" style="2" customWidth="1"/>
    <col min="126" max="126" width="5.28515625" style="2" customWidth="1"/>
    <col min="127" max="127" width="6.5703125" style="2" customWidth="1"/>
    <col min="128" max="128" width="26.42578125" style="2" customWidth="1"/>
    <col min="129" max="129" width="6.5703125" style="2" customWidth="1"/>
    <col min="130" max="135" width="8.85546875" style="2" customWidth="1"/>
    <col min="136" max="136" width="13.42578125" style="2" customWidth="1"/>
    <col min="137" max="137" width="13.28515625" style="2" customWidth="1"/>
    <col min="138" max="138" width="9" style="2" customWidth="1"/>
    <col min="139" max="139" width="6.85546875" style="2" customWidth="1"/>
    <col min="140" max="140" width="5.42578125" style="2" customWidth="1"/>
    <col min="141" max="142" width="8.85546875" style="2" customWidth="1"/>
    <col min="143" max="143" width="10.7109375" style="2" customWidth="1"/>
    <col min="144" max="144" width="8.28515625" style="2" customWidth="1"/>
    <col min="145" max="145" width="7.7109375" style="2" customWidth="1"/>
    <col min="146" max="146" width="8.42578125" style="2" customWidth="1"/>
    <col min="147" max="147" width="9.140625" style="2" customWidth="1"/>
    <col min="148" max="148" width="8" style="2" customWidth="1"/>
    <col min="149" max="149" width="6.28515625" style="2" customWidth="1"/>
    <col min="150" max="150" width="7.28515625" style="2" customWidth="1"/>
    <col min="151" max="152" width="7.5703125" style="2" customWidth="1"/>
    <col min="153" max="153" width="6.7109375" style="2" customWidth="1"/>
    <col min="154" max="154" width="9.140625" style="2" customWidth="1"/>
    <col min="155" max="155" width="6.28515625" style="2" customWidth="1"/>
    <col min="156" max="157" width="8" style="2" customWidth="1"/>
    <col min="158" max="158" width="6.7109375" style="2" customWidth="1"/>
    <col min="159" max="159" width="9.140625" style="2" customWidth="1"/>
    <col min="160" max="160" width="7.28515625" style="2" customWidth="1"/>
    <col min="161" max="161" width="9.140625" style="2" customWidth="1"/>
    <col min="162" max="162" width="9.28515625" style="2" customWidth="1"/>
    <col min="163" max="170" width="0" style="2" hidden="1"/>
    <col min="171" max="171" width="4.5703125" style="2" customWidth="1"/>
    <col min="172" max="173" width="0" style="2" hidden="1" customWidth="1"/>
    <col min="174" max="174" width="3.140625" style="2" customWidth="1"/>
    <col min="175" max="175" width="5.85546875" style="2" customWidth="1"/>
    <col min="176" max="176" width="26" style="2" customWidth="1"/>
    <col min="177" max="177" width="7.28515625" style="2" customWidth="1"/>
    <col min="178" max="193" width="0" style="2" hidden="1" customWidth="1"/>
    <col min="194" max="194" width="10.28515625" style="2" customWidth="1"/>
    <col min="195" max="197" width="0" style="2" hidden="1" customWidth="1"/>
    <col min="198" max="198" width="8" style="2" customWidth="1"/>
    <col min="199" max="199" width="0" style="2" hidden="1" customWidth="1"/>
    <col min="200" max="200" width="9.85546875" style="2" customWidth="1"/>
    <col min="201" max="201" width="9.28515625" style="2" customWidth="1"/>
    <col min="202" max="203" width="0" style="2" hidden="1" customWidth="1"/>
    <col min="204" max="204" width="7.85546875" style="2" customWidth="1"/>
    <col min="205" max="205" width="0" style="2" hidden="1" customWidth="1"/>
    <col min="206" max="206" width="6.7109375" style="2" customWidth="1"/>
    <col min="207" max="208" width="7.85546875" style="2" customWidth="1"/>
    <col min="209" max="210" width="0" style="2" hidden="1" customWidth="1"/>
    <col min="211" max="211" width="6.7109375" style="2" customWidth="1"/>
    <col min="212" max="212" width="5.5703125" style="2" customWidth="1"/>
    <col min="213" max="214" width="0" style="2" hidden="1" customWidth="1"/>
    <col min="215" max="215" width="6" style="2" customWidth="1"/>
    <col min="216" max="222" width="0" style="2" hidden="1" customWidth="1"/>
    <col min="223" max="223" width="9.85546875" style="2" customWidth="1"/>
    <col min="224" max="224" width="10.7109375" style="2" customWidth="1"/>
    <col min="225" max="225" width="10.5703125" style="2" customWidth="1"/>
    <col min="226" max="227" width="9.140625" style="2" customWidth="1"/>
    <col min="228" max="228" width="12.85546875" style="2" bestFit="1" customWidth="1"/>
    <col min="229" max="229" width="15.42578125" style="2" customWidth="1"/>
    <col min="230" max="230" width="15.28515625" style="2" customWidth="1"/>
    <col min="231" max="231" width="14.85546875" style="2" customWidth="1"/>
    <col min="232" max="232" width="12.85546875" style="2" bestFit="1" customWidth="1"/>
    <col min="233" max="233" width="14.85546875" style="2" customWidth="1"/>
    <col min="234" max="234" width="12.7109375" style="2" bestFit="1" customWidth="1"/>
    <col min="235" max="235" width="9.42578125" style="2" customWidth="1"/>
    <col min="236" max="236" width="11.28515625" style="2" customWidth="1"/>
    <col min="237" max="237" width="12.7109375" style="2" bestFit="1" customWidth="1"/>
    <col min="238" max="238" width="7.85546875" style="2" customWidth="1"/>
    <col min="239" max="239" width="12.7109375" style="2" bestFit="1" customWidth="1"/>
    <col min="240" max="240" width="13.7109375" style="2" bestFit="1" customWidth="1"/>
    <col min="241" max="241" width="12.7109375" style="2" customWidth="1"/>
    <col min="242" max="242" width="12.7109375" style="2" bestFit="1" customWidth="1"/>
    <col min="243" max="243" width="13.85546875" style="2" customWidth="1"/>
    <col min="244" max="244" width="13.140625" style="2" customWidth="1"/>
    <col min="245" max="246" width="9.140625" style="2" customWidth="1"/>
    <col min="247" max="248" width="12.7109375" style="2" bestFit="1" customWidth="1"/>
    <col min="249" max="378" width="9.140625" style="2" customWidth="1"/>
    <col min="379" max="379" width="4.42578125" style="2" customWidth="1"/>
    <col min="380" max="381" width="9.140625" style="2" customWidth="1"/>
    <col min="382" max="382" width="5.28515625" style="2" customWidth="1"/>
    <col min="383" max="383" width="6.5703125" style="2" customWidth="1"/>
    <col min="384" max="384" width="26.42578125" style="2" customWidth="1"/>
    <col min="385" max="385" width="6.5703125" style="2" customWidth="1"/>
    <col min="386" max="391" width="8.85546875" style="2" customWidth="1"/>
    <col min="392" max="392" width="13.42578125" style="2" customWidth="1"/>
    <col min="393" max="393" width="13.28515625" style="2" customWidth="1"/>
    <col min="394" max="394" width="9" style="2" customWidth="1"/>
    <col min="395" max="395" width="6.85546875" style="2" customWidth="1"/>
    <col min="396" max="396" width="5.42578125" style="2" customWidth="1"/>
    <col min="397" max="398" width="8.85546875" style="2" customWidth="1"/>
    <col min="399" max="399" width="10.7109375" style="2" customWidth="1"/>
    <col min="400" max="400" width="8.28515625" style="2" customWidth="1"/>
    <col min="401" max="401" width="7.7109375" style="2" customWidth="1"/>
    <col min="402" max="402" width="8.42578125" style="2" customWidth="1"/>
    <col min="403" max="403" width="9.140625" style="2" customWidth="1"/>
    <col min="404" max="404" width="8" style="2" customWidth="1"/>
    <col min="405" max="405" width="6.28515625" style="2" customWidth="1"/>
    <col min="406" max="406" width="7.28515625" style="2" customWidth="1"/>
    <col min="407" max="408" width="7.5703125" style="2" customWidth="1"/>
    <col min="409" max="409" width="6.7109375" style="2" customWidth="1"/>
    <col min="410" max="410" width="9.140625" style="2" customWidth="1"/>
    <col min="411" max="411" width="6.28515625" style="2" customWidth="1"/>
    <col min="412" max="413" width="8" style="2" customWidth="1"/>
    <col min="414" max="414" width="6.7109375" style="2" customWidth="1"/>
    <col min="415" max="415" width="9.140625" style="2" customWidth="1"/>
    <col min="416" max="416" width="7.28515625" style="2" customWidth="1"/>
    <col min="417" max="417" width="9.140625" style="2" customWidth="1"/>
    <col min="418" max="418" width="9.28515625" style="2" customWidth="1"/>
    <col min="419" max="426" width="0" style="2" hidden="1"/>
    <col min="427" max="427" width="4.5703125" style="2" customWidth="1"/>
    <col min="428" max="429" width="0" style="2" hidden="1" customWidth="1"/>
    <col min="430" max="430" width="3.140625" style="2" customWidth="1"/>
    <col min="431" max="431" width="5.85546875" style="2" customWidth="1"/>
    <col min="432" max="432" width="26" style="2" customWidth="1"/>
    <col min="433" max="433" width="7.28515625" style="2" customWidth="1"/>
    <col min="434" max="449" width="0" style="2" hidden="1" customWidth="1"/>
    <col min="450" max="450" width="10.28515625" style="2" customWidth="1"/>
    <col min="451" max="453" width="0" style="2" hidden="1" customWidth="1"/>
    <col min="454" max="454" width="8" style="2" customWidth="1"/>
    <col min="455" max="455" width="0" style="2" hidden="1" customWidth="1"/>
    <col min="456" max="456" width="9.85546875" style="2" customWidth="1"/>
    <col min="457" max="457" width="9.28515625" style="2" customWidth="1"/>
    <col min="458" max="459" width="0" style="2" hidden="1" customWidth="1"/>
    <col min="460" max="460" width="7.85546875" style="2" customWidth="1"/>
    <col min="461" max="461" width="0" style="2" hidden="1" customWidth="1"/>
    <col min="462" max="462" width="6.7109375" style="2" customWidth="1"/>
    <col min="463" max="464" width="7.85546875" style="2" customWidth="1"/>
    <col min="465" max="466" width="0" style="2" hidden="1" customWidth="1"/>
    <col min="467" max="467" width="6.7109375" style="2" customWidth="1"/>
    <col min="468" max="468" width="5.5703125" style="2" customWidth="1"/>
    <col min="469" max="470" width="0" style="2" hidden="1" customWidth="1"/>
    <col min="471" max="471" width="6" style="2" customWidth="1"/>
    <col min="472" max="478" width="0" style="2" hidden="1" customWidth="1"/>
    <col min="479" max="479" width="9.85546875" style="2" customWidth="1"/>
    <col min="480" max="480" width="10.7109375" style="2" customWidth="1"/>
    <col min="481" max="481" width="10.5703125" style="2" customWidth="1"/>
    <col min="482" max="483" width="9.140625" style="2" customWidth="1"/>
    <col min="484" max="484" width="12.85546875" style="2" bestFit="1" customWidth="1"/>
    <col min="485" max="485" width="15.42578125" style="2" customWidth="1"/>
    <col min="486" max="486" width="15.28515625" style="2" customWidth="1"/>
    <col min="487" max="487" width="14.85546875" style="2" customWidth="1"/>
    <col min="488" max="488" width="12.85546875" style="2" bestFit="1" customWidth="1"/>
    <col min="489" max="489" width="14.85546875" style="2" customWidth="1"/>
    <col min="490" max="490" width="12.7109375" style="2" bestFit="1" customWidth="1"/>
    <col min="491" max="491" width="9.42578125" style="2" customWidth="1"/>
    <col min="492" max="492" width="11.28515625" style="2" customWidth="1"/>
    <col min="493" max="493" width="12.7109375" style="2" bestFit="1" customWidth="1"/>
    <col min="494" max="494" width="7.85546875" style="2" customWidth="1"/>
    <col min="495" max="495" width="12.7109375" style="2" bestFit="1" customWidth="1"/>
    <col min="496" max="496" width="13.7109375" style="2" bestFit="1" customWidth="1"/>
    <col min="497" max="497" width="12.7109375" style="2" customWidth="1"/>
    <col min="498" max="498" width="12.7109375" style="2" bestFit="1" customWidth="1"/>
    <col min="499" max="499" width="13.85546875" style="2" customWidth="1"/>
    <col min="500" max="500" width="13.140625" style="2" customWidth="1"/>
    <col min="501" max="502" width="9.140625" style="2" customWidth="1"/>
    <col min="503" max="504" width="12.7109375" style="2" bestFit="1" customWidth="1"/>
    <col min="505" max="634" width="9.140625" style="2" customWidth="1"/>
    <col min="635" max="635" width="4.42578125" style="2" customWidth="1"/>
    <col min="636" max="637" width="9.140625" style="2" customWidth="1"/>
    <col min="638" max="638" width="5.28515625" style="2" customWidth="1"/>
    <col min="639" max="639" width="6.5703125" style="2" customWidth="1"/>
    <col min="640" max="640" width="26.42578125" style="2" customWidth="1"/>
    <col min="641" max="641" width="6.5703125" style="2" customWidth="1"/>
    <col min="642" max="647" width="8.85546875" style="2" customWidth="1"/>
    <col min="648" max="648" width="13.42578125" style="2" customWidth="1"/>
    <col min="649" max="649" width="13.28515625" style="2" customWidth="1"/>
    <col min="650" max="650" width="9" style="2" customWidth="1"/>
    <col min="651" max="651" width="6.85546875" style="2" customWidth="1"/>
    <col min="652" max="652" width="5.42578125" style="2" customWidth="1"/>
    <col min="653" max="654" width="8.85546875" style="2" customWidth="1"/>
    <col min="655" max="655" width="10.7109375" style="2" customWidth="1"/>
    <col min="656" max="656" width="8.28515625" style="2" customWidth="1"/>
    <col min="657" max="657" width="7.7109375" style="2" customWidth="1"/>
    <col min="658" max="658" width="8.42578125" style="2" customWidth="1"/>
    <col min="659" max="659" width="9.140625" style="2" customWidth="1"/>
    <col min="660" max="660" width="8" style="2" customWidth="1"/>
    <col min="661" max="661" width="6.28515625" style="2" customWidth="1"/>
    <col min="662" max="662" width="7.28515625" style="2" customWidth="1"/>
    <col min="663" max="664" width="7.5703125" style="2" customWidth="1"/>
    <col min="665" max="665" width="6.7109375" style="2" customWidth="1"/>
    <col min="666" max="666" width="9.140625" style="2" customWidth="1"/>
    <col min="667" max="667" width="6.28515625" style="2" customWidth="1"/>
    <col min="668" max="669" width="8" style="2" customWidth="1"/>
    <col min="670" max="670" width="6.7109375" style="2" customWidth="1"/>
    <col min="671" max="671" width="9.140625" style="2" customWidth="1"/>
    <col min="672" max="672" width="7.28515625" style="2" customWidth="1"/>
    <col min="673" max="673" width="9.140625" style="2" customWidth="1"/>
    <col min="674" max="674" width="9.28515625" style="2" customWidth="1"/>
    <col min="675" max="682" width="0" style="2" hidden="1"/>
    <col min="683" max="683" width="4.5703125" style="2" customWidth="1"/>
    <col min="684" max="685" width="0" style="2" hidden="1" customWidth="1"/>
    <col min="686" max="686" width="3.140625" style="2" customWidth="1"/>
    <col min="687" max="687" width="5.85546875" style="2" customWidth="1"/>
    <col min="688" max="688" width="26" style="2" customWidth="1"/>
    <col min="689" max="689" width="7.28515625" style="2" customWidth="1"/>
    <col min="690" max="705" width="0" style="2" hidden="1" customWidth="1"/>
    <col min="706" max="706" width="10.28515625" style="2" customWidth="1"/>
    <col min="707" max="709" width="0" style="2" hidden="1" customWidth="1"/>
    <col min="710" max="710" width="8" style="2" customWidth="1"/>
    <col min="711" max="711" width="0" style="2" hidden="1" customWidth="1"/>
    <col min="712" max="712" width="9.85546875" style="2" customWidth="1"/>
    <col min="713" max="713" width="9.28515625" style="2" customWidth="1"/>
    <col min="714" max="715" width="0" style="2" hidden="1" customWidth="1"/>
    <col min="716" max="716" width="7.85546875" style="2" customWidth="1"/>
    <col min="717" max="717" width="0" style="2" hidden="1" customWidth="1"/>
    <col min="718" max="718" width="6.7109375" style="2" customWidth="1"/>
    <col min="719" max="720" width="7.85546875" style="2" customWidth="1"/>
    <col min="721" max="722" width="0" style="2" hidden="1" customWidth="1"/>
    <col min="723" max="723" width="6.7109375" style="2" customWidth="1"/>
    <col min="724" max="724" width="5.5703125" style="2" customWidth="1"/>
    <col min="725" max="726" width="0" style="2" hidden="1" customWidth="1"/>
    <col min="727" max="727" width="6" style="2" customWidth="1"/>
    <col min="728" max="734" width="0" style="2" hidden="1" customWidth="1"/>
    <col min="735" max="735" width="9.85546875" style="2" customWidth="1"/>
    <col min="736" max="736" width="10.7109375" style="2" customWidth="1"/>
    <col min="737" max="737" width="10.5703125" style="2" customWidth="1"/>
    <col min="738" max="739" width="9.140625" style="2" customWidth="1"/>
    <col min="740" max="740" width="12.85546875" style="2" bestFit="1" customWidth="1"/>
    <col min="741" max="741" width="15.42578125" style="2" customWidth="1"/>
    <col min="742" max="742" width="15.28515625" style="2" customWidth="1"/>
    <col min="743" max="743" width="14.85546875" style="2" customWidth="1"/>
    <col min="744" max="744" width="12.85546875" style="2" bestFit="1" customWidth="1"/>
    <col min="745" max="745" width="14.85546875" style="2" customWidth="1"/>
    <col min="746" max="746" width="12.7109375" style="2" bestFit="1" customWidth="1"/>
    <col min="747" max="747" width="9.42578125" style="2" customWidth="1"/>
    <col min="748" max="748" width="11.28515625" style="2" customWidth="1"/>
    <col min="749" max="749" width="12.7109375" style="2" bestFit="1" customWidth="1"/>
    <col min="750" max="750" width="7.85546875" style="2" customWidth="1"/>
    <col min="751" max="751" width="12.7109375" style="2" bestFit="1" customWidth="1"/>
    <col min="752" max="752" width="13.7109375" style="2" bestFit="1" customWidth="1"/>
    <col min="753" max="753" width="12.7109375" style="2" customWidth="1"/>
    <col min="754" max="754" width="12.7109375" style="2" bestFit="1" customWidth="1"/>
    <col min="755" max="755" width="13.85546875" style="2" customWidth="1"/>
    <col min="756" max="756" width="13.140625" style="2" customWidth="1"/>
    <col min="757" max="758" width="9.140625" style="2" customWidth="1"/>
    <col min="759" max="760" width="12.7109375" style="2" bestFit="1" customWidth="1"/>
    <col min="761" max="890" width="9.140625" style="2" customWidth="1"/>
    <col min="891" max="891" width="4.42578125" style="2" customWidth="1"/>
    <col min="892" max="893" width="9.140625" style="2" customWidth="1"/>
    <col min="894" max="894" width="5.28515625" style="2" customWidth="1"/>
    <col min="895" max="895" width="6.5703125" style="2" customWidth="1"/>
    <col min="896" max="896" width="26.42578125" style="2" customWidth="1"/>
    <col min="897" max="897" width="6.5703125" style="2" customWidth="1"/>
    <col min="898" max="903" width="8.85546875" style="2" customWidth="1"/>
    <col min="904" max="904" width="13.42578125" style="2" customWidth="1"/>
    <col min="905" max="905" width="13.28515625" style="2" customWidth="1"/>
    <col min="906" max="906" width="9" style="2" customWidth="1"/>
    <col min="907" max="907" width="6.85546875" style="2" customWidth="1"/>
    <col min="908" max="908" width="5.42578125" style="2" customWidth="1"/>
    <col min="909" max="910" width="8.85546875" style="2" customWidth="1"/>
    <col min="911" max="911" width="10.7109375" style="2" customWidth="1"/>
    <col min="912" max="912" width="8.28515625" style="2" customWidth="1"/>
    <col min="913" max="913" width="7.7109375" style="2" customWidth="1"/>
    <col min="914" max="914" width="8.42578125" style="2" customWidth="1"/>
    <col min="915" max="915" width="9.140625" style="2" customWidth="1"/>
    <col min="916" max="916" width="8" style="2" customWidth="1"/>
    <col min="917" max="917" width="6.28515625" style="2" customWidth="1"/>
    <col min="918" max="918" width="7.28515625" style="2" customWidth="1"/>
    <col min="919" max="920" width="7.5703125" style="2" customWidth="1"/>
    <col min="921" max="921" width="6.7109375" style="2" customWidth="1"/>
    <col min="922" max="922" width="9.140625" style="2" customWidth="1"/>
    <col min="923" max="923" width="6.28515625" style="2" customWidth="1"/>
    <col min="924" max="925" width="8" style="2" customWidth="1"/>
    <col min="926" max="926" width="6.7109375" style="2" customWidth="1"/>
    <col min="927" max="927" width="9.140625" style="2" customWidth="1"/>
    <col min="928" max="928" width="7.28515625" style="2" customWidth="1"/>
    <col min="929" max="929" width="9.140625" style="2" customWidth="1"/>
    <col min="930" max="930" width="9.28515625" style="2" customWidth="1"/>
    <col min="931" max="938" width="0" style="2" hidden="1"/>
    <col min="939" max="939" width="4.5703125" style="2" customWidth="1"/>
    <col min="940" max="941" width="0" style="2" hidden="1" customWidth="1"/>
    <col min="942" max="942" width="3.140625" style="2" customWidth="1"/>
    <col min="943" max="943" width="5.85546875" style="2" customWidth="1"/>
    <col min="944" max="944" width="26" style="2" customWidth="1"/>
    <col min="945" max="945" width="7.28515625" style="2" customWidth="1"/>
    <col min="946" max="961" width="0" style="2" hidden="1" customWidth="1"/>
    <col min="962" max="962" width="10.28515625" style="2" customWidth="1"/>
    <col min="963" max="965" width="0" style="2" hidden="1" customWidth="1"/>
    <col min="966" max="966" width="8" style="2" customWidth="1"/>
    <col min="967" max="967" width="0" style="2" hidden="1" customWidth="1"/>
    <col min="968" max="968" width="9.85546875" style="2" customWidth="1"/>
    <col min="969" max="969" width="9.28515625" style="2" customWidth="1"/>
    <col min="970" max="971" width="0" style="2" hidden="1" customWidth="1"/>
    <col min="972" max="972" width="7.85546875" style="2" customWidth="1"/>
    <col min="973" max="973" width="0" style="2" hidden="1" customWidth="1"/>
    <col min="974" max="974" width="6.7109375" style="2" customWidth="1"/>
    <col min="975" max="976" width="7.85546875" style="2" customWidth="1"/>
    <col min="977" max="978" width="0" style="2" hidden="1" customWidth="1"/>
    <col min="979" max="979" width="6.7109375" style="2" customWidth="1"/>
    <col min="980" max="980" width="5.5703125" style="2" customWidth="1"/>
    <col min="981" max="982" width="0" style="2" hidden="1" customWidth="1"/>
    <col min="983" max="983" width="6" style="2" customWidth="1"/>
    <col min="984" max="990" width="0" style="2" hidden="1" customWidth="1"/>
    <col min="991" max="991" width="9.85546875" style="2" customWidth="1"/>
    <col min="992" max="992" width="10.7109375" style="2" customWidth="1"/>
    <col min="993" max="993" width="10.5703125" style="2" customWidth="1"/>
    <col min="994" max="995" width="9.140625" style="2" customWidth="1"/>
    <col min="996" max="996" width="12.85546875" style="2" bestFit="1" customWidth="1"/>
    <col min="997" max="997" width="15.42578125" style="2" customWidth="1"/>
    <col min="998" max="998" width="15.28515625" style="2" customWidth="1"/>
    <col min="999" max="999" width="14.85546875" style="2" customWidth="1"/>
    <col min="1000" max="1000" width="12.85546875" style="2" bestFit="1" customWidth="1"/>
    <col min="1001" max="1001" width="14.85546875" style="2" customWidth="1"/>
    <col min="1002" max="1002" width="12.7109375" style="2" bestFit="1" customWidth="1"/>
    <col min="1003" max="1003" width="9.42578125" style="2" customWidth="1"/>
    <col min="1004" max="1004" width="11.28515625" style="2" customWidth="1"/>
    <col min="1005" max="1005" width="12.7109375" style="2" bestFit="1" customWidth="1"/>
    <col min="1006" max="1006" width="7.85546875" style="2" customWidth="1"/>
    <col min="1007" max="1007" width="12.7109375" style="2" bestFit="1" customWidth="1"/>
    <col min="1008" max="1008" width="13.7109375" style="2" bestFit="1" customWidth="1"/>
    <col min="1009" max="1009" width="12.7109375" style="2" customWidth="1"/>
    <col min="1010" max="1010" width="12.7109375" style="2" bestFit="1" customWidth="1"/>
    <col min="1011" max="1011" width="13.85546875" style="2" customWidth="1"/>
    <col min="1012" max="1012" width="13.140625" style="2" customWidth="1"/>
    <col min="1013" max="1014" width="9.140625" style="2" customWidth="1"/>
    <col min="1015" max="1016" width="12.7109375" style="2" bestFit="1" customWidth="1"/>
    <col min="1017" max="1146" width="9.140625" style="2" customWidth="1"/>
    <col min="1147" max="1147" width="4.42578125" style="2" customWidth="1"/>
    <col min="1148" max="1149" width="9.140625" style="2" customWidth="1"/>
    <col min="1150" max="1150" width="5.28515625" style="2" customWidth="1"/>
    <col min="1151" max="1151" width="6.5703125" style="2" customWidth="1"/>
    <col min="1152" max="1152" width="26.42578125" style="2" customWidth="1"/>
    <col min="1153" max="1153" width="6.5703125" style="2" customWidth="1"/>
    <col min="1154" max="1159" width="8.85546875" style="2" customWidth="1"/>
    <col min="1160" max="1160" width="13.42578125" style="2" customWidth="1"/>
    <col min="1161" max="1161" width="13.28515625" style="2" customWidth="1"/>
    <col min="1162" max="1162" width="9" style="2" customWidth="1"/>
    <col min="1163" max="1163" width="6.85546875" style="2" customWidth="1"/>
    <col min="1164" max="1164" width="5.42578125" style="2" customWidth="1"/>
    <col min="1165" max="1166" width="8.85546875" style="2" customWidth="1"/>
    <col min="1167" max="1167" width="10.7109375" style="2" customWidth="1"/>
    <col min="1168" max="1168" width="8.28515625" style="2" customWidth="1"/>
    <col min="1169" max="1169" width="7.7109375" style="2" customWidth="1"/>
    <col min="1170" max="1170" width="8.42578125" style="2" customWidth="1"/>
    <col min="1171" max="1171" width="9.140625" style="2" customWidth="1"/>
    <col min="1172" max="1172" width="8" style="2" customWidth="1"/>
    <col min="1173" max="1173" width="6.28515625" style="2" customWidth="1"/>
    <col min="1174" max="1174" width="7.28515625" style="2" customWidth="1"/>
    <col min="1175" max="1176" width="7.5703125" style="2" customWidth="1"/>
    <col min="1177" max="1177" width="6.7109375" style="2" customWidth="1"/>
    <col min="1178" max="1178" width="9.140625" style="2" customWidth="1"/>
    <col min="1179" max="1179" width="6.28515625" style="2" customWidth="1"/>
    <col min="1180" max="1181" width="8" style="2" customWidth="1"/>
    <col min="1182" max="1182" width="6.7109375" style="2" customWidth="1"/>
    <col min="1183" max="1183" width="9.140625" style="2" customWidth="1"/>
    <col min="1184" max="1184" width="7.28515625" style="2" customWidth="1"/>
    <col min="1185" max="1185" width="9.140625" style="2" customWidth="1"/>
    <col min="1186" max="1186" width="9.28515625" style="2" customWidth="1"/>
    <col min="1187" max="1194" width="0" style="2" hidden="1"/>
    <col min="1195" max="1195" width="4.5703125" style="2" customWidth="1"/>
    <col min="1196" max="1197" width="0" style="2" hidden="1" customWidth="1"/>
    <col min="1198" max="1198" width="3.140625" style="2" customWidth="1"/>
    <col min="1199" max="1199" width="5.85546875" style="2" customWidth="1"/>
    <col min="1200" max="1200" width="26" style="2" customWidth="1"/>
    <col min="1201" max="1201" width="7.28515625" style="2" customWidth="1"/>
    <col min="1202" max="1217" width="0" style="2" hidden="1" customWidth="1"/>
    <col min="1218" max="1218" width="10.28515625" style="2" customWidth="1"/>
    <col min="1219" max="1221" width="0" style="2" hidden="1" customWidth="1"/>
    <col min="1222" max="1222" width="8" style="2" customWidth="1"/>
    <col min="1223" max="1223" width="0" style="2" hidden="1" customWidth="1"/>
    <col min="1224" max="1224" width="9.85546875" style="2" customWidth="1"/>
    <col min="1225" max="1225" width="9.28515625" style="2" customWidth="1"/>
    <col min="1226" max="1227" width="0" style="2" hidden="1" customWidth="1"/>
    <col min="1228" max="1228" width="7.85546875" style="2" customWidth="1"/>
    <col min="1229" max="1229" width="0" style="2" hidden="1" customWidth="1"/>
    <col min="1230" max="1230" width="6.7109375" style="2" customWidth="1"/>
    <col min="1231" max="1232" width="7.85546875" style="2" customWidth="1"/>
    <col min="1233" max="1234" width="0" style="2" hidden="1" customWidth="1"/>
    <col min="1235" max="1235" width="6.7109375" style="2" customWidth="1"/>
    <col min="1236" max="1236" width="5.5703125" style="2" customWidth="1"/>
    <col min="1237" max="1238" width="0" style="2" hidden="1" customWidth="1"/>
    <col min="1239" max="1239" width="6" style="2" customWidth="1"/>
    <col min="1240" max="1246" width="0" style="2" hidden="1" customWidth="1"/>
    <col min="1247" max="1247" width="9.85546875" style="2" customWidth="1"/>
    <col min="1248" max="1248" width="10.7109375" style="2" customWidth="1"/>
    <col min="1249" max="1249" width="10.5703125" style="2" customWidth="1"/>
    <col min="1250" max="1251" width="9.140625" style="2" customWidth="1"/>
    <col min="1252" max="1252" width="12.85546875" style="2" bestFit="1" customWidth="1"/>
    <col min="1253" max="1253" width="15.42578125" style="2" customWidth="1"/>
    <col min="1254" max="1254" width="15.28515625" style="2" customWidth="1"/>
    <col min="1255" max="1255" width="14.85546875" style="2" customWidth="1"/>
    <col min="1256" max="1256" width="12.85546875" style="2" bestFit="1" customWidth="1"/>
    <col min="1257" max="1257" width="14.85546875" style="2" customWidth="1"/>
    <col min="1258" max="1258" width="12.7109375" style="2" bestFit="1" customWidth="1"/>
    <col min="1259" max="1259" width="9.42578125" style="2" customWidth="1"/>
    <col min="1260" max="1260" width="11.28515625" style="2" customWidth="1"/>
    <col min="1261" max="1261" width="12.7109375" style="2" bestFit="1" customWidth="1"/>
    <col min="1262" max="1262" width="7.85546875" style="2" customWidth="1"/>
    <col min="1263" max="1263" width="12.7109375" style="2" bestFit="1" customWidth="1"/>
    <col min="1264" max="1264" width="13.7109375" style="2" bestFit="1" customWidth="1"/>
    <col min="1265" max="1265" width="12.7109375" style="2" customWidth="1"/>
    <col min="1266" max="1266" width="12.7109375" style="2" bestFit="1" customWidth="1"/>
    <col min="1267" max="1267" width="13.85546875" style="2" customWidth="1"/>
    <col min="1268" max="1268" width="13.140625" style="2" customWidth="1"/>
    <col min="1269" max="1270" width="9.140625" style="2" customWidth="1"/>
    <col min="1271" max="1272" width="12.7109375" style="2" bestFit="1" customWidth="1"/>
    <col min="1273" max="1402" width="9.140625" style="2" customWidth="1"/>
    <col min="1403" max="1403" width="4.42578125" style="2" customWidth="1"/>
    <col min="1404" max="1405" width="9.140625" style="2" customWidth="1"/>
    <col min="1406" max="1406" width="5.28515625" style="2" customWidth="1"/>
    <col min="1407" max="1407" width="6.5703125" style="2" customWidth="1"/>
    <col min="1408" max="1408" width="26.42578125" style="2" customWidth="1"/>
    <col min="1409" max="1409" width="6.5703125" style="2" customWidth="1"/>
    <col min="1410" max="1415" width="8.85546875" style="2" customWidth="1"/>
    <col min="1416" max="1416" width="13.42578125" style="2" customWidth="1"/>
    <col min="1417" max="1417" width="13.28515625" style="2" customWidth="1"/>
    <col min="1418" max="1418" width="9" style="2" customWidth="1"/>
    <col min="1419" max="1419" width="6.85546875" style="2" customWidth="1"/>
    <col min="1420" max="1420" width="5.42578125" style="2" customWidth="1"/>
    <col min="1421" max="1422" width="8.85546875" style="2" customWidth="1"/>
    <col min="1423" max="1423" width="10.7109375" style="2" customWidth="1"/>
    <col min="1424" max="1424" width="8.28515625" style="2" customWidth="1"/>
    <col min="1425" max="1425" width="7.7109375" style="2" customWidth="1"/>
    <col min="1426" max="1426" width="8.42578125" style="2" customWidth="1"/>
    <col min="1427" max="1427" width="9.140625" style="2" customWidth="1"/>
    <col min="1428" max="1428" width="8" style="2" customWidth="1"/>
    <col min="1429" max="1429" width="6.28515625" style="2" customWidth="1"/>
    <col min="1430" max="1430" width="7.28515625" style="2" customWidth="1"/>
    <col min="1431" max="1432" width="7.5703125" style="2" customWidth="1"/>
    <col min="1433" max="1433" width="6.7109375" style="2" customWidth="1"/>
    <col min="1434" max="1434" width="9.140625" style="2" customWidth="1"/>
    <col min="1435" max="1435" width="6.28515625" style="2" customWidth="1"/>
    <col min="1436" max="1437" width="8" style="2" customWidth="1"/>
    <col min="1438" max="1438" width="6.7109375" style="2" customWidth="1"/>
    <col min="1439" max="1439" width="9.140625" style="2" customWidth="1"/>
    <col min="1440" max="1440" width="7.28515625" style="2" customWidth="1"/>
    <col min="1441" max="1441" width="9.140625" style="2" customWidth="1"/>
    <col min="1442" max="1442" width="9.28515625" style="2" customWidth="1"/>
    <col min="1443" max="1450" width="0" style="2" hidden="1"/>
    <col min="1451" max="1451" width="4.5703125" style="2" customWidth="1"/>
    <col min="1452" max="1453" width="0" style="2" hidden="1" customWidth="1"/>
    <col min="1454" max="1454" width="3.140625" style="2" customWidth="1"/>
    <col min="1455" max="1455" width="5.85546875" style="2" customWidth="1"/>
    <col min="1456" max="1456" width="26" style="2" customWidth="1"/>
    <col min="1457" max="1457" width="7.28515625" style="2" customWidth="1"/>
    <col min="1458" max="1473" width="0" style="2" hidden="1" customWidth="1"/>
    <col min="1474" max="1474" width="10.28515625" style="2" customWidth="1"/>
    <col min="1475" max="1477" width="0" style="2" hidden="1" customWidth="1"/>
    <col min="1478" max="1478" width="8" style="2" customWidth="1"/>
    <col min="1479" max="1479" width="0" style="2" hidden="1" customWidth="1"/>
    <col min="1480" max="1480" width="9.85546875" style="2" customWidth="1"/>
    <col min="1481" max="1481" width="9.28515625" style="2" customWidth="1"/>
    <col min="1482" max="1483" width="0" style="2" hidden="1" customWidth="1"/>
    <col min="1484" max="1484" width="7.85546875" style="2" customWidth="1"/>
    <col min="1485" max="1485" width="0" style="2" hidden="1" customWidth="1"/>
    <col min="1486" max="1486" width="6.7109375" style="2" customWidth="1"/>
    <col min="1487" max="1488" width="7.85546875" style="2" customWidth="1"/>
    <col min="1489" max="1490" width="0" style="2" hidden="1" customWidth="1"/>
    <col min="1491" max="1491" width="6.7109375" style="2" customWidth="1"/>
    <col min="1492" max="1492" width="5.5703125" style="2" customWidth="1"/>
    <col min="1493" max="1494" width="0" style="2" hidden="1" customWidth="1"/>
    <col min="1495" max="1495" width="6" style="2" customWidth="1"/>
    <col min="1496" max="1502" width="0" style="2" hidden="1" customWidth="1"/>
    <col min="1503" max="1503" width="9.85546875" style="2" customWidth="1"/>
    <col min="1504" max="1504" width="10.7109375" style="2" customWidth="1"/>
    <col min="1505" max="1505" width="10.5703125" style="2" customWidth="1"/>
    <col min="1506" max="1507" width="9.140625" style="2" customWidth="1"/>
    <col min="1508" max="1508" width="12.85546875" style="2" bestFit="1" customWidth="1"/>
    <col min="1509" max="1509" width="15.42578125" style="2" customWidth="1"/>
    <col min="1510" max="1510" width="15.28515625" style="2" customWidth="1"/>
    <col min="1511" max="1511" width="14.85546875" style="2" customWidth="1"/>
    <col min="1512" max="1512" width="12.85546875" style="2" bestFit="1" customWidth="1"/>
    <col min="1513" max="1513" width="14.85546875" style="2" customWidth="1"/>
    <col min="1514" max="1514" width="12.7109375" style="2" bestFit="1" customWidth="1"/>
    <col min="1515" max="1515" width="9.42578125" style="2" customWidth="1"/>
    <col min="1516" max="1516" width="11.28515625" style="2" customWidth="1"/>
    <col min="1517" max="1517" width="12.7109375" style="2" bestFit="1" customWidth="1"/>
    <col min="1518" max="1518" width="7.85546875" style="2" customWidth="1"/>
    <col min="1519" max="1519" width="12.7109375" style="2" bestFit="1" customWidth="1"/>
    <col min="1520" max="1520" width="13.7109375" style="2" bestFit="1" customWidth="1"/>
    <col min="1521" max="1521" width="12.7109375" style="2" customWidth="1"/>
    <col min="1522" max="1522" width="12.7109375" style="2" bestFit="1" customWidth="1"/>
    <col min="1523" max="1523" width="13.85546875" style="2" customWidth="1"/>
    <col min="1524" max="1524" width="13.140625" style="2" customWidth="1"/>
    <col min="1525" max="1526" width="9.140625" style="2" customWidth="1"/>
    <col min="1527" max="1528" width="12.7109375" style="2" bestFit="1" customWidth="1"/>
    <col min="1529" max="1658" width="9.140625" style="2" customWidth="1"/>
    <col min="1659" max="1659" width="4.42578125" style="2" customWidth="1"/>
    <col min="1660" max="1661" width="9.140625" style="2" customWidth="1"/>
    <col min="1662" max="1662" width="5.28515625" style="2" customWidth="1"/>
    <col min="1663" max="1663" width="6.5703125" style="2" customWidth="1"/>
    <col min="1664" max="1664" width="26.42578125" style="2" customWidth="1"/>
    <col min="1665" max="1665" width="6.5703125" style="2" customWidth="1"/>
    <col min="1666" max="1671" width="8.85546875" style="2" customWidth="1"/>
    <col min="1672" max="1672" width="13.42578125" style="2" customWidth="1"/>
    <col min="1673" max="1673" width="13.28515625" style="2" customWidth="1"/>
    <col min="1674" max="1674" width="9" style="2" customWidth="1"/>
    <col min="1675" max="1675" width="6.85546875" style="2" customWidth="1"/>
    <col min="1676" max="1676" width="5.42578125" style="2" customWidth="1"/>
    <col min="1677" max="1678" width="8.85546875" style="2" customWidth="1"/>
    <col min="1679" max="1679" width="10.7109375" style="2" customWidth="1"/>
    <col min="1680" max="1680" width="8.28515625" style="2" customWidth="1"/>
    <col min="1681" max="1681" width="7.7109375" style="2" customWidth="1"/>
    <col min="1682" max="1682" width="8.42578125" style="2" customWidth="1"/>
    <col min="1683" max="1683" width="9.140625" style="2" customWidth="1"/>
    <col min="1684" max="1684" width="8" style="2" customWidth="1"/>
    <col min="1685" max="1685" width="6.28515625" style="2" customWidth="1"/>
    <col min="1686" max="1686" width="7.28515625" style="2" customWidth="1"/>
    <col min="1687" max="1688" width="7.5703125" style="2" customWidth="1"/>
    <col min="1689" max="1689" width="6.7109375" style="2" customWidth="1"/>
    <col min="1690" max="1690" width="9.140625" style="2" customWidth="1"/>
    <col min="1691" max="1691" width="6.28515625" style="2" customWidth="1"/>
    <col min="1692" max="1693" width="8" style="2" customWidth="1"/>
    <col min="1694" max="1694" width="6.7109375" style="2" customWidth="1"/>
    <col min="1695" max="1695" width="9.140625" style="2" customWidth="1"/>
    <col min="1696" max="1696" width="7.28515625" style="2" customWidth="1"/>
    <col min="1697" max="1697" width="9.140625" style="2" customWidth="1"/>
    <col min="1698" max="1698" width="9.28515625" style="2" customWidth="1"/>
    <col min="1699" max="1706" width="0" style="2" hidden="1"/>
    <col min="1707" max="1707" width="4.5703125" style="2" customWidth="1"/>
    <col min="1708" max="1709" width="0" style="2" hidden="1" customWidth="1"/>
    <col min="1710" max="1710" width="3.140625" style="2" customWidth="1"/>
    <col min="1711" max="1711" width="5.85546875" style="2" customWidth="1"/>
    <col min="1712" max="1712" width="26" style="2" customWidth="1"/>
    <col min="1713" max="1713" width="7.28515625" style="2" customWidth="1"/>
    <col min="1714" max="1729" width="0" style="2" hidden="1" customWidth="1"/>
    <col min="1730" max="1730" width="10.28515625" style="2" customWidth="1"/>
    <col min="1731" max="1733" width="0" style="2" hidden="1" customWidth="1"/>
    <col min="1734" max="1734" width="8" style="2" customWidth="1"/>
    <col min="1735" max="1735" width="0" style="2" hidden="1" customWidth="1"/>
    <col min="1736" max="1736" width="9.85546875" style="2" customWidth="1"/>
    <col min="1737" max="1737" width="9.28515625" style="2" customWidth="1"/>
    <col min="1738" max="1739" width="0" style="2" hidden="1" customWidth="1"/>
    <col min="1740" max="1740" width="7.85546875" style="2" customWidth="1"/>
    <col min="1741" max="1741" width="0" style="2" hidden="1" customWidth="1"/>
    <col min="1742" max="1742" width="6.7109375" style="2" customWidth="1"/>
    <col min="1743" max="1744" width="7.85546875" style="2" customWidth="1"/>
    <col min="1745" max="1746" width="0" style="2" hidden="1" customWidth="1"/>
    <col min="1747" max="1747" width="6.7109375" style="2" customWidth="1"/>
    <col min="1748" max="1748" width="5.5703125" style="2" customWidth="1"/>
    <col min="1749" max="1750" width="0" style="2" hidden="1" customWidth="1"/>
    <col min="1751" max="1751" width="6" style="2" customWidth="1"/>
    <col min="1752" max="1758" width="0" style="2" hidden="1" customWidth="1"/>
    <col min="1759" max="1759" width="9.85546875" style="2" customWidth="1"/>
    <col min="1760" max="1760" width="10.7109375" style="2" customWidth="1"/>
    <col min="1761" max="1761" width="10.5703125" style="2" customWidth="1"/>
    <col min="1762" max="1763" width="9.140625" style="2" customWidth="1"/>
    <col min="1764" max="1764" width="12.85546875" style="2" bestFit="1" customWidth="1"/>
    <col min="1765" max="1765" width="15.42578125" style="2" customWidth="1"/>
    <col min="1766" max="1766" width="15.28515625" style="2" customWidth="1"/>
    <col min="1767" max="1767" width="14.85546875" style="2" customWidth="1"/>
    <col min="1768" max="1768" width="12.85546875" style="2" bestFit="1" customWidth="1"/>
    <col min="1769" max="1769" width="14.85546875" style="2" customWidth="1"/>
    <col min="1770" max="1770" width="12.7109375" style="2" bestFit="1" customWidth="1"/>
    <col min="1771" max="1771" width="9.42578125" style="2" customWidth="1"/>
    <col min="1772" max="1772" width="11.28515625" style="2" customWidth="1"/>
    <col min="1773" max="1773" width="12.7109375" style="2" bestFit="1" customWidth="1"/>
    <col min="1774" max="1774" width="7.85546875" style="2" customWidth="1"/>
    <col min="1775" max="1775" width="12.7109375" style="2" bestFit="1" customWidth="1"/>
    <col min="1776" max="1776" width="13.7109375" style="2" bestFit="1" customWidth="1"/>
    <col min="1777" max="1777" width="12.7109375" style="2" customWidth="1"/>
    <col min="1778" max="1778" width="12.7109375" style="2" bestFit="1" customWidth="1"/>
    <col min="1779" max="1779" width="13.85546875" style="2" customWidth="1"/>
    <col min="1780" max="1780" width="13.140625" style="2" customWidth="1"/>
    <col min="1781" max="1782" width="9.140625" style="2" customWidth="1"/>
    <col min="1783" max="1784" width="12.7109375" style="2" bestFit="1" customWidth="1"/>
    <col min="1785" max="1914" width="9.140625" style="2" customWidth="1"/>
    <col min="1915" max="1915" width="4.42578125" style="2" customWidth="1"/>
    <col min="1916" max="1917" width="9.140625" style="2" customWidth="1"/>
    <col min="1918" max="1918" width="5.28515625" style="2" customWidth="1"/>
    <col min="1919" max="1919" width="6.5703125" style="2" customWidth="1"/>
    <col min="1920" max="1920" width="26.42578125" style="2" customWidth="1"/>
    <col min="1921" max="1921" width="6.5703125" style="2" customWidth="1"/>
    <col min="1922" max="1927" width="8.85546875" style="2" customWidth="1"/>
    <col min="1928" max="1928" width="13.42578125" style="2" customWidth="1"/>
    <col min="1929" max="1929" width="13.28515625" style="2" customWidth="1"/>
    <col min="1930" max="1930" width="9" style="2" customWidth="1"/>
    <col min="1931" max="1931" width="6.85546875" style="2" customWidth="1"/>
    <col min="1932" max="1932" width="5.42578125" style="2" customWidth="1"/>
    <col min="1933" max="1934" width="8.85546875" style="2" customWidth="1"/>
    <col min="1935" max="1935" width="10.7109375" style="2" customWidth="1"/>
    <col min="1936" max="1936" width="8.28515625" style="2" customWidth="1"/>
    <col min="1937" max="1937" width="7.7109375" style="2" customWidth="1"/>
    <col min="1938" max="1938" width="8.42578125" style="2" customWidth="1"/>
    <col min="1939" max="1939" width="9.140625" style="2" customWidth="1"/>
    <col min="1940" max="1940" width="8" style="2" customWidth="1"/>
    <col min="1941" max="1941" width="6.28515625" style="2" customWidth="1"/>
    <col min="1942" max="1942" width="7.28515625" style="2" customWidth="1"/>
    <col min="1943" max="1944" width="7.5703125" style="2" customWidth="1"/>
    <col min="1945" max="1945" width="6.7109375" style="2" customWidth="1"/>
    <col min="1946" max="1946" width="9.140625" style="2" customWidth="1"/>
    <col min="1947" max="1947" width="6.28515625" style="2" customWidth="1"/>
    <col min="1948" max="1949" width="8" style="2" customWidth="1"/>
    <col min="1950" max="1950" width="6.7109375" style="2" customWidth="1"/>
    <col min="1951" max="1951" width="9.140625" style="2" customWidth="1"/>
    <col min="1952" max="1952" width="7.28515625" style="2" customWidth="1"/>
    <col min="1953" max="1953" width="9.140625" style="2" customWidth="1"/>
    <col min="1954" max="1954" width="9.28515625" style="2" customWidth="1"/>
    <col min="1955" max="1962" width="0" style="2" hidden="1"/>
    <col min="1963" max="1963" width="4.5703125" style="2" customWidth="1"/>
    <col min="1964" max="1965" width="0" style="2" hidden="1" customWidth="1"/>
    <col min="1966" max="1966" width="3.140625" style="2" customWidth="1"/>
    <col min="1967" max="1967" width="5.85546875" style="2" customWidth="1"/>
    <col min="1968" max="1968" width="26" style="2" customWidth="1"/>
    <col min="1969" max="1969" width="7.28515625" style="2" customWidth="1"/>
    <col min="1970" max="1985" width="0" style="2" hidden="1" customWidth="1"/>
    <col min="1986" max="1986" width="10.28515625" style="2" customWidth="1"/>
    <col min="1987" max="1989" width="0" style="2" hidden="1" customWidth="1"/>
    <col min="1990" max="1990" width="8" style="2" customWidth="1"/>
    <col min="1991" max="1991" width="0" style="2" hidden="1" customWidth="1"/>
    <col min="1992" max="1992" width="9.85546875" style="2" customWidth="1"/>
    <col min="1993" max="1993" width="9.28515625" style="2" customWidth="1"/>
    <col min="1994" max="1995" width="0" style="2" hidden="1" customWidth="1"/>
    <col min="1996" max="1996" width="7.85546875" style="2" customWidth="1"/>
    <col min="1997" max="1997" width="0" style="2" hidden="1" customWidth="1"/>
    <col min="1998" max="1998" width="6.7109375" style="2" customWidth="1"/>
    <col min="1999" max="2000" width="7.85546875" style="2" customWidth="1"/>
    <col min="2001" max="2002" width="0" style="2" hidden="1" customWidth="1"/>
    <col min="2003" max="2003" width="6.7109375" style="2" customWidth="1"/>
    <col min="2004" max="2004" width="5.5703125" style="2" customWidth="1"/>
    <col min="2005" max="2006" width="0" style="2" hidden="1" customWidth="1"/>
    <col min="2007" max="2007" width="6" style="2" customWidth="1"/>
    <col min="2008" max="2014" width="0" style="2" hidden="1" customWidth="1"/>
    <col min="2015" max="2015" width="9.85546875" style="2" customWidth="1"/>
    <col min="2016" max="2016" width="10.7109375" style="2" customWidth="1"/>
    <col min="2017" max="2017" width="10.5703125" style="2" customWidth="1"/>
    <col min="2018" max="2019" width="9.140625" style="2" customWidth="1"/>
    <col min="2020" max="2020" width="12.85546875" style="2" bestFit="1" customWidth="1"/>
    <col min="2021" max="2021" width="15.42578125" style="2" customWidth="1"/>
    <col min="2022" max="2022" width="15.28515625" style="2" customWidth="1"/>
    <col min="2023" max="2023" width="14.85546875" style="2" customWidth="1"/>
    <col min="2024" max="2024" width="12.85546875" style="2" bestFit="1" customWidth="1"/>
    <col min="2025" max="2025" width="14.85546875" style="2" customWidth="1"/>
    <col min="2026" max="2026" width="12.7109375" style="2" bestFit="1" customWidth="1"/>
    <col min="2027" max="2027" width="9.42578125" style="2" customWidth="1"/>
    <col min="2028" max="2028" width="11.28515625" style="2" customWidth="1"/>
    <col min="2029" max="2029" width="12.7109375" style="2" bestFit="1" customWidth="1"/>
    <col min="2030" max="2030" width="7.85546875" style="2" customWidth="1"/>
    <col min="2031" max="2031" width="12.7109375" style="2" bestFit="1" customWidth="1"/>
    <col min="2032" max="2032" width="13.7109375" style="2" bestFit="1" customWidth="1"/>
    <col min="2033" max="2033" width="12.7109375" style="2" customWidth="1"/>
    <col min="2034" max="2034" width="12.7109375" style="2" bestFit="1" customWidth="1"/>
    <col min="2035" max="2035" width="13.85546875" style="2" customWidth="1"/>
    <col min="2036" max="2036" width="13.140625" style="2" customWidth="1"/>
    <col min="2037" max="2038" width="9.140625" style="2" customWidth="1"/>
    <col min="2039" max="2040" width="12.7109375" style="2" bestFit="1" customWidth="1"/>
    <col min="2041" max="2170" width="9.140625" style="2" customWidth="1"/>
    <col min="2171" max="2171" width="4.42578125" style="2" customWidth="1"/>
    <col min="2172" max="2173" width="9.140625" style="2" customWidth="1"/>
    <col min="2174" max="2174" width="5.28515625" style="2" customWidth="1"/>
    <col min="2175" max="2175" width="6.5703125" style="2" customWidth="1"/>
    <col min="2176" max="2176" width="26.42578125" style="2" customWidth="1"/>
    <col min="2177" max="2177" width="6.5703125" style="2" customWidth="1"/>
    <col min="2178" max="2183" width="8.85546875" style="2" customWidth="1"/>
    <col min="2184" max="2184" width="13.42578125" style="2" customWidth="1"/>
    <col min="2185" max="2185" width="13.28515625" style="2" customWidth="1"/>
    <col min="2186" max="2186" width="9" style="2" customWidth="1"/>
    <col min="2187" max="2187" width="6.85546875" style="2" customWidth="1"/>
    <col min="2188" max="2188" width="5.42578125" style="2" customWidth="1"/>
    <col min="2189" max="2190" width="8.85546875" style="2" customWidth="1"/>
    <col min="2191" max="2191" width="10.7109375" style="2" customWidth="1"/>
    <col min="2192" max="2192" width="8.28515625" style="2" customWidth="1"/>
    <col min="2193" max="2193" width="7.7109375" style="2" customWidth="1"/>
    <col min="2194" max="2194" width="8.42578125" style="2" customWidth="1"/>
    <col min="2195" max="2195" width="9.140625" style="2" customWidth="1"/>
    <col min="2196" max="2196" width="8" style="2" customWidth="1"/>
    <col min="2197" max="2197" width="6.28515625" style="2" customWidth="1"/>
    <col min="2198" max="2198" width="7.28515625" style="2" customWidth="1"/>
    <col min="2199" max="2200" width="7.5703125" style="2" customWidth="1"/>
    <col min="2201" max="2201" width="6.7109375" style="2" customWidth="1"/>
    <col min="2202" max="2202" width="9.140625" style="2" customWidth="1"/>
    <col min="2203" max="2203" width="6.28515625" style="2" customWidth="1"/>
    <col min="2204" max="2205" width="8" style="2" customWidth="1"/>
    <col min="2206" max="2206" width="6.7109375" style="2" customWidth="1"/>
    <col min="2207" max="2207" width="9.140625" style="2" customWidth="1"/>
    <col min="2208" max="2208" width="7.28515625" style="2" customWidth="1"/>
    <col min="2209" max="2209" width="9.140625" style="2" customWidth="1"/>
    <col min="2210" max="2210" width="9.28515625" style="2" customWidth="1"/>
    <col min="2211" max="2218" width="0" style="2" hidden="1"/>
    <col min="2219" max="2219" width="4.5703125" style="2" customWidth="1"/>
    <col min="2220" max="2221" width="0" style="2" hidden="1" customWidth="1"/>
    <col min="2222" max="2222" width="3.140625" style="2" customWidth="1"/>
    <col min="2223" max="2223" width="5.85546875" style="2" customWidth="1"/>
    <col min="2224" max="2224" width="26" style="2" customWidth="1"/>
    <col min="2225" max="2225" width="7.28515625" style="2" customWidth="1"/>
    <col min="2226" max="2241" width="0" style="2" hidden="1" customWidth="1"/>
    <col min="2242" max="2242" width="10.28515625" style="2" customWidth="1"/>
    <col min="2243" max="2245" width="0" style="2" hidden="1" customWidth="1"/>
    <col min="2246" max="2246" width="8" style="2" customWidth="1"/>
    <col min="2247" max="2247" width="0" style="2" hidden="1" customWidth="1"/>
    <col min="2248" max="2248" width="9.85546875" style="2" customWidth="1"/>
    <col min="2249" max="2249" width="9.28515625" style="2" customWidth="1"/>
    <col min="2250" max="2251" width="0" style="2" hidden="1" customWidth="1"/>
    <col min="2252" max="2252" width="7.85546875" style="2" customWidth="1"/>
    <col min="2253" max="2253" width="0" style="2" hidden="1" customWidth="1"/>
    <col min="2254" max="2254" width="6.7109375" style="2" customWidth="1"/>
    <col min="2255" max="2256" width="7.85546875" style="2" customWidth="1"/>
    <col min="2257" max="2258" width="0" style="2" hidden="1" customWidth="1"/>
    <col min="2259" max="2259" width="6.7109375" style="2" customWidth="1"/>
    <col min="2260" max="2260" width="5.5703125" style="2" customWidth="1"/>
    <col min="2261" max="2262" width="0" style="2" hidden="1" customWidth="1"/>
    <col min="2263" max="2263" width="6" style="2" customWidth="1"/>
    <col min="2264" max="2270" width="0" style="2" hidden="1" customWidth="1"/>
    <col min="2271" max="2271" width="9.85546875" style="2" customWidth="1"/>
    <col min="2272" max="2272" width="10.7109375" style="2" customWidth="1"/>
    <col min="2273" max="2273" width="10.5703125" style="2" customWidth="1"/>
    <col min="2274" max="2275" width="9.140625" style="2" customWidth="1"/>
    <col min="2276" max="2276" width="12.85546875" style="2" bestFit="1" customWidth="1"/>
    <col min="2277" max="2277" width="15.42578125" style="2" customWidth="1"/>
    <col min="2278" max="2278" width="15.28515625" style="2" customWidth="1"/>
    <col min="2279" max="2279" width="14.85546875" style="2" customWidth="1"/>
    <col min="2280" max="2280" width="12.85546875" style="2" bestFit="1" customWidth="1"/>
    <col min="2281" max="2281" width="14.85546875" style="2" customWidth="1"/>
    <col min="2282" max="2282" width="12.7109375" style="2" bestFit="1" customWidth="1"/>
    <col min="2283" max="2283" width="9.42578125" style="2" customWidth="1"/>
    <col min="2284" max="2284" width="11.28515625" style="2" customWidth="1"/>
    <col min="2285" max="2285" width="12.7109375" style="2" bestFit="1" customWidth="1"/>
    <col min="2286" max="2286" width="7.85546875" style="2" customWidth="1"/>
    <col min="2287" max="2287" width="12.7109375" style="2" bestFit="1" customWidth="1"/>
    <col min="2288" max="2288" width="13.7109375" style="2" bestFit="1" customWidth="1"/>
    <col min="2289" max="2289" width="12.7109375" style="2" customWidth="1"/>
    <col min="2290" max="2290" width="12.7109375" style="2" bestFit="1" customWidth="1"/>
    <col min="2291" max="2291" width="13.85546875" style="2" customWidth="1"/>
    <col min="2292" max="2292" width="13.140625" style="2" customWidth="1"/>
    <col min="2293" max="2294" width="9.140625" style="2" customWidth="1"/>
    <col min="2295" max="2296" width="12.7109375" style="2" bestFit="1" customWidth="1"/>
    <col min="2297" max="2426" width="9.140625" style="2" customWidth="1"/>
    <col min="2427" max="2427" width="4.42578125" style="2" customWidth="1"/>
    <col min="2428" max="2429" width="9.140625" style="2" customWidth="1"/>
    <col min="2430" max="2430" width="5.28515625" style="2" customWidth="1"/>
    <col min="2431" max="2431" width="6.5703125" style="2" customWidth="1"/>
    <col min="2432" max="2432" width="26.42578125" style="2" customWidth="1"/>
    <col min="2433" max="2433" width="6.5703125" style="2" customWidth="1"/>
    <col min="2434" max="2439" width="8.85546875" style="2" customWidth="1"/>
    <col min="2440" max="2440" width="13.42578125" style="2" customWidth="1"/>
    <col min="2441" max="2441" width="13.28515625" style="2" customWidth="1"/>
    <col min="2442" max="2442" width="9" style="2" customWidth="1"/>
    <col min="2443" max="2443" width="6.85546875" style="2" customWidth="1"/>
    <col min="2444" max="2444" width="5.42578125" style="2" customWidth="1"/>
    <col min="2445" max="2446" width="8.85546875" style="2" customWidth="1"/>
    <col min="2447" max="2447" width="10.7109375" style="2" customWidth="1"/>
    <col min="2448" max="2448" width="8.28515625" style="2" customWidth="1"/>
    <col min="2449" max="2449" width="7.7109375" style="2" customWidth="1"/>
    <col min="2450" max="2450" width="8.42578125" style="2" customWidth="1"/>
    <col min="2451" max="2451" width="9.140625" style="2" customWidth="1"/>
    <col min="2452" max="2452" width="8" style="2" customWidth="1"/>
    <col min="2453" max="2453" width="6.28515625" style="2" customWidth="1"/>
    <col min="2454" max="2454" width="7.28515625" style="2" customWidth="1"/>
    <col min="2455" max="2456" width="7.5703125" style="2" customWidth="1"/>
    <col min="2457" max="2457" width="6.7109375" style="2" customWidth="1"/>
    <col min="2458" max="2458" width="9.140625" style="2" customWidth="1"/>
    <col min="2459" max="2459" width="6.28515625" style="2" customWidth="1"/>
    <col min="2460" max="2461" width="8" style="2" customWidth="1"/>
    <col min="2462" max="2462" width="6.7109375" style="2" customWidth="1"/>
    <col min="2463" max="2463" width="9.140625" style="2" customWidth="1"/>
    <col min="2464" max="2464" width="7.28515625" style="2" customWidth="1"/>
    <col min="2465" max="2465" width="9.140625" style="2" customWidth="1"/>
    <col min="2466" max="2466" width="9.28515625" style="2" customWidth="1"/>
    <col min="2467" max="2474" width="0" style="2" hidden="1"/>
    <col min="2475" max="2475" width="4.5703125" style="2" customWidth="1"/>
    <col min="2476" max="2477" width="0" style="2" hidden="1" customWidth="1"/>
    <col min="2478" max="2478" width="3.140625" style="2" customWidth="1"/>
    <col min="2479" max="2479" width="5.85546875" style="2" customWidth="1"/>
    <col min="2480" max="2480" width="26" style="2" customWidth="1"/>
    <col min="2481" max="2481" width="7.28515625" style="2" customWidth="1"/>
    <col min="2482" max="2497" width="0" style="2" hidden="1" customWidth="1"/>
    <col min="2498" max="2498" width="10.28515625" style="2" customWidth="1"/>
    <col min="2499" max="2501" width="0" style="2" hidden="1" customWidth="1"/>
    <col min="2502" max="2502" width="8" style="2" customWidth="1"/>
    <col min="2503" max="2503" width="0" style="2" hidden="1" customWidth="1"/>
    <col min="2504" max="2504" width="9.85546875" style="2" customWidth="1"/>
    <col min="2505" max="2505" width="9.28515625" style="2" customWidth="1"/>
    <col min="2506" max="2507" width="0" style="2" hidden="1" customWidth="1"/>
    <col min="2508" max="2508" width="7.85546875" style="2" customWidth="1"/>
    <col min="2509" max="2509" width="0" style="2" hidden="1" customWidth="1"/>
    <col min="2510" max="2510" width="6.7109375" style="2" customWidth="1"/>
    <col min="2511" max="2512" width="7.85546875" style="2" customWidth="1"/>
    <col min="2513" max="2514" width="0" style="2" hidden="1" customWidth="1"/>
    <col min="2515" max="2515" width="6.7109375" style="2" customWidth="1"/>
    <col min="2516" max="2516" width="5.5703125" style="2" customWidth="1"/>
    <col min="2517" max="2518" width="0" style="2" hidden="1" customWidth="1"/>
    <col min="2519" max="2519" width="6" style="2" customWidth="1"/>
    <col min="2520" max="2526" width="0" style="2" hidden="1" customWidth="1"/>
    <col min="2527" max="2527" width="9.85546875" style="2" customWidth="1"/>
    <col min="2528" max="2528" width="10.7109375" style="2" customWidth="1"/>
    <col min="2529" max="2529" width="10.5703125" style="2" customWidth="1"/>
    <col min="2530" max="2531" width="9.140625" style="2" customWidth="1"/>
    <col min="2532" max="2532" width="12.85546875" style="2" bestFit="1" customWidth="1"/>
    <col min="2533" max="2533" width="15.42578125" style="2" customWidth="1"/>
    <col min="2534" max="2534" width="15.28515625" style="2" customWidth="1"/>
    <col min="2535" max="2535" width="14.85546875" style="2" customWidth="1"/>
    <col min="2536" max="2536" width="12.85546875" style="2" bestFit="1" customWidth="1"/>
    <col min="2537" max="2537" width="14.85546875" style="2" customWidth="1"/>
    <col min="2538" max="2538" width="12.7109375" style="2" bestFit="1" customWidth="1"/>
    <col min="2539" max="2539" width="9.42578125" style="2" customWidth="1"/>
    <col min="2540" max="2540" width="11.28515625" style="2" customWidth="1"/>
    <col min="2541" max="2541" width="12.7109375" style="2" bestFit="1" customWidth="1"/>
    <col min="2542" max="2542" width="7.85546875" style="2" customWidth="1"/>
    <col min="2543" max="2543" width="12.7109375" style="2" bestFit="1" customWidth="1"/>
    <col min="2544" max="2544" width="13.7109375" style="2" bestFit="1" customWidth="1"/>
    <col min="2545" max="2545" width="12.7109375" style="2" customWidth="1"/>
    <col min="2546" max="2546" width="12.7109375" style="2" bestFit="1" customWidth="1"/>
    <col min="2547" max="2547" width="13.85546875" style="2" customWidth="1"/>
    <col min="2548" max="2548" width="13.140625" style="2" customWidth="1"/>
    <col min="2549" max="2550" width="9.140625" style="2" customWidth="1"/>
    <col min="2551" max="2552" width="12.7109375" style="2" bestFit="1" customWidth="1"/>
    <col min="2553" max="2682" width="9.140625" style="2" customWidth="1"/>
    <col min="2683" max="2683" width="4.42578125" style="2" customWidth="1"/>
    <col min="2684" max="2685" width="9.140625" style="2" customWidth="1"/>
    <col min="2686" max="2686" width="5.28515625" style="2" customWidth="1"/>
    <col min="2687" max="2687" width="6.5703125" style="2" customWidth="1"/>
    <col min="2688" max="2688" width="26.42578125" style="2" customWidth="1"/>
    <col min="2689" max="2689" width="6.5703125" style="2" customWidth="1"/>
    <col min="2690" max="2695" width="8.85546875" style="2" customWidth="1"/>
    <col min="2696" max="2696" width="13.42578125" style="2" customWidth="1"/>
    <col min="2697" max="2697" width="13.28515625" style="2" customWidth="1"/>
    <col min="2698" max="2698" width="9" style="2" customWidth="1"/>
    <col min="2699" max="2699" width="6.85546875" style="2" customWidth="1"/>
    <col min="2700" max="2700" width="5.42578125" style="2" customWidth="1"/>
    <col min="2701" max="2702" width="8.85546875" style="2" customWidth="1"/>
    <col min="2703" max="2703" width="10.7109375" style="2" customWidth="1"/>
    <col min="2704" max="2704" width="8.28515625" style="2" customWidth="1"/>
    <col min="2705" max="2705" width="7.7109375" style="2" customWidth="1"/>
    <col min="2706" max="2706" width="8.42578125" style="2" customWidth="1"/>
    <col min="2707" max="2707" width="9.140625" style="2" customWidth="1"/>
    <col min="2708" max="2708" width="8" style="2" customWidth="1"/>
    <col min="2709" max="2709" width="6.28515625" style="2" customWidth="1"/>
    <col min="2710" max="2710" width="7.28515625" style="2" customWidth="1"/>
    <col min="2711" max="2712" width="7.5703125" style="2" customWidth="1"/>
    <col min="2713" max="2713" width="6.7109375" style="2" customWidth="1"/>
    <col min="2714" max="2714" width="9.140625" style="2" customWidth="1"/>
    <col min="2715" max="2715" width="6.28515625" style="2" customWidth="1"/>
    <col min="2716" max="2717" width="8" style="2" customWidth="1"/>
    <col min="2718" max="2718" width="6.7109375" style="2" customWidth="1"/>
    <col min="2719" max="2719" width="9.140625" style="2" customWidth="1"/>
    <col min="2720" max="2720" width="7.28515625" style="2" customWidth="1"/>
    <col min="2721" max="2721" width="9.140625" style="2" customWidth="1"/>
    <col min="2722" max="2722" width="9.28515625" style="2" customWidth="1"/>
    <col min="2723" max="2730" width="0" style="2" hidden="1"/>
    <col min="2731" max="2731" width="4.5703125" style="2" customWidth="1"/>
    <col min="2732" max="2733" width="0" style="2" hidden="1" customWidth="1"/>
    <col min="2734" max="2734" width="3.140625" style="2" customWidth="1"/>
    <col min="2735" max="2735" width="5.85546875" style="2" customWidth="1"/>
    <col min="2736" max="2736" width="26" style="2" customWidth="1"/>
    <col min="2737" max="2737" width="7.28515625" style="2" customWidth="1"/>
    <col min="2738" max="2753" width="0" style="2" hidden="1" customWidth="1"/>
    <col min="2754" max="2754" width="10.28515625" style="2" customWidth="1"/>
    <col min="2755" max="2757" width="0" style="2" hidden="1" customWidth="1"/>
    <col min="2758" max="2758" width="8" style="2" customWidth="1"/>
    <col min="2759" max="2759" width="0" style="2" hidden="1" customWidth="1"/>
    <col min="2760" max="2760" width="9.85546875" style="2" customWidth="1"/>
    <col min="2761" max="2761" width="9.28515625" style="2" customWidth="1"/>
    <col min="2762" max="2763" width="0" style="2" hidden="1" customWidth="1"/>
    <col min="2764" max="2764" width="7.85546875" style="2" customWidth="1"/>
    <col min="2765" max="2765" width="0" style="2" hidden="1" customWidth="1"/>
    <col min="2766" max="2766" width="6.7109375" style="2" customWidth="1"/>
    <col min="2767" max="2768" width="7.85546875" style="2" customWidth="1"/>
    <col min="2769" max="2770" width="0" style="2" hidden="1" customWidth="1"/>
    <col min="2771" max="2771" width="6.7109375" style="2" customWidth="1"/>
    <col min="2772" max="2772" width="5.5703125" style="2" customWidth="1"/>
    <col min="2773" max="2774" width="0" style="2" hidden="1" customWidth="1"/>
    <col min="2775" max="2775" width="6" style="2" customWidth="1"/>
    <col min="2776" max="2782" width="0" style="2" hidden="1" customWidth="1"/>
    <col min="2783" max="2783" width="9.85546875" style="2" customWidth="1"/>
    <col min="2784" max="2784" width="10.7109375" style="2" customWidth="1"/>
    <col min="2785" max="2785" width="10.5703125" style="2" customWidth="1"/>
    <col min="2786" max="2787" width="9.140625" style="2" customWidth="1"/>
    <col min="2788" max="2788" width="12.85546875" style="2" bestFit="1" customWidth="1"/>
    <col min="2789" max="2789" width="15.42578125" style="2" customWidth="1"/>
    <col min="2790" max="2790" width="15.28515625" style="2" customWidth="1"/>
    <col min="2791" max="2791" width="14.85546875" style="2" customWidth="1"/>
    <col min="2792" max="2792" width="12.85546875" style="2" bestFit="1" customWidth="1"/>
    <col min="2793" max="2793" width="14.85546875" style="2" customWidth="1"/>
    <col min="2794" max="2794" width="12.7109375" style="2" bestFit="1" customWidth="1"/>
    <col min="2795" max="2795" width="9.42578125" style="2" customWidth="1"/>
    <col min="2796" max="2796" width="11.28515625" style="2" customWidth="1"/>
    <col min="2797" max="2797" width="12.7109375" style="2" bestFit="1" customWidth="1"/>
    <col min="2798" max="2798" width="7.85546875" style="2" customWidth="1"/>
    <col min="2799" max="2799" width="12.7109375" style="2" bestFit="1" customWidth="1"/>
    <col min="2800" max="2800" width="13.7109375" style="2" bestFit="1" customWidth="1"/>
    <col min="2801" max="2801" width="12.7109375" style="2" customWidth="1"/>
    <col min="2802" max="2802" width="12.7109375" style="2" bestFit="1" customWidth="1"/>
    <col min="2803" max="2803" width="13.85546875" style="2" customWidth="1"/>
    <col min="2804" max="2804" width="13.140625" style="2" customWidth="1"/>
    <col min="2805" max="2806" width="9.140625" style="2" customWidth="1"/>
    <col min="2807" max="2808" width="12.7109375" style="2" bestFit="1" customWidth="1"/>
    <col min="2809" max="2938" width="9.140625" style="2" customWidth="1"/>
    <col min="2939" max="2939" width="4.42578125" style="2" customWidth="1"/>
    <col min="2940" max="2941" width="9.140625" style="2" customWidth="1"/>
    <col min="2942" max="2942" width="5.28515625" style="2" customWidth="1"/>
    <col min="2943" max="2943" width="6.5703125" style="2" customWidth="1"/>
    <col min="2944" max="2944" width="26.42578125" style="2" customWidth="1"/>
    <col min="2945" max="2945" width="6.5703125" style="2" customWidth="1"/>
    <col min="2946" max="2951" width="8.85546875" style="2" customWidth="1"/>
    <col min="2952" max="2952" width="13.42578125" style="2" customWidth="1"/>
    <col min="2953" max="2953" width="13.28515625" style="2" customWidth="1"/>
    <col min="2954" max="2954" width="9" style="2" customWidth="1"/>
    <col min="2955" max="2955" width="6.85546875" style="2" customWidth="1"/>
    <col min="2956" max="2956" width="5.42578125" style="2" customWidth="1"/>
    <col min="2957" max="2958" width="8.85546875" style="2" customWidth="1"/>
    <col min="2959" max="2959" width="10.7109375" style="2" customWidth="1"/>
    <col min="2960" max="2960" width="8.28515625" style="2" customWidth="1"/>
    <col min="2961" max="2961" width="7.7109375" style="2" customWidth="1"/>
    <col min="2962" max="2962" width="8.42578125" style="2" customWidth="1"/>
    <col min="2963" max="2963" width="9.140625" style="2" customWidth="1"/>
    <col min="2964" max="2964" width="8" style="2" customWidth="1"/>
    <col min="2965" max="2965" width="6.28515625" style="2" customWidth="1"/>
    <col min="2966" max="2966" width="7.28515625" style="2" customWidth="1"/>
    <col min="2967" max="2968" width="7.5703125" style="2" customWidth="1"/>
    <col min="2969" max="2969" width="6.7109375" style="2" customWidth="1"/>
    <col min="2970" max="2970" width="9.140625" style="2" customWidth="1"/>
    <col min="2971" max="2971" width="6.28515625" style="2" customWidth="1"/>
    <col min="2972" max="2973" width="8" style="2" customWidth="1"/>
    <col min="2974" max="2974" width="6.7109375" style="2" customWidth="1"/>
    <col min="2975" max="2975" width="9.140625" style="2" customWidth="1"/>
    <col min="2976" max="2976" width="7.28515625" style="2" customWidth="1"/>
    <col min="2977" max="2977" width="9.140625" style="2" customWidth="1"/>
    <col min="2978" max="2978" width="9.28515625" style="2" customWidth="1"/>
    <col min="2979" max="2986" width="0" style="2" hidden="1"/>
    <col min="2987" max="2987" width="4.5703125" style="2" customWidth="1"/>
    <col min="2988" max="2989" width="0" style="2" hidden="1" customWidth="1"/>
    <col min="2990" max="2990" width="3.140625" style="2" customWidth="1"/>
    <col min="2991" max="2991" width="5.85546875" style="2" customWidth="1"/>
    <col min="2992" max="2992" width="26" style="2" customWidth="1"/>
    <col min="2993" max="2993" width="7.28515625" style="2" customWidth="1"/>
    <col min="2994" max="3009" width="0" style="2" hidden="1" customWidth="1"/>
    <col min="3010" max="3010" width="10.28515625" style="2" customWidth="1"/>
    <col min="3011" max="3013" width="0" style="2" hidden="1" customWidth="1"/>
    <col min="3014" max="3014" width="8" style="2" customWidth="1"/>
    <col min="3015" max="3015" width="0" style="2" hidden="1" customWidth="1"/>
    <col min="3016" max="3016" width="9.85546875" style="2" customWidth="1"/>
    <col min="3017" max="3017" width="9.28515625" style="2" customWidth="1"/>
    <col min="3018" max="3019" width="0" style="2" hidden="1" customWidth="1"/>
    <col min="3020" max="3020" width="7.85546875" style="2" customWidth="1"/>
    <col min="3021" max="3021" width="0" style="2" hidden="1" customWidth="1"/>
    <col min="3022" max="3022" width="6.7109375" style="2" customWidth="1"/>
    <col min="3023" max="3024" width="7.85546875" style="2" customWidth="1"/>
    <col min="3025" max="3026" width="0" style="2" hidden="1" customWidth="1"/>
    <col min="3027" max="3027" width="6.7109375" style="2" customWidth="1"/>
    <col min="3028" max="3028" width="5.5703125" style="2" customWidth="1"/>
    <col min="3029" max="3030" width="0" style="2" hidden="1" customWidth="1"/>
    <col min="3031" max="3031" width="6" style="2" customWidth="1"/>
    <col min="3032" max="3038" width="0" style="2" hidden="1" customWidth="1"/>
    <col min="3039" max="3039" width="9.85546875" style="2" customWidth="1"/>
    <col min="3040" max="3040" width="10.7109375" style="2" customWidth="1"/>
    <col min="3041" max="3041" width="10.5703125" style="2" customWidth="1"/>
    <col min="3042" max="3043" width="9.140625" style="2" customWidth="1"/>
    <col min="3044" max="3044" width="12.85546875" style="2" bestFit="1" customWidth="1"/>
    <col min="3045" max="3045" width="15.42578125" style="2" customWidth="1"/>
    <col min="3046" max="3046" width="15.28515625" style="2" customWidth="1"/>
    <col min="3047" max="3047" width="14.85546875" style="2" customWidth="1"/>
    <col min="3048" max="3048" width="12.85546875" style="2" bestFit="1" customWidth="1"/>
    <col min="3049" max="3049" width="14.85546875" style="2" customWidth="1"/>
    <col min="3050" max="3050" width="12.7109375" style="2" bestFit="1" customWidth="1"/>
    <col min="3051" max="3051" width="9.42578125" style="2" customWidth="1"/>
    <col min="3052" max="3052" width="11.28515625" style="2" customWidth="1"/>
    <col min="3053" max="3053" width="12.7109375" style="2" bestFit="1" customWidth="1"/>
    <col min="3054" max="3054" width="7.85546875" style="2" customWidth="1"/>
    <col min="3055" max="3055" width="12.7109375" style="2" bestFit="1" customWidth="1"/>
    <col min="3056" max="3056" width="13.7109375" style="2" bestFit="1" customWidth="1"/>
    <col min="3057" max="3057" width="12.7109375" style="2" customWidth="1"/>
    <col min="3058" max="3058" width="12.7109375" style="2" bestFit="1" customWidth="1"/>
    <col min="3059" max="3059" width="13.85546875" style="2" customWidth="1"/>
    <col min="3060" max="3060" width="13.140625" style="2" customWidth="1"/>
    <col min="3061" max="3062" width="9.140625" style="2" customWidth="1"/>
    <col min="3063" max="3064" width="12.7109375" style="2" bestFit="1" customWidth="1"/>
    <col min="3065" max="3194" width="9.140625" style="2" customWidth="1"/>
    <col min="3195" max="3195" width="4.42578125" style="2" customWidth="1"/>
    <col min="3196" max="3197" width="9.140625" style="2" customWidth="1"/>
    <col min="3198" max="3198" width="5.28515625" style="2" customWidth="1"/>
    <col min="3199" max="3199" width="6.5703125" style="2" customWidth="1"/>
    <col min="3200" max="3200" width="26.42578125" style="2" customWidth="1"/>
    <col min="3201" max="3201" width="6.5703125" style="2" customWidth="1"/>
    <col min="3202" max="3207" width="8.85546875" style="2" customWidth="1"/>
    <col min="3208" max="3208" width="13.42578125" style="2" customWidth="1"/>
    <col min="3209" max="3209" width="13.28515625" style="2" customWidth="1"/>
    <col min="3210" max="3210" width="9" style="2" customWidth="1"/>
    <col min="3211" max="3211" width="6.85546875" style="2" customWidth="1"/>
    <col min="3212" max="3212" width="5.42578125" style="2" customWidth="1"/>
    <col min="3213" max="3214" width="8.85546875" style="2" customWidth="1"/>
    <col min="3215" max="3215" width="10.7109375" style="2" customWidth="1"/>
    <col min="3216" max="3216" width="8.28515625" style="2" customWidth="1"/>
    <col min="3217" max="3217" width="7.7109375" style="2" customWidth="1"/>
    <col min="3218" max="3218" width="8.42578125" style="2" customWidth="1"/>
    <col min="3219" max="3219" width="9.140625" style="2" customWidth="1"/>
    <col min="3220" max="3220" width="8" style="2" customWidth="1"/>
    <col min="3221" max="3221" width="6.28515625" style="2" customWidth="1"/>
    <col min="3222" max="3222" width="7.28515625" style="2" customWidth="1"/>
    <col min="3223" max="3224" width="7.5703125" style="2" customWidth="1"/>
    <col min="3225" max="3225" width="6.7109375" style="2" customWidth="1"/>
    <col min="3226" max="3226" width="9.140625" style="2" customWidth="1"/>
    <col min="3227" max="3227" width="6.28515625" style="2" customWidth="1"/>
    <col min="3228" max="3229" width="8" style="2" customWidth="1"/>
    <col min="3230" max="3230" width="6.7109375" style="2" customWidth="1"/>
    <col min="3231" max="3231" width="9.140625" style="2" customWidth="1"/>
    <col min="3232" max="3232" width="7.28515625" style="2" customWidth="1"/>
    <col min="3233" max="3233" width="9.140625" style="2" customWidth="1"/>
    <col min="3234" max="3234" width="9.28515625" style="2" customWidth="1"/>
    <col min="3235" max="3242" width="0" style="2" hidden="1"/>
    <col min="3243" max="3243" width="4.5703125" style="2" customWidth="1"/>
    <col min="3244" max="3245" width="0" style="2" hidden="1" customWidth="1"/>
    <col min="3246" max="3246" width="3.140625" style="2" customWidth="1"/>
    <col min="3247" max="3247" width="5.85546875" style="2" customWidth="1"/>
    <col min="3248" max="3248" width="26" style="2" customWidth="1"/>
    <col min="3249" max="3249" width="7.28515625" style="2" customWidth="1"/>
    <col min="3250" max="3265" width="0" style="2" hidden="1" customWidth="1"/>
    <col min="3266" max="3266" width="10.28515625" style="2" customWidth="1"/>
    <col min="3267" max="3269" width="0" style="2" hidden="1" customWidth="1"/>
    <col min="3270" max="3270" width="8" style="2" customWidth="1"/>
    <col min="3271" max="3271" width="0" style="2" hidden="1" customWidth="1"/>
    <col min="3272" max="3272" width="9.85546875" style="2" customWidth="1"/>
    <col min="3273" max="3273" width="9.28515625" style="2" customWidth="1"/>
    <col min="3274" max="3275" width="0" style="2" hidden="1" customWidth="1"/>
    <col min="3276" max="3276" width="7.85546875" style="2" customWidth="1"/>
    <col min="3277" max="3277" width="0" style="2" hidden="1" customWidth="1"/>
    <col min="3278" max="3278" width="6.7109375" style="2" customWidth="1"/>
    <col min="3279" max="3280" width="7.85546875" style="2" customWidth="1"/>
    <col min="3281" max="3282" width="0" style="2" hidden="1" customWidth="1"/>
    <col min="3283" max="3283" width="6.7109375" style="2" customWidth="1"/>
    <col min="3284" max="3284" width="5.5703125" style="2" customWidth="1"/>
    <col min="3285" max="3286" width="0" style="2" hidden="1" customWidth="1"/>
    <col min="3287" max="3287" width="6" style="2" customWidth="1"/>
    <col min="3288" max="3294" width="0" style="2" hidden="1" customWidth="1"/>
    <col min="3295" max="3295" width="9.85546875" style="2" customWidth="1"/>
    <col min="3296" max="3296" width="10.7109375" style="2" customWidth="1"/>
    <col min="3297" max="3297" width="10.5703125" style="2" customWidth="1"/>
    <col min="3298" max="3299" width="9.140625" style="2" customWidth="1"/>
    <col min="3300" max="3300" width="12.85546875" style="2" bestFit="1" customWidth="1"/>
    <col min="3301" max="3301" width="15.42578125" style="2" customWidth="1"/>
    <col min="3302" max="3302" width="15.28515625" style="2" customWidth="1"/>
    <col min="3303" max="3303" width="14.85546875" style="2" customWidth="1"/>
    <col min="3304" max="3304" width="12.85546875" style="2" bestFit="1" customWidth="1"/>
    <col min="3305" max="3305" width="14.85546875" style="2" customWidth="1"/>
    <col min="3306" max="3306" width="12.7109375" style="2" bestFit="1" customWidth="1"/>
    <col min="3307" max="3307" width="9.42578125" style="2" customWidth="1"/>
    <col min="3308" max="3308" width="11.28515625" style="2" customWidth="1"/>
    <col min="3309" max="3309" width="12.7109375" style="2" bestFit="1" customWidth="1"/>
    <col min="3310" max="3310" width="7.85546875" style="2" customWidth="1"/>
    <col min="3311" max="3311" width="12.7109375" style="2" bestFit="1" customWidth="1"/>
    <col min="3312" max="3312" width="13.7109375" style="2" bestFit="1" customWidth="1"/>
    <col min="3313" max="3313" width="12.7109375" style="2" customWidth="1"/>
    <col min="3314" max="3314" width="12.7109375" style="2" bestFit="1" customWidth="1"/>
    <col min="3315" max="3315" width="13.85546875" style="2" customWidth="1"/>
    <col min="3316" max="3316" width="13.140625" style="2" customWidth="1"/>
    <col min="3317" max="3318" width="9.140625" style="2" customWidth="1"/>
    <col min="3319" max="3320" width="12.7109375" style="2" bestFit="1" customWidth="1"/>
    <col min="3321" max="3450" width="9.140625" style="2" customWidth="1"/>
    <col min="3451" max="3451" width="4.42578125" style="2" customWidth="1"/>
    <col min="3452" max="3453" width="9.140625" style="2" customWidth="1"/>
    <col min="3454" max="3454" width="5.28515625" style="2" customWidth="1"/>
    <col min="3455" max="3455" width="6.5703125" style="2" customWidth="1"/>
    <col min="3456" max="3456" width="26.42578125" style="2" customWidth="1"/>
    <col min="3457" max="3457" width="6.5703125" style="2" customWidth="1"/>
    <col min="3458" max="3463" width="8.85546875" style="2" customWidth="1"/>
    <col min="3464" max="3464" width="13.42578125" style="2" customWidth="1"/>
    <col min="3465" max="3465" width="13.28515625" style="2" customWidth="1"/>
    <col min="3466" max="3466" width="9" style="2" customWidth="1"/>
    <col min="3467" max="3467" width="6.85546875" style="2" customWidth="1"/>
    <col min="3468" max="3468" width="5.42578125" style="2" customWidth="1"/>
    <col min="3469" max="3470" width="8.85546875" style="2" customWidth="1"/>
    <col min="3471" max="3471" width="10.7109375" style="2" customWidth="1"/>
    <col min="3472" max="3472" width="8.28515625" style="2" customWidth="1"/>
    <col min="3473" max="3473" width="7.7109375" style="2" customWidth="1"/>
    <col min="3474" max="3474" width="8.42578125" style="2" customWidth="1"/>
    <col min="3475" max="3475" width="9.140625" style="2" customWidth="1"/>
    <col min="3476" max="3476" width="8" style="2" customWidth="1"/>
    <col min="3477" max="3477" width="6.28515625" style="2" customWidth="1"/>
    <col min="3478" max="3478" width="7.28515625" style="2" customWidth="1"/>
    <col min="3479" max="3480" width="7.5703125" style="2" customWidth="1"/>
    <col min="3481" max="3481" width="6.7109375" style="2" customWidth="1"/>
    <col min="3482" max="3482" width="9.140625" style="2" customWidth="1"/>
    <col min="3483" max="3483" width="6.28515625" style="2" customWidth="1"/>
    <col min="3484" max="3485" width="8" style="2" customWidth="1"/>
    <col min="3486" max="3486" width="6.7109375" style="2" customWidth="1"/>
    <col min="3487" max="3487" width="9.140625" style="2" customWidth="1"/>
    <col min="3488" max="3488" width="7.28515625" style="2" customWidth="1"/>
    <col min="3489" max="3489" width="9.140625" style="2" customWidth="1"/>
    <col min="3490" max="3490" width="9.28515625" style="2" customWidth="1"/>
    <col min="3491" max="3498" width="0" style="2" hidden="1"/>
    <col min="3499" max="3499" width="4.5703125" style="2" customWidth="1"/>
    <col min="3500" max="3501" width="0" style="2" hidden="1" customWidth="1"/>
    <col min="3502" max="3502" width="3.140625" style="2" customWidth="1"/>
    <col min="3503" max="3503" width="5.85546875" style="2" customWidth="1"/>
    <col min="3504" max="3504" width="26" style="2" customWidth="1"/>
    <col min="3505" max="3505" width="7.28515625" style="2" customWidth="1"/>
    <col min="3506" max="3521" width="0" style="2" hidden="1" customWidth="1"/>
    <col min="3522" max="3522" width="10.28515625" style="2" customWidth="1"/>
    <col min="3523" max="3525" width="0" style="2" hidden="1" customWidth="1"/>
    <col min="3526" max="3526" width="8" style="2" customWidth="1"/>
    <col min="3527" max="3527" width="0" style="2" hidden="1" customWidth="1"/>
    <col min="3528" max="3528" width="9.85546875" style="2" customWidth="1"/>
    <col min="3529" max="3529" width="9.28515625" style="2" customWidth="1"/>
    <col min="3530" max="3531" width="0" style="2" hidden="1" customWidth="1"/>
    <col min="3532" max="3532" width="7.85546875" style="2" customWidth="1"/>
    <col min="3533" max="3533" width="0" style="2" hidden="1" customWidth="1"/>
    <col min="3534" max="3534" width="6.7109375" style="2" customWidth="1"/>
    <col min="3535" max="3536" width="7.85546875" style="2" customWidth="1"/>
    <col min="3537" max="3538" width="0" style="2" hidden="1" customWidth="1"/>
    <col min="3539" max="3539" width="6.7109375" style="2" customWidth="1"/>
    <col min="3540" max="3540" width="5.5703125" style="2" customWidth="1"/>
    <col min="3541" max="3542" width="0" style="2" hidden="1" customWidth="1"/>
    <col min="3543" max="3543" width="6" style="2" customWidth="1"/>
    <col min="3544" max="3550" width="0" style="2" hidden="1" customWidth="1"/>
    <col min="3551" max="3551" width="9.85546875" style="2" customWidth="1"/>
    <col min="3552" max="3552" width="10.7109375" style="2" customWidth="1"/>
    <col min="3553" max="3553" width="10.5703125" style="2" customWidth="1"/>
    <col min="3554" max="3555" width="9.140625" style="2" customWidth="1"/>
    <col min="3556" max="3556" width="12.85546875" style="2" bestFit="1" customWidth="1"/>
    <col min="3557" max="3557" width="15.42578125" style="2" customWidth="1"/>
    <col min="3558" max="3558" width="15.28515625" style="2" customWidth="1"/>
    <col min="3559" max="3559" width="14.85546875" style="2" customWidth="1"/>
    <col min="3560" max="3560" width="12.85546875" style="2" bestFit="1" customWidth="1"/>
    <col min="3561" max="3561" width="14.85546875" style="2" customWidth="1"/>
    <col min="3562" max="3562" width="12.7109375" style="2" bestFit="1" customWidth="1"/>
    <col min="3563" max="3563" width="9.42578125" style="2" customWidth="1"/>
    <col min="3564" max="3564" width="11.28515625" style="2" customWidth="1"/>
    <col min="3565" max="3565" width="12.7109375" style="2" bestFit="1" customWidth="1"/>
    <col min="3566" max="3566" width="7.85546875" style="2" customWidth="1"/>
    <col min="3567" max="3567" width="12.7109375" style="2" bestFit="1" customWidth="1"/>
    <col min="3568" max="3568" width="13.7109375" style="2" bestFit="1" customWidth="1"/>
    <col min="3569" max="3569" width="12.7109375" style="2" customWidth="1"/>
    <col min="3570" max="3570" width="12.7109375" style="2" bestFit="1" customWidth="1"/>
    <col min="3571" max="3571" width="13.85546875" style="2" customWidth="1"/>
    <col min="3572" max="3572" width="13.140625" style="2" customWidth="1"/>
    <col min="3573" max="3574" width="9.140625" style="2" customWidth="1"/>
    <col min="3575" max="3576" width="12.7109375" style="2" bestFit="1" customWidth="1"/>
    <col min="3577" max="3706" width="9.140625" style="2" customWidth="1"/>
    <col min="3707" max="3707" width="4.42578125" style="2" customWidth="1"/>
    <col min="3708" max="3709" width="9.140625" style="2" customWidth="1"/>
    <col min="3710" max="3710" width="5.28515625" style="2" customWidth="1"/>
    <col min="3711" max="3711" width="6.5703125" style="2" customWidth="1"/>
    <col min="3712" max="3712" width="26.42578125" style="2" customWidth="1"/>
    <col min="3713" max="3713" width="6.5703125" style="2" customWidth="1"/>
    <col min="3714" max="3719" width="8.85546875" style="2" customWidth="1"/>
    <col min="3720" max="3720" width="13.42578125" style="2" customWidth="1"/>
    <col min="3721" max="3721" width="13.28515625" style="2" customWidth="1"/>
    <col min="3722" max="3722" width="9" style="2" customWidth="1"/>
    <col min="3723" max="3723" width="6.85546875" style="2" customWidth="1"/>
    <col min="3724" max="3724" width="5.42578125" style="2" customWidth="1"/>
    <col min="3725" max="3726" width="8.85546875" style="2" customWidth="1"/>
    <col min="3727" max="3727" width="10.7109375" style="2" customWidth="1"/>
    <col min="3728" max="3728" width="8.28515625" style="2" customWidth="1"/>
    <col min="3729" max="3729" width="7.7109375" style="2" customWidth="1"/>
    <col min="3730" max="3730" width="8.42578125" style="2" customWidth="1"/>
    <col min="3731" max="3731" width="9.140625" style="2" customWidth="1"/>
    <col min="3732" max="3732" width="8" style="2" customWidth="1"/>
    <col min="3733" max="3733" width="6.28515625" style="2" customWidth="1"/>
    <col min="3734" max="3734" width="7.28515625" style="2" customWidth="1"/>
    <col min="3735" max="3736" width="7.5703125" style="2" customWidth="1"/>
    <col min="3737" max="3737" width="6.7109375" style="2" customWidth="1"/>
    <col min="3738" max="3738" width="9.140625" style="2" customWidth="1"/>
    <col min="3739" max="3739" width="6.28515625" style="2" customWidth="1"/>
    <col min="3740" max="3741" width="8" style="2" customWidth="1"/>
    <col min="3742" max="3742" width="6.7109375" style="2" customWidth="1"/>
    <col min="3743" max="3743" width="9.140625" style="2" customWidth="1"/>
    <col min="3744" max="3744" width="7.28515625" style="2" customWidth="1"/>
    <col min="3745" max="3745" width="9.140625" style="2" customWidth="1"/>
    <col min="3746" max="3746" width="9.28515625" style="2" customWidth="1"/>
    <col min="3747" max="3754" width="0" style="2" hidden="1"/>
    <col min="3755" max="3755" width="4.5703125" style="2" customWidth="1"/>
    <col min="3756" max="3757" width="0" style="2" hidden="1" customWidth="1"/>
    <col min="3758" max="3758" width="3.140625" style="2" customWidth="1"/>
    <col min="3759" max="3759" width="5.85546875" style="2" customWidth="1"/>
    <col min="3760" max="3760" width="26" style="2" customWidth="1"/>
    <col min="3761" max="3761" width="7.28515625" style="2" customWidth="1"/>
    <col min="3762" max="3777" width="0" style="2" hidden="1" customWidth="1"/>
    <col min="3778" max="3778" width="10.28515625" style="2" customWidth="1"/>
    <col min="3779" max="3781" width="0" style="2" hidden="1" customWidth="1"/>
    <col min="3782" max="3782" width="8" style="2" customWidth="1"/>
    <col min="3783" max="3783" width="0" style="2" hidden="1" customWidth="1"/>
    <col min="3784" max="3784" width="9.85546875" style="2" customWidth="1"/>
    <col min="3785" max="3785" width="9.28515625" style="2" customWidth="1"/>
    <col min="3786" max="3787" width="0" style="2" hidden="1" customWidth="1"/>
    <col min="3788" max="3788" width="7.85546875" style="2" customWidth="1"/>
    <col min="3789" max="3789" width="0" style="2" hidden="1" customWidth="1"/>
    <col min="3790" max="3790" width="6.7109375" style="2" customWidth="1"/>
    <col min="3791" max="3792" width="7.85546875" style="2" customWidth="1"/>
    <col min="3793" max="3794" width="0" style="2" hidden="1" customWidth="1"/>
    <col min="3795" max="3795" width="6.7109375" style="2" customWidth="1"/>
    <col min="3796" max="3796" width="5.5703125" style="2" customWidth="1"/>
    <col min="3797" max="3798" width="0" style="2" hidden="1" customWidth="1"/>
    <col min="3799" max="3799" width="6" style="2" customWidth="1"/>
    <col min="3800" max="3806" width="0" style="2" hidden="1" customWidth="1"/>
    <col min="3807" max="3807" width="9.85546875" style="2" customWidth="1"/>
    <col min="3808" max="3808" width="10.7109375" style="2" customWidth="1"/>
    <col min="3809" max="3809" width="10.5703125" style="2" customWidth="1"/>
    <col min="3810" max="3811" width="9.140625" style="2" customWidth="1"/>
    <col min="3812" max="3812" width="12.85546875" style="2" bestFit="1" customWidth="1"/>
    <col min="3813" max="3813" width="15.42578125" style="2" customWidth="1"/>
    <col min="3814" max="3814" width="15.28515625" style="2" customWidth="1"/>
    <col min="3815" max="3815" width="14.85546875" style="2" customWidth="1"/>
    <col min="3816" max="3816" width="12.85546875" style="2" bestFit="1" customWidth="1"/>
    <col min="3817" max="3817" width="14.85546875" style="2" customWidth="1"/>
    <col min="3818" max="3818" width="12.7109375" style="2" bestFit="1" customWidth="1"/>
    <col min="3819" max="3819" width="9.42578125" style="2" customWidth="1"/>
    <col min="3820" max="3820" width="11.28515625" style="2" customWidth="1"/>
    <col min="3821" max="3821" width="12.7109375" style="2" bestFit="1" customWidth="1"/>
    <col min="3822" max="3822" width="7.85546875" style="2" customWidth="1"/>
    <col min="3823" max="3823" width="12.7109375" style="2" bestFit="1" customWidth="1"/>
    <col min="3824" max="3824" width="13.7109375" style="2" bestFit="1" customWidth="1"/>
    <col min="3825" max="3825" width="12.7109375" style="2" customWidth="1"/>
    <col min="3826" max="3826" width="12.7109375" style="2" bestFit="1" customWidth="1"/>
    <col min="3827" max="3827" width="13.85546875" style="2" customWidth="1"/>
    <col min="3828" max="3828" width="13.140625" style="2" customWidth="1"/>
    <col min="3829" max="3830" width="9.140625" style="2" customWidth="1"/>
    <col min="3831" max="3832" width="12.7109375" style="2" bestFit="1" customWidth="1"/>
    <col min="3833" max="3962" width="9.140625" style="2" customWidth="1"/>
    <col min="3963" max="3963" width="4.42578125" style="2" customWidth="1"/>
    <col min="3964" max="3965" width="9.140625" style="2" customWidth="1"/>
    <col min="3966" max="3966" width="5.28515625" style="2" customWidth="1"/>
    <col min="3967" max="3967" width="6.5703125" style="2" customWidth="1"/>
    <col min="3968" max="3968" width="26.42578125" style="2" customWidth="1"/>
    <col min="3969" max="3969" width="6.5703125" style="2" customWidth="1"/>
    <col min="3970" max="3975" width="8.85546875" style="2" customWidth="1"/>
    <col min="3976" max="3976" width="13.42578125" style="2" customWidth="1"/>
    <col min="3977" max="3977" width="13.28515625" style="2" customWidth="1"/>
    <col min="3978" max="3978" width="9" style="2" customWidth="1"/>
    <col min="3979" max="3979" width="6.85546875" style="2" customWidth="1"/>
    <col min="3980" max="3980" width="5.42578125" style="2" customWidth="1"/>
    <col min="3981" max="3982" width="8.85546875" style="2" customWidth="1"/>
    <col min="3983" max="3983" width="10.7109375" style="2" customWidth="1"/>
    <col min="3984" max="3984" width="8.28515625" style="2" customWidth="1"/>
    <col min="3985" max="3985" width="7.7109375" style="2" customWidth="1"/>
    <col min="3986" max="3986" width="8.42578125" style="2" customWidth="1"/>
    <col min="3987" max="3987" width="9.140625" style="2" customWidth="1"/>
    <col min="3988" max="3988" width="8" style="2" customWidth="1"/>
    <col min="3989" max="3989" width="6.28515625" style="2" customWidth="1"/>
    <col min="3990" max="3990" width="7.28515625" style="2" customWidth="1"/>
    <col min="3991" max="3992" width="7.5703125" style="2" customWidth="1"/>
    <col min="3993" max="3993" width="6.7109375" style="2" customWidth="1"/>
    <col min="3994" max="3994" width="9.140625" style="2" customWidth="1"/>
    <col min="3995" max="3995" width="6.28515625" style="2" customWidth="1"/>
    <col min="3996" max="3997" width="8" style="2" customWidth="1"/>
    <col min="3998" max="3998" width="6.7109375" style="2" customWidth="1"/>
    <col min="3999" max="3999" width="9.140625" style="2" customWidth="1"/>
    <col min="4000" max="4000" width="7.28515625" style="2" customWidth="1"/>
    <col min="4001" max="4001" width="9.140625" style="2" customWidth="1"/>
    <col min="4002" max="4002" width="9.28515625" style="2" customWidth="1"/>
    <col min="4003" max="4010" width="0" style="2" hidden="1"/>
    <col min="4011" max="4011" width="4.5703125" style="2" customWidth="1"/>
    <col min="4012" max="4013" width="0" style="2" hidden="1" customWidth="1"/>
    <col min="4014" max="4014" width="3.140625" style="2" customWidth="1"/>
    <col min="4015" max="4015" width="5.85546875" style="2" customWidth="1"/>
    <col min="4016" max="4016" width="26" style="2" customWidth="1"/>
    <col min="4017" max="4017" width="7.28515625" style="2" customWidth="1"/>
    <col min="4018" max="4033" width="0" style="2" hidden="1" customWidth="1"/>
    <col min="4034" max="4034" width="10.28515625" style="2" customWidth="1"/>
    <col min="4035" max="4037" width="0" style="2" hidden="1" customWidth="1"/>
    <col min="4038" max="4038" width="8" style="2" customWidth="1"/>
    <col min="4039" max="4039" width="0" style="2" hidden="1" customWidth="1"/>
    <col min="4040" max="4040" width="9.85546875" style="2" customWidth="1"/>
    <col min="4041" max="4041" width="9.28515625" style="2" customWidth="1"/>
    <col min="4042" max="4043" width="0" style="2" hidden="1" customWidth="1"/>
    <col min="4044" max="4044" width="7.85546875" style="2" customWidth="1"/>
    <col min="4045" max="4045" width="0" style="2" hidden="1" customWidth="1"/>
    <col min="4046" max="4046" width="6.7109375" style="2" customWidth="1"/>
    <col min="4047" max="4048" width="7.85546875" style="2" customWidth="1"/>
    <col min="4049" max="4050" width="0" style="2" hidden="1" customWidth="1"/>
    <col min="4051" max="4051" width="6.7109375" style="2" customWidth="1"/>
    <col min="4052" max="4052" width="5.5703125" style="2" customWidth="1"/>
    <col min="4053" max="4054" width="0" style="2" hidden="1" customWidth="1"/>
    <col min="4055" max="4055" width="6" style="2" customWidth="1"/>
    <col min="4056" max="4062" width="0" style="2" hidden="1" customWidth="1"/>
    <col min="4063" max="4063" width="9.85546875" style="2" customWidth="1"/>
    <col min="4064" max="4064" width="10.7109375" style="2" customWidth="1"/>
    <col min="4065" max="4065" width="10.5703125" style="2" customWidth="1"/>
    <col min="4066" max="4067" width="9.140625" style="2" customWidth="1"/>
    <col min="4068" max="4068" width="12.85546875" style="2" bestFit="1" customWidth="1"/>
    <col min="4069" max="4069" width="15.42578125" style="2" customWidth="1"/>
    <col min="4070" max="4070" width="15.28515625" style="2" customWidth="1"/>
    <col min="4071" max="4071" width="14.85546875" style="2" customWidth="1"/>
    <col min="4072" max="4072" width="12.85546875" style="2" bestFit="1" customWidth="1"/>
    <col min="4073" max="4073" width="14.85546875" style="2" customWidth="1"/>
    <col min="4074" max="4074" width="12.7109375" style="2" bestFit="1" customWidth="1"/>
    <col min="4075" max="4075" width="9.42578125" style="2" customWidth="1"/>
    <col min="4076" max="4076" width="11.28515625" style="2" customWidth="1"/>
    <col min="4077" max="4077" width="12.7109375" style="2" bestFit="1" customWidth="1"/>
    <col min="4078" max="4078" width="7.85546875" style="2" customWidth="1"/>
    <col min="4079" max="4079" width="12.7109375" style="2" bestFit="1" customWidth="1"/>
    <col min="4080" max="4080" width="13.7109375" style="2" bestFit="1" customWidth="1"/>
    <col min="4081" max="4081" width="12.7109375" style="2" customWidth="1"/>
    <col min="4082" max="4082" width="12.7109375" style="2" bestFit="1" customWidth="1"/>
    <col min="4083" max="4083" width="13.85546875" style="2" customWidth="1"/>
    <col min="4084" max="4084" width="13.140625" style="2" customWidth="1"/>
    <col min="4085" max="4086" width="9.140625" style="2" customWidth="1"/>
    <col min="4087" max="4088" width="12.7109375" style="2" bestFit="1" customWidth="1"/>
    <col min="4089" max="4218" width="9.140625" style="2" customWidth="1"/>
    <col min="4219" max="4219" width="4.42578125" style="2" customWidth="1"/>
    <col min="4220" max="4221" width="9.140625" style="2" customWidth="1"/>
    <col min="4222" max="4222" width="5.28515625" style="2" customWidth="1"/>
    <col min="4223" max="4223" width="6.5703125" style="2" customWidth="1"/>
    <col min="4224" max="4224" width="26.42578125" style="2" customWidth="1"/>
    <col min="4225" max="4225" width="6.5703125" style="2" customWidth="1"/>
    <col min="4226" max="4231" width="8.85546875" style="2" customWidth="1"/>
    <col min="4232" max="4232" width="13.42578125" style="2" customWidth="1"/>
    <col min="4233" max="4233" width="13.28515625" style="2" customWidth="1"/>
    <col min="4234" max="4234" width="9" style="2" customWidth="1"/>
    <col min="4235" max="4235" width="6.85546875" style="2" customWidth="1"/>
    <col min="4236" max="4236" width="5.42578125" style="2" customWidth="1"/>
    <col min="4237" max="4238" width="8.85546875" style="2" customWidth="1"/>
    <col min="4239" max="4239" width="10.7109375" style="2" customWidth="1"/>
    <col min="4240" max="4240" width="8.28515625" style="2" customWidth="1"/>
    <col min="4241" max="4241" width="7.7109375" style="2" customWidth="1"/>
    <col min="4242" max="4242" width="8.42578125" style="2" customWidth="1"/>
    <col min="4243" max="4243" width="9.140625" style="2" customWidth="1"/>
    <col min="4244" max="4244" width="8" style="2" customWidth="1"/>
    <col min="4245" max="4245" width="6.28515625" style="2" customWidth="1"/>
    <col min="4246" max="4246" width="7.28515625" style="2" customWidth="1"/>
    <col min="4247" max="4248" width="7.5703125" style="2" customWidth="1"/>
    <col min="4249" max="4249" width="6.7109375" style="2" customWidth="1"/>
    <col min="4250" max="4250" width="9.140625" style="2" customWidth="1"/>
    <col min="4251" max="4251" width="6.28515625" style="2" customWidth="1"/>
    <col min="4252" max="4253" width="8" style="2" customWidth="1"/>
    <col min="4254" max="4254" width="6.7109375" style="2" customWidth="1"/>
    <col min="4255" max="4255" width="9.140625" style="2" customWidth="1"/>
    <col min="4256" max="4256" width="7.28515625" style="2" customWidth="1"/>
    <col min="4257" max="4257" width="9.140625" style="2" customWidth="1"/>
    <col min="4258" max="4258" width="9.28515625" style="2" customWidth="1"/>
    <col min="4259" max="4266" width="0" style="2" hidden="1"/>
    <col min="4267" max="4267" width="4.5703125" style="2" customWidth="1"/>
    <col min="4268" max="4269" width="0" style="2" hidden="1" customWidth="1"/>
    <col min="4270" max="4270" width="3.140625" style="2" customWidth="1"/>
    <col min="4271" max="4271" width="5.85546875" style="2" customWidth="1"/>
    <col min="4272" max="4272" width="26" style="2" customWidth="1"/>
    <col min="4273" max="4273" width="7.28515625" style="2" customWidth="1"/>
    <col min="4274" max="4289" width="0" style="2" hidden="1" customWidth="1"/>
    <col min="4290" max="4290" width="10.28515625" style="2" customWidth="1"/>
    <col min="4291" max="4293" width="0" style="2" hidden="1" customWidth="1"/>
    <col min="4294" max="4294" width="8" style="2" customWidth="1"/>
    <col min="4295" max="4295" width="0" style="2" hidden="1" customWidth="1"/>
    <col min="4296" max="4296" width="9.85546875" style="2" customWidth="1"/>
    <col min="4297" max="4297" width="9.28515625" style="2" customWidth="1"/>
    <col min="4298" max="4299" width="0" style="2" hidden="1" customWidth="1"/>
    <col min="4300" max="4300" width="7.85546875" style="2" customWidth="1"/>
    <col min="4301" max="4301" width="0" style="2" hidden="1" customWidth="1"/>
    <col min="4302" max="4302" width="6.7109375" style="2" customWidth="1"/>
    <col min="4303" max="4304" width="7.85546875" style="2" customWidth="1"/>
    <col min="4305" max="4306" width="0" style="2" hidden="1" customWidth="1"/>
    <col min="4307" max="4307" width="6.7109375" style="2" customWidth="1"/>
    <col min="4308" max="4308" width="5.5703125" style="2" customWidth="1"/>
    <col min="4309" max="4310" width="0" style="2" hidden="1" customWidth="1"/>
    <col min="4311" max="4311" width="6" style="2" customWidth="1"/>
    <col min="4312" max="4318" width="0" style="2" hidden="1" customWidth="1"/>
    <col min="4319" max="4319" width="9.85546875" style="2" customWidth="1"/>
    <col min="4320" max="4320" width="10.7109375" style="2" customWidth="1"/>
    <col min="4321" max="4321" width="10.5703125" style="2" customWidth="1"/>
    <col min="4322" max="4323" width="9.140625" style="2" customWidth="1"/>
    <col min="4324" max="4324" width="12.85546875" style="2" bestFit="1" customWidth="1"/>
    <col min="4325" max="4325" width="15.42578125" style="2" customWidth="1"/>
    <col min="4326" max="4326" width="15.28515625" style="2" customWidth="1"/>
    <col min="4327" max="4327" width="14.85546875" style="2" customWidth="1"/>
    <col min="4328" max="4328" width="12.85546875" style="2" bestFit="1" customWidth="1"/>
    <col min="4329" max="4329" width="14.85546875" style="2" customWidth="1"/>
    <col min="4330" max="4330" width="12.7109375" style="2" bestFit="1" customWidth="1"/>
    <col min="4331" max="4331" width="9.42578125" style="2" customWidth="1"/>
    <col min="4332" max="4332" width="11.28515625" style="2" customWidth="1"/>
    <col min="4333" max="4333" width="12.7109375" style="2" bestFit="1" customWidth="1"/>
    <col min="4334" max="4334" width="7.85546875" style="2" customWidth="1"/>
    <col min="4335" max="4335" width="12.7109375" style="2" bestFit="1" customWidth="1"/>
    <col min="4336" max="4336" width="13.7109375" style="2" bestFit="1" customWidth="1"/>
    <col min="4337" max="4337" width="12.7109375" style="2" customWidth="1"/>
    <col min="4338" max="4338" width="12.7109375" style="2" bestFit="1" customWidth="1"/>
    <col min="4339" max="4339" width="13.85546875" style="2" customWidth="1"/>
    <col min="4340" max="4340" width="13.140625" style="2" customWidth="1"/>
    <col min="4341" max="4342" width="9.140625" style="2" customWidth="1"/>
    <col min="4343" max="4344" width="12.7109375" style="2" bestFit="1" customWidth="1"/>
    <col min="4345" max="4474" width="9.140625" style="2" customWidth="1"/>
    <col min="4475" max="4475" width="4.42578125" style="2" customWidth="1"/>
    <col min="4476" max="4477" width="9.140625" style="2" customWidth="1"/>
    <col min="4478" max="4478" width="5.28515625" style="2" customWidth="1"/>
    <col min="4479" max="4479" width="6.5703125" style="2" customWidth="1"/>
    <col min="4480" max="4480" width="26.42578125" style="2" customWidth="1"/>
    <col min="4481" max="4481" width="6.5703125" style="2" customWidth="1"/>
    <col min="4482" max="4487" width="8.85546875" style="2" customWidth="1"/>
    <col min="4488" max="4488" width="13.42578125" style="2" customWidth="1"/>
    <col min="4489" max="4489" width="13.28515625" style="2" customWidth="1"/>
    <col min="4490" max="4490" width="9" style="2" customWidth="1"/>
    <col min="4491" max="4491" width="6.85546875" style="2" customWidth="1"/>
    <col min="4492" max="4492" width="5.42578125" style="2" customWidth="1"/>
    <col min="4493" max="4494" width="8.85546875" style="2" customWidth="1"/>
    <col min="4495" max="4495" width="10.7109375" style="2" customWidth="1"/>
    <col min="4496" max="4496" width="8.28515625" style="2" customWidth="1"/>
    <col min="4497" max="4497" width="7.7109375" style="2" customWidth="1"/>
    <col min="4498" max="4498" width="8.42578125" style="2" customWidth="1"/>
    <col min="4499" max="4499" width="9.140625" style="2" customWidth="1"/>
    <col min="4500" max="4500" width="8" style="2" customWidth="1"/>
    <col min="4501" max="4501" width="6.28515625" style="2" customWidth="1"/>
    <col min="4502" max="4502" width="7.28515625" style="2" customWidth="1"/>
    <col min="4503" max="4504" width="7.5703125" style="2" customWidth="1"/>
    <col min="4505" max="4505" width="6.7109375" style="2" customWidth="1"/>
    <col min="4506" max="4506" width="9.140625" style="2" customWidth="1"/>
    <col min="4507" max="4507" width="6.28515625" style="2" customWidth="1"/>
    <col min="4508" max="4509" width="8" style="2" customWidth="1"/>
    <col min="4510" max="4510" width="6.7109375" style="2" customWidth="1"/>
    <col min="4511" max="4511" width="9.140625" style="2" customWidth="1"/>
    <col min="4512" max="4512" width="7.28515625" style="2" customWidth="1"/>
    <col min="4513" max="4513" width="9.140625" style="2" customWidth="1"/>
    <col min="4514" max="4514" width="9.28515625" style="2" customWidth="1"/>
    <col min="4515" max="4522" width="0" style="2" hidden="1"/>
    <col min="4523" max="4523" width="4.5703125" style="2" customWidth="1"/>
    <col min="4524" max="4525" width="0" style="2" hidden="1" customWidth="1"/>
    <col min="4526" max="4526" width="3.140625" style="2" customWidth="1"/>
    <col min="4527" max="4527" width="5.85546875" style="2" customWidth="1"/>
    <col min="4528" max="4528" width="26" style="2" customWidth="1"/>
    <col min="4529" max="4529" width="7.28515625" style="2" customWidth="1"/>
    <col min="4530" max="4545" width="0" style="2" hidden="1" customWidth="1"/>
    <col min="4546" max="4546" width="10.28515625" style="2" customWidth="1"/>
    <col min="4547" max="4549" width="0" style="2" hidden="1" customWidth="1"/>
    <col min="4550" max="4550" width="8" style="2" customWidth="1"/>
    <col min="4551" max="4551" width="0" style="2" hidden="1" customWidth="1"/>
    <col min="4552" max="4552" width="9.85546875" style="2" customWidth="1"/>
    <col min="4553" max="4553" width="9.28515625" style="2" customWidth="1"/>
    <col min="4554" max="4555" width="0" style="2" hidden="1" customWidth="1"/>
    <col min="4556" max="4556" width="7.85546875" style="2" customWidth="1"/>
    <col min="4557" max="4557" width="0" style="2" hidden="1" customWidth="1"/>
    <col min="4558" max="4558" width="6.7109375" style="2" customWidth="1"/>
    <col min="4559" max="4560" width="7.85546875" style="2" customWidth="1"/>
    <col min="4561" max="4562" width="0" style="2" hidden="1" customWidth="1"/>
    <col min="4563" max="4563" width="6.7109375" style="2" customWidth="1"/>
    <col min="4564" max="4564" width="5.5703125" style="2" customWidth="1"/>
    <col min="4565" max="4566" width="0" style="2" hidden="1" customWidth="1"/>
    <col min="4567" max="4567" width="6" style="2" customWidth="1"/>
    <col min="4568" max="4574" width="0" style="2" hidden="1" customWidth="1"/>
    <col min="4575" max="4575" width="9.85546875" style="2" customWidth="1"/>
    <col min="4576" max="4576" width="10.7109375" style="2" customWidth="1"/>
    <col min="4577" max="4577" width="10.5703125" style="2" customWidth="1"/>
    <col min="4578" max="4579" width="9.140625" style="2" customWidth="1"/>
    <col min="4580" max="4580" width="12.85546875" style="2" bestFit="1" customWidth="1"/>
    <col min="4581" max="4581" width="15.42578125" style="2" customWidth="1"/>
    <col min="4582" max="4582" width="15.28515625" style="2" customWidth="1"/>
    <col min="4583" max="4583" width="14.85546875" style="2" customWidth="1"/>
    <col min="4584" max="4584" width="12.85546875" style="2" bestFit="1" customWidth="1"/>
    <col min="4585" max="4585" width="14.85546875" style="2" customWidth="1"/>
    <col min="4586" max="4586" width="12.7109375" style="2" bestFit="1" customWidth="1"/>
    <col min="4587" max="4587" width="9.42578125" style="2" customWidth="1"/>
    <col min="4588" max="4588" width="11.28515625" style="2" customWidth="1"/>
    <col min="4589" max="4589" width="12.7109375" style="2" bestFit="1" customWidth="1"/>
    <col min="4590" max="4590" width="7.85546875" style="2" customWidth="1"/>
    <col min="4591" max="4591" width="12.7109375" style="2" bestFit="1" customWidth="1"/>
    <col min="4592" max="4592" width="13.7109375" style="2" bestFit="1" customWidth="1"/>
    <col min="4593" max="4593" width="12.7109375" style="2" customWidth="1"/>
    <col min="4594" max="4594" width="12.7109375" style="2" bestFit="1" customWidth="1"/>
    <col min="4595" max="4595" width="13.85546875" style="2" customWidth="1"/>
    <col min="4596" max="4596" width="13.140625" style="2" customWidth="1"/>
    <col min="4597" max="4598" width="9.140625" style="2" customWidth="1"/>
    <col min="4599" max="4600" width="12.7109375" style="2" bestFit="1" customWidth="1"/>
    <col min="4601" max="4730" width="9.140625" style="2" customWidth="1"/>
    <col min="4731" max="4731" width="4.42578125" style="2" customWidth="1"/>
    <col min="4732" max="4733" width="9.140625" style="2" customWidth="1"/>
    <col min="4734" max="4734" width="5.28515625" style="2" customWidth="1"/>
    <col min="4735" max="4735" width="6.5703125" style="2" customWidth="1"/>
    <col min="4736" max="4736" width="26.42578125" style="2" customWidth="1"/>
    <col min="4737" max="4737" width="6.5703125" style="2" customWidth="1"/>
    <col min="4738" max="4743" width="8.85546875" style="2" customWidth="1"/>
    <col min="4744" max="4744" width="13.42578125" style="2" customWidth="1"/>
    <col min="4745" max="4745" width="13.28515625" style="2" customWidth="1"/>
    <col min="4746" max="4746" width="9" style="2" customWidth="1"/>
    <col min="4747" max="4747" width="6.85546875" style="2" customWidth="1"/>
    <col min="4748" max="4748" width="5.42578125" style="2" customWidth="1"/>
    <col min="4749" max="4750" width="8.85546875" style="2" customWidth="1"/>
    <col min="4751" max="4751" width="10.7109375" style="2" customWidth="1"/>
    <col min="4752" max="4752" width="8.28515625" style="2" customWidth="1"/>
    <col min="4753" max="4753" width="7.7109375" style="2" customWidth="1"/>
    <col min="4754" max="4754" width="8.42578125" style="2" customWidth="1"/>
    <col min="4755" max="4755" width="9.140625" style="2" customWidth="1"/>
    <col min="4756" max="4756" width="8" style="2" customWidth="1"/>
    <col min="4757" max="4757" width="6.28515625" style="2" customWidth="1"/>
    <col min="4758" max="4758" width="7.28515625" style="2" customWidth="1"/>
    <col min="4759" max="4760" width="7.5703125" style="2" customWidth="1"/>
    <col min="4761" max="4761" width="6.7109375" style="2" customWidth="1"/>
    <col min="4762" max="4762" width="9.140625" style="2" customWidth="1"/>
    <col min="4763" max="4763" width="6.28515625" style="2" customWidth="1"/>
    <col min="4764" max="4765" width="8" style="2" customWidth="1"/>
    <col min="4766" max="4766" width="6.7109375" style="2" customWidth="1"/>
    <col min="4767" max="4767" width="9.140625" style="2" customWidth="1"/>
    <col min="4768" max="4768" width="7.28515625" style="2" customWidth="1"/>
    <col min="4769" max="4769" width="9.140625" style="2" customWidth="1"/>
    <col min="4770" max="4770" width="9.28515625" style="2" customWidth="1"/>
    <col min="4771" max="4778" width="0" style="2" hidden="1"/>
    <col min="4779" max="4779" width="4.5703125" style="2" customWidth="1"/>
    <col min="4780" max="4781" width="0" style="2" hidden="1" customWidth="1"/>
    <col min="4782" max="4782" width="3.140625" style="2" customWidth="1"/>
    <col min="4783" max="4783" width="5.85546875" style="2" customWidth="1"/>
    <col min="4784" max="4784" width="26" style="2" customWidth="1"/>
    <col min="4785" max="4785" width="7.28515625" style="2" customWidth="1"/>
    <col min="4786" max="4801" width="0" style="2" hidden="1" customWidth="1"/>
    <col min="4802" max="4802" width="10.28515625" style="2" customWidth="1"/>
    <col min="4803" max="4805" width="0" style="2" hidden="1" customWidth="1"/>
    <col min="4806" max="4806" width="8" style="2" customWidth="1"/>
    <col min="4807" max="4807" width="0" style="2" hidden="1" customWidth="1"/>
    <col min="4808" max="4808" width="9.85546875" style="2" customWidth="1"/>
    <col min="4809" max="4809" width="9.28515625" style="2" customWidth="1"/>
    <col min="4810" max="4811" width="0" style="2" hidden="1" customWidth="1"/>
    <col min="4812" max="4812" width="7.85546875" style="2" customWidth="1"/>
    <col min="4813" max="4813" width="0" style="2" hidden="1" customWidth="1"/>
    <col min="4814" max="4814" width="6.7109375" style="2" customWidth="1"/>
    <col min="4815" max="4816" width="7.85546875" style="2" customWidth="1"/>
    <col min="4817" max="4818" width="0" style="2" hidden="1" customWidth="1"/>
    <col min="4819" max="4819" width="6.7109375" style="2" customWidth="1"/>
    <col min="4820" max="4820" width="5.5703125" style="2" customWidth="1"/>
    <col min="4821" max="4822" width="0" style="2" hidden="1" customWidth="1"/>
    <col min="4823" max="4823" width="6" style="2" customWidth="1"/>
    <col min="4824" max="4830" width="0" style="2" hidden="1" customWidth="1"/>
    <col min="4831" max="4831" width="9.85546875" style="2" customWidth="1"/>
    <col min="4832" max="4832" width="10.7109375" style="2" customWidth="1"/>
    <col min="4833" max="4833" width="10.5703125" style="2" customWidth="1"/>
    <col min="4834" max="4835" width="9.140625" style="2" customWidth="1"/>
    <col min="4836" max="4836" width="12.85546875" style="2" bestFit="1" customWidth="1"/>
    <col min="4837" max="4837" width="15.42578125" style="2" customWidth="1"/>
    <col min="4838" max="4838" width="15.28515625" style="2" customWidth="1"/>
    <col min="4839" max="4839" width="14.85546875" style="2" customWidth="1"/>
    <col min="4840" max="4840" width="12.85546875" style="2" bestFit="1" customWidth="1"/>
    <col min="4841" max="4841" width="14.85546875" style="2" customWidth="1"/>
    <col min="4842" max="4842" width="12.7109375" style="2" bestFit="1" customWidth="1"/>
    <col min="4843" max="4843" width="9.42578125" style="2" customWidth="1"/>
    <col min="4844" max="4844" width="11.28515625" style="2" customWidth="1"/>
    <col min="4845" max="4845" width="12.7109375" style="2" bestFit="1" customWidth="1"/>
    <col min="4846" max="4846" width="7.85546875" style="2" customWidth="1"/>
    <col min="4847" max="4847" width="12.7109375" style="2" bestFit="1" customWidth="1"/>
    <col min="4848" max="4848" width="13.7109375" style="2" bestFit="1" customWidth="1"/>
    <col min="4849" max="4849" width="12.7109375" style="2" customWidth="1"/>
    <col min="4850" max="4850" width="12.7109375" style="2" bestFit="1" customWidth="1"/>
    <col min="4851" max="4851" width="13.85546875" style="2" customWidth="1"/>
    <col min="4852" max="4852" width="13.140625" style="2" customWidth="1"/>
    <col min="4853" max="4854" width="9.140625" style="2" customWidth="1"/>
    <col min="4855" max="4856" width="12.7109375" style="2" bestFit="1" customWidth="1"/>
    <col min="4857" max="4986" width="9.140625" style="2" customWidth="1"/>
    <col min="4987" max="4987" width="4.42578125" style="2" customWidth="1"/>
    <col min="4988" max="4989" width="9.140625" style="2" customWidth="1"/>
    <col min="4990" max="4990" width="5.28515625" style="2" customWidth="1"/>
    <col min="4991" max="4991" width="6.5703125" style="2" customWidth="1"/>
    <col min="4992" max="4992" width="26.42578125" style="2" customWidth="1"/>
    <col min="4993" max="4993" width="6.5703125" style="2" customWidth="1"/>
    <col min="4994" max="4999" width="8.85546875" style="2" customWidth="1"/>
    <col min="5000" max="5000" width="13.42578125" style="2" customWidth="1"/>
    <col min="5001" max="5001" width="13.28515625" style="2" customWidth="1"/>
    <col min="5002" max="5002" width="9" style="2" customWidth="1"/>
    <col min="5003" max="5003" width="6.85546875" style="2" customWidth="1"/>
    <col min="5004" max="5004" width="5.42578125" style="2" customWidth="1"/>
    <col min="5005" max="5006" width="8.85546875" style="2" customWidth="1"/>
    <col min="5007" max="5007" width="10.7109375" style="2" customWidth="1"/>
    <col min="5008" max="5008" width="8.28515625" style="2" customWidth="1"/>
    <col min="5009" max="5009" width="7.7109375" style="2" customWidth="1"/>
    <col min="5010" max="5010" width="8.42578125" style="2" customWidth="1"/>
    <col min="5011" max="5011" width="9.140625" style="2" customWidth="1"/>
    <col min="5012" max="5012" width="8" style="2" customWidth="1"/>
    <col min="5013" max="5013" width="6.28515625" style="2" customWidth="1"/>
    <col min="5014" max="5014" width="7.28515625" style="2" customWidth="1"/>
    <col min="5015" max="5016" width="7.5703125" style="2" customWidth="1"/>
    <col min="5017" max="5017" width="6.7109375" style="2" customWidth="1"/>
    <col min="5018" max="5018" width="9.140625" style="2" customWidth="1"/>
    <col min="5019" max="5019" width="6.28515625" style="2" customWidth="1"/>
    <col min="5020" max="5021" width="8" style="2" customWidth="1"/>
    <col min="5022" max="5022" width="6.7109375" style="2" customWidth="1"/>
    <col min="5023" max="5023" width="9.140625" style="2" customWidth="1"/>
    <col min="5024" max="5024" width="7.28515625" style="2" customWidth="1"/>
    <col min="5025" max="5025" width="9.140625" style="2" customWidth="1"/>
    <col min="5026" max="5026" width="9.28515625" style="2" customWidth="1"/>
    <col min="5027" max="5034" width="0" style="2" hidden="1"/>
    <col min="5035" max="5035" width="4.5703125" style="2" customWidth="1"/>
    <col min="5036" max="5037" width="0" style="2" hidden="1" customWidth="1"/>
    <col min="5038" max="5038" width="3.140625" style="2" customWidth="1"/>
    <col min="5039" max="5039" width="5.85546875" style="2" customWidth="1"/>
    <col min="5040" max="5040" width="26" style="2" customWidth="1"/>
    <col min="5041" max="5041" width="7.28515625" style="2" customWidth="1"/>
    <col min="5042" max="5057" width="0" style="2" hidden="1" customWidth="1"/>
    <col min="5058" max="5058" width="10.28515625" style="2" customWidth="1"/>
    <col min="5059" max="5061" width="0" style="2" hidden="1" customWidth="1"/>
    <col min="5062" max="5062" width="8" style="2" customWidth="1"/>
    <col min="5063" max="5063" width="0" style="2" hidden="1" customWidth="1"/>
    <col min="5064" max="5064" width="9.85546875" style="2" customWidth="1"/>
    <col min="5065" max="5065" width="9.28515625" style="2" customWidth="1"/>
    <col min="5066" max="5067" width="0" style="2" hidden="1" customWidth="1"/>
    <col min="5068" max="5068" width="7.85546875" style="2" customWidth="1"/>
    <col min="5069" max="5069" width="0" style="2" hidden="1" customWidth="1"/>
    <col min="5070" max="5070" width="6.7109375" style="2" customWidth="1"/>
    <col min="5071" max="5072" width="7.85546875" style="2" customWidth="1"/>
    <col min="5073" max="5074" width="0" style="2" hidden="1" customWidth="1"/>
    <col min="5075" max="5075" width="6.7109375" style="2" customWidth="1"/>
    <col min="5076" max="5076" width="5.5703125" style="2" customWidth="1"/>
    <col min="5077" max="5078" width="0" style="2" hidden="1" customWidth="1"/>
    <col min="5079" max="5079" width="6" style="2" customWidth="1"/>
    <col min="5080" max="5086" width="0" style="2" hidden="1" customWidth="1"/>
    <col min="5087" max="5087" width="9.85546875" style="2" customWidth="1"/>
    <col min="5088" max="5088" width="10.7109375" style="2" customWidth="1"/>
    <col min="5089" max="5089" width="10.5703125" style="2" customWidth="1"/>
    <col min="5090" max="5091" width="9.140625" style="2" customWidth="1"/>
    <col min="5092" max="5092" width="12.85546875" style="2" bestFit="1" customWidth="1"/>
    <col min="5093" max="5093" width="15.42578125" style="2" customWidth="1"/>
    <col min="5094" max="5094" width="15.28515625" style="2" customWidth="1"/>
    <col min="5095" max="5095" width="14.85546875" style="2" customWidth="1"/>
    <col min="5096" max="5096" width="12.85546875" style="2" bestFit="1" customWidth="1"/>
    <col min="5097" max="5097" width="14.85546875" style="2" customWidth="1"/>
    <col min="5098" max="5098" width="12.7109375" style="2" bestFit="1" customWidth="1"/>
    <col min="5099" max="5099" width="9.42578125" style="2" customWidth="1"/>
    <col min="5100" max="5100" width="11.28515625" style="2" customWidth="1"/>
    <col min="5101" max="5101" width="12.7109375" style="2" bestFit="1" customWidth="1"/>
    <col min="5102" max="5102" width="7.85546875" style="2" customWidth="1"/>
    <col min="5103" max="5103" width="12.7109375" style="2" bestFit="1" customWidth="1"/>
    <col min="5104" max="5104" width="13.7109375" style="2" bestFit="1" customWidth="1"/>
    <col min="5105" max="5105" width="12.7109375" style="2" customWidth="1"/>
    <col min="5106" max="5106" width="12.7109375" style="2" bestFit="1" customWidth="1"/>
    <col min="5107" max="5107" width="13.85546875" style="2" customWidth="1"/>
    <col min="5108" max="5108" width="13.140625" style="2" customWidth="1"/>
    <col min="5109" max="5110" width="9.140625" style="2" customWidth="1"/>
    <col min="5111" max="5112" width="12.7109375" style="2" bestFit="1" customWidth="1"/>
    <col min="5113" max="5242" width="9.140625" style="2" customWidth="1"/>
    <col min="5243" max="5243" width="4.42578125" style="2" customWidth="1"/>
    <col min="5244" max="5245" width="9.140625" style="2" customWidth="1"/>
    <col min="5246" max="5246" width="5.28515625" style="2" customWidth="1"/>
    <col min="5247" max="5247" width="6.5703125" style="2" customWidth="1"/>
    <col min="5248" max="5248" width="26.42578125" style="2" customWidth="1"/>
    <col min="5249" max="5249" width="6.5703125" style="2" customWidth="1"/>
    <col min="5250" max="5255" width="8.85546875" style="2" customWidth="1"/>
    <col min="5256" max="5256" width="13.42578125" style="2" customWidth="1"/>
    <col min="5257" max="5257" width="13.28515625" style="2" customWidth="1"/>
    <col min="5258" max="5258" width="9" style="2" customWidth="1"/>
    <col min="5259" max="5259" width="6.85546875" style="2" customWidth="1"/>
    <col min="5260" max="5260" width="5.42578125" style="2" customWidth="1"/>
    <col min="5261" max="5262" width="8.85546875" style="2" customWidth="1"/>
    <col min="5263" max="5263" width="10.7109375" style="2" customWidth="1"/>
    <col min="5264" max="5264" width="8.28515625" style="2" customWidth="1"/>
    <col min="5265" max="5265" width="7.7109375" style="2" customWidth="1"/>
    <col min="5266" max="5266" width="8.42578125" style="2" customWidth="1"/>
    <col min="5267" max="5267" width="9.140625" style="2" customWidth="1"/>
    <col min="5268" max="5268" width="8" style="2" customWidth="1"/>
    <col min="5269" max="5269" width="6.28515625" style="2" customWidth="1"/>
    <col min="5270" max="5270" width="7.28515625" style="2" customWidth="1"/>
    <col min="5271" max="5272" width="7.5703125" style="2" customWidth="1"/>
    <col min="5273" max="5273" width="6.7109375" style="2" customWidth="1"/>
    <col min="5274" max="5274" width="9.140625" style="2" customWidth="1"/>
    <col min="5275" max="5275" width="6.28515625" style="2" customWidth="1"/>
    <col min="5276" max="5277" width="8" style="2" customWidth="1"/>
    <col min="5278" max="5278" width="6.7109375" style="2" customWidth="1"/>
    <col min="5279" max="5279" width="9.140625" style="2" customWidth="1"/>
    <col min="5280" max="5280" width="7.28515625" style="2" customWidth="1"/>
    <col min="5281" max="5281" width="9.140625" style="2" customWidth="1"/>
    <col min="5282" max="5282" width="9.28515625" style="2" customWidth="1"/>
    <col min="5283" max="5290" width="0" style="2" hidden="1"/>
    <col min="5291" max="5291" width="4.5703125" style="2" customWidth="1"/>
    <col min="5292" max="5293" width="0" style="2" hidden="1" customWidth="1"/>
    <col min="5294" max="5294" width="3.140625" style="2" customWidth="1"/>
    <col min="5295" max="5295" width="5.85546875" style="2" customWidth="1"/>
    <col min="5296" max="5296" width="26" style="2" customWidth="1"/>
    <col min="5297" max="5297" width="7.28515625" style="2" customWidth="1"/>
    <col min="5298" max="5313" width="0" style="2" hidden="1" customWidth="1"/>
    <col min="5314" max="5314" width="10.28515625" style="2" customWidth="1"/>
    <col min="5315" max="5317" width="0" style="2" hidden="1" customWidth="1"/>
    <col min="5318" max="5318" width="8" style="2" customWidth="1"/>
    <col min="5319" max="5319" width="0" style="2" hidden="1" customWidth="1"/>
    <col min="5320" max="5320" width="9.85546875" style="2" customWidth="1"/>
    <col min="5321" max="5321" width="9.28515625" style="2" customWidth="1"/>
    <col min="5322" max="5323" width="0" style="2" hidden="1" customWidth="1"/>
    <col min="5324" max="5324" width="7.85546875" style="2" customWidth="1"/>
    <col min="5325" max="5325" width="0" style="2" hidden="1" customWidth="1"/>
    <col min="5326" max="5326" width="6.7109375" style="2" customWidth="1"/>
    <col min="5327" max="5328" width="7.85546875" style="2" customWidth="1"/>
    <col min="5329" max="5330" width="0" style="2" hidden="1" customWidth="1"/>
    <col min="5331" max="5331" width="6.7109375" style="2" customWidth="1"/>
    <col min="5332" max="5332" width="5.5703125" style="2" customWidth="1"/>
    <col min="5333" max="5334" width="0" style="2" hidden="1" customWidth="1"/>
    <col min="5335" max="5335" width="6" style="2" customWidth="1"/>
    <col min="5336" max="5342" width="0" style="2" hidden="1" customWidth="1"/>
    <col min="5343" max="5343" width="9.85546875" style="2" customWidth="1"/>
    <col min="5344" max="5344" width="10.7109375" style="2" customWidth="1"/>
    <col min="5345" max="5345" width="10.5703125" style="2" customWidth="1"/>
    <col min="5346" max="5347" width="9.140625" style="2" customWidth="1"/>
    <col min="5348" max="5348" width="12.85546875" style="2" bestFit="1" customWidth="1"/>
    <col min="5349" max="5349" width="15.42578125" style="2" customWidth="1"/>
    <col min="5350" max="5350" width="15.28515625" style="2" customWidth="1"/>
    <col min="5351" max="5351" width="14.85546875" style="2" customWidth="1"/>
    <col min="5352" max="5352" width="12.85546875" style="2" bestFit="1" customWidth="1"/>
    <col min="5353" max="5353" width="14.85546875" style="2" customWidth="1"/>
    <col min="5354" max="5354" width="12.7109375" style="2" bestFit="1" customWidth="1"/>
    <col min="5355" max="5355" width="9.42578125" style="2" customWidth="1"/>
    <col min="5356" max="5356" width="11.28515625" style="2" customWidth="1"/>
    <col min="5357" max="5357" width="12.7109375" style="2" bestFit="1" customWidth="1"/>
    <col min="5358" max="5358" width="7.85546875" style="2" customWidth="1"/>
    <col min="5359" max="5359" width="12.7109375" style="2" bestFit="1" customWidth="1"/>
    <col min="5360" max="5360" width="13.7109375" style="2" bestFit="1" customWidth="1"/>
    <col min="5361" max="5361" width="12.7109375" style="2" customWidth="1"/>
    <col min="5362" max="5362" width="12.7109375" style="2" bestFit="1" customWidth="1"/>
    <col min="5363" max="5363" width="13.85546875" style="2" customWidth="1"/>
    <col min="5364" max="5364" width="13.140625" style="2" customWidth="1"/>
    <col min="5365" max="5366" width="9.140625" style="2" customWidth="1"/>
    <col min="5367" max="5368" width="12.7109375" style="2" bestFit="1" customWidth="1"/>
    <col min="5369" max="5498" width="9.140625" style="2" customWidth="1"/>
    <col min="5499" max="5499" width="4.42578125" style="2" customWidth="1"/>
    <col min="5500" max="5501" width="9.140625" style="2" customWidth="1"/>
    <col min="5502" max="5502" width="5.28515625" style="2" customWidth="1"/>
    <col min="5503" max="5503" width="6.5703125" style="2" customWidth="1"/>
    <col min="5504" max="5504" width="26.42578125" style="2" customWidth="1"/>
    <col min="5505" max="5505" width="6.5703125" style="2" customWidth="1"/>
    <col min="5506" max="5511" width="8.85546875" style="2" customWidth="1"/>
    <col min="5512" max="5512" width="13.42578125" style="2" customWidth="1"/>
    <col min="5513" max="5513" width="13.28515625" style="2" customWidth="1"/>
    <col min="5514" max="5514" width="9" style="2" customWidth="1"/>
    <col min="5515" max="5515" width="6.85546875" style="2" customWidth="1"/>
    <col min="5516" max="5516" width="5.42578125" style="2" customWidth="1"/>
    <col min="5517" max="5518" width="8.85546875" style="2" customWidth="1"/>
    <col min="5519" max="5519" width="10.7109375" style="2" customWidth="1"/>
    <col min="5520" max="5520" width="8.28515625" style="2" customWidth="1"/>
    <col min="5521" max="5521" width="7.7109375" style="2" customWidth="1"/>
    <col min="5522" max="5522" width="8.42578125" style="2" customWidth="1"/>
    <col min="5523" max="5523" width="9.140625" style="2" customWidth="1"/>
    <col min="5524" max="5524" width="8" style="2" customWidth="1"/>
    <col min="5525" max="5525" width="6.28515625" style="2" customWidth="1"/>
    <col min="5526" max="5526" width="7.28515625" style="2" customWidth="1"/>
    <col min="5527" max="5528" width="7.5703125" style="2" customWidth="1"/>
    <col min="5529" max="5529" width="6.7109375" style="2" customWidth="1"/>
    <col min="5530" max="5530" width="9.140625" style="2" customWidth="1"/>
    <col min="5531" max="5531" width="6.28515625" style="2" customWidth="1"/>
    <col min="5532" max="5533" width="8" style="2" customWidth="1"/>
    <col min="5534" max="5534" width="6.7109375" style="2" customWidth="1"/>
    <col min="5535" max="5535" width="9.140625" style="2" customWidth="1"/>
    <col min="5536" max="5536" width="7.28515625" style="2" customWidth="1"/>
    <col min="5537" max="5537" width="9.140625" style="2" customWidth="1"/>
    <col min="5538" max="5538" width="9.28515625" style="2" customWidth="1"/>
    <col min="5539" max="5546" width="0" style="2" hidden="1"/>
    <col min="5547" max="5547" width="4.5703125" style="2" customWidth="1"/>
    <col min="5548" max="5549" width="0" style="2" hidden="1" customWidth="1"/>
    <col min="5550" max="5550" width="3.140625" style="2" customWidth="1"/>
    <col min="5551" max="5551" width="5.85546875" style="2" customWidth="1"/>
    <col min="5552" max="5552" width="26" style="2" customWidth="1"/>
    <col min="5553" max="5553" width="7.28515625" style="2" customWidth="1"/>
    <col min="5554" max="5569" width="0" style="2" hidden="1" customWidth="1"/>
    <col min="5570" max="5570" width="10.28515625" style="2" customWidth="1"/>
    <col min="5571" max="5573" width="0" style="2" hidden="1" customWidth="1"/>
    <col min="5574" max="5574" width="8" style="2" customWidth="1"/>
    <col min="5575" max="5575" width="0" style="2" hidden="1" customWidth="1"/>
    <col min="5576" max="5576" width="9.85546875" style="2" customWidth="1"/>
    <col min="5577" max="5577" width="9.28515625" style="2" customWidth="1"/>
    <col min="5578" max="5579" width="0" style="2" hidden="1" customWidth="1"/>
    <col min="5580" max="5580" width="7.85546875" style="2" customWidth="1"/>
    <col min="5581" max="5581" width="0" style="2" hidden="1" customWidth="1"/>
    <col min="5582" max="5582" width="6.7109375" style="2" customWidth="1"/>
    <col min="5583" max="5584" width="7.85546875" style="2" customWidth="1"/>
    <col min="5585" max="5586" width="0" style="2" hidden="1" customWidth="1"/>
    <col min="5587" max="5587" width="6.7109375" style="2" customWidth="1"/>
    <col min="5588" max="5588" width="5.5703125" style="2" customWidth="1"/>
    <col min="5589" max="5590" width="0" style="2" hidden="1" customWidth="1"/>
    <col min="5591" max="5591" width="6" style="2" customWidth="1"/>
    <col min="5592" max="5598" width="0" style="2" hidden="1" customWidth="1"/>
    <col min="5599" max="5599" width="9.85546875" style="2" customWidth="1"/>
    <col min="5600" max="5600" width="10.7109375" style="2" customWidth="1"/>
    <col min="5601" max="5601" width="10.5703125" style="2" customWidth="1"/>
    <col min="5602" max="5603" width="9.140625" style="2" customWidth="1"/>
    <col min="5604" max="5604" width="12.85546875" style="2" bestFit="1" customWidth="1"/>
    <col min="5605" max="5605" width="15.42578125" style="2" customWidth="1"/>
    <col min="5606" max="5606" width="15.28515625" style="2" customWidth="1"/>
    <col min="5607" max="5607" width="14.85546875" style="2" customWidth="1"/>
    <col min="5608" max="5608" width="12.85546875" style="2" bestFit="1" customWidth="1"/>
    <col min="5609" max="5609" width="14.85546875" style="2" customWidth="1"/>
    <col min="5610" max="5610" width="12.7109375" style="2" bestFit="1" customWidth="1"/>
    <col min="5611" max="5611" width="9.42578125" style="2" customWidth="1"/>
    <col min="5612" max="5612" width="11.28515625" style="2" customWidth="1"/>
    <col min="5613" max="5613" width="12.7109375" style="2" bestFit="1" customWidth="1"/>
    <col min="5614" max="5614" width="7.85546875" style="2" customWidth="1"/>
    <col min="5615" max="5615" width="12.7109375" style="2" bestFit="1" customWidth="1"/>
    <col min="5616" max="5616" width="13.7109375" style="2" bestFit="1" customWidth="1"/>
    <col min="5617" max="5617" width="12.7109375" style="2" customWidth="1"/>
    <col min="5618" max="5618" width="12.7109375" style="2" bestFit="1" customWidth="1"/>
    <col min="5619" max="5619" width="13.85546875" style="2" customWidth="1"/>
    <col min="5620" max="5620" width="13.140625" style="2" customWidth="1"/>
    <col min="5621" max="5622" width="9.140625" style="2" customWidth="1"/>
    <col min="5623" max="5624" width="12.7109375" style="2" bestFit="1" customWidth="1"/>
    <col min="5625" max="5754" width="9.140625" style="2" customWidth="1"/>
    <col min="5755" max="5755" width="4.42578125" style="2" customWidth="1"/>
    <col min="5756" max="5757" width="9.140625" style="2" customWidth="1"/>
    <col min="5758" max="5758" width="5.28515625" style="2" customWidth="1"/>
    <col min="5759" max="5759" width="6.5703125" style="2" customWidth="1"/>
    <col min="5760" max="5760" width="26.42578125" style="2" customWidth="1"/>
    <col min="5761" max="5761" width="6.5703125" style="2" customWidth="1"/>
    <col min="5762" max="5767" width="8.85546875" style="2" customWidth="1"/>
    <col min="5768" max="5768" width="13.42578125" style="2" customWidth="1"/>
    <col min="5769" max="5769" width="13.28515625" style="2" customWidth="1"/>
    <col min="5770" max="5770" width="9" style="2" customWidth="1"/>
    <col min="5771" max="5771" width="6.85546875" style="2" customWidth="1"/>
    <col min="5772" max="5772" width="5.42578125" style="2" customWidth="1"/>
    <col min="5773" max="5774" width="8.85546875" style="2" customWidth="1"/>
    <col min="5775" max="5775" width="10.7109375" style="2" customWidth="1"/>
    <col min="5776" max="5776" width="8.28515625" style="2" customWidth="1"/>
    <col min="5777" max="5777" width="7.7109375" style="2" customWidth="1"/>
    <col min="5778" max="5778" width="8.42578125" style="2" customWidth="1"/>
    <col min="5779" max="5779" width="9.140625" style="2" customWidth="1"/>
    <col min="5780" max="5780" width="8" style="2" customWidth="1"/>
    <col min="5781" max="5781" width="6.28515625" style="2" customWidth="1"/>
    <col min="5782" max="5782" width="7.28515625" style="2" customWidth="1"/>
    <col min="5783" max="5784" width="7.5703125" style="2" customWidth="1"/>
    <col min="5785" max="5785" width="6.7109375" style="2" customWidth="1"/>
    <col min="5786" max="5786" width="9.140625" style="2" customWidth="1"/>
    <col min="5787" max="5787" width="6.28515625" style="2" customWidth="1"/>
    <col min="5788" max="5789" width="8" style="2" customWidth="1"/>
    <col min="5790" max="5790" width="6.7109375" style="2" customWidth="1"/>
    <col min="5791" max="5791" width="9.140625" style="2" customWidth="1"/>
    <col min="5792" max="5792" width="7.28515625" style="2" customWidth="1"/>
    <col min="5793" max="5793" width="9.140625" style="2" customWidth="1"/>
    <col min="5794" max="5794" width="9.28515625" style="2" customWidth="1"/>
    <col min="5795" max="5802" width="0" style="2" hidden="1"/>
    <col min="5803" max="5803" width="4.5703125" style="2" customWidth="1"/>
    <col min="5804" max="5805" width="0" style="2" hidden="1" customWidth="1"/>
    <col min="5806" max="5806" width="3.140625" style="2" customWidth="1"/>
    <col min="5807" max="5807" width="5.85546875" style="2" customWidth="1"/>
    <col min="5808" max="5808" width="26" style="2" customWidth="1"/>
    <col min="5809" max="5809" width="7.28515625" style="2" customWidth="1"/>
    <col min="5810" max="5825" width="0" style="2" hidden="1" customWidth="1"/>
    <col min="5826" max="5826" width="10.28515625" style="2" customWidth="1"/>
    <col min="5827" max="5829" width="0" style="2" hidden="1" customWidth="1"/>
    <col min="5830" max="5830" width="8" style="2" customWidth="1"/>
    <col min="5831" max="5831" width="0" style="2" hidden="1" customWidth="1"/>
    <col min="5832" max="5832" width="9.85546875" style="2" customWidth="1"/>
    <col min="5833" max="5833" width="9.28515625" style="2" customWidth="1"/>
    <col min="5834" max="5835" width="0" style="2" hidden="1" customWidth="1"/>
    <col min="5836" max="5836" width="7.85546875" style="2" customWidth="1"/>
    <col min="5837" max="5837" width="0" style="2" hidden="1" customWidth="1"/>
    <col min="5838" max="5838" width="6.7109375" style="2" customWidth="1"/>
    <col min="5839" max="5840" width="7.85546875" style="2" customWidth="1"/>
    <col min="5841" max="5842" width="0" style="2" hidden="1" customWidth="1"/>
    <col min="5843" max="5843" width="6.7109375" style="2" customWidth="1"/>
    <col min="5844" max="5844" width="5.5703125" style="2" customWidth="1"/>
    <col min="5845" max="5846" width="0" style="2" hidden="1" customWidth="1"/>
    <col min="5847" max="5847" width="6" style="2" customWidth="1"/>
    <col min="5848" max="5854" width="0" style="2" hidden="1" customWidth="1"/>
    <col min="5855" max="5855" width="9.85546875" style="2" customWidth="1"/>
    <col min="5856" max="5856" width="10.7109375" style="2" customWidth="1"/>
    <col min="5857" max="5857" width="10.5703125" style="2" customWidth="1"/>
    <col min="5858" max="5859" width="9.140625" style="2" customWidth="1"/>
    <col min="5860" max="5860" width="12.85546875" style="2" bestFit="1" customWidth="1"/>
    <col min="5861" max="5861" width="15.42578125" style="2" customWidth="1"/>
    <col min="5862" max="5862" width="15.28515625" style="2" customWidth="1"/>
    <col min="5863" max="5863" width="14.85546875" style="2" customWidth="1"/>
    <col min="5864" max="5864" width="12.85546875" style="2" bestFit="1" customWidth="1"/>
    <col min="5865" max="5865" width="14.85546875" style="2" customWidth="1"/>
    <col min="5866" max="5866" width="12.7109375" style="2" bestFit="1" customWidth="1"/>
    <col min="5867" max="5867" width="9.42578125" style="2" customWidth="1"/>
    <col min="5868" max="5868" width="11.28515625" style="2" customWidth="1"/>
    <col min="5869" max="5869" width="12.7109375" style="2" bestFit="1" customWidth="1"/>
    <col min="5870" max="5870" width="7.85546875" style="2" customWidth="1"/>
    <col min="5871" max="5871" width="12.7109375" style="2" bestFit="1" customWidth="1"/>
    <col min="5872" max="5872" width="13.7109375" style="2" bestFit="1" customWidth="1"/>
    <col min="5873" max="5873" width="12.7109375" style="2" customWidth="1"/>
    <col min="5874" max="5874" width="12.7109375" style="2" bestFit="1" customWidth="1"/>
    <col min="5875" max="5875" width="13.85546875" style="2" customWidth="1"/>
    <col min="5876" max="5876" width="13.140625" style="2" customWidth="1"/>
    <col min="5877" max="5878" width="9.140625" style="2" customWidth="1"/>
    <col min="5879" max="5880" width="12.7109375" style="2" bestFit="1" customWidth="1"/>
    <col min="5881" max="6010" width="9.140625" style="2" customWidth="1"/>
    <col min="6011" max="6011" width="4.42578125" style="2" customWidth="1"/>
    <col min="6012" max="6013" width="9.140625" style="2" customWidth="1"/>
    <col min="6014" max="6014" width="5.28515625" style="2" customWidth="1"/>
    <col min="6015" max="6015" width="6.5703125" style="2" customWidth="1"/>
    <col min="6016" max="6016" width="26.42578125" style="2" customWidth="1"/>
    <col min="6017" max="6017" width="6.5703125" style="2" customWidth="1"/>
    <col min="6018" max="6023" width="8.85546875" style="2" customWidth="1"/>
    <col min="6024" max="6024" width="13.42578125" style="2" customWidth="1"/>
    <col min="6025" max="6025" width="13.28515625" style="2" customWidth="1"/>
    <col min="6026" max="6026" width="9" style="2" customWidth="1"/>
    <col min="6027" max="6027" width="6.85546875" style="2" customWidth="1"/>
    <col min="6028" max="6028" width="5.42578125" style="2" customWidth="1"/>
    <col min="6029" max="6030" width="8.85546875" style="2" customWidth="1"/>
    <col min="6031" max="6031" width="10.7109375" style="2" customWidth="1"/>
    <col min="6032" max="6032" width="8.28515625" style="2" customWidth="1"/>
    <col min="6033" max="6033" width="7.7109375" style="2" customWidth="1"/>
    <col min="6034" max="6034" width="8.42578125" style="2" customWidth="1"/>
    <col min="6035" max="6035" width="9.140625" style="2" customWidth="1"/>
    <col min="6036" max="6036" width="8" style="2" customWidth="1"/>
    <col min="6037" max="6037" width="6.28515625" style="2" customWidth="1"/>
    <col min="6038" max="6038" width="7.28515625" style="2" customWidth="1"/>
    <col min="6039" max="6040" width="7.5703125" style="2" customWidth="1"/>
    <col min="6041" max="6041" width="6.7109375" style="2" customWidth="1"/>
    <col min="6042" max="6042" width="9.140625" style="2" customWidth="1"/>
    <col min="6043" max="6043" width="6.28515625" style="2" customWidth="1"/>
    <col min="6044" max="6045" width="8" style="2" customWidth="1"/>
    <col min="6046" max="6046" width="6.7109375" style="2" customWidth="1"/>
    <col min="6047" max="6047" width="9.140625" style="2" customWidth="1"/>
    <col min="6048" max="6048" width="7.28515625" style="2" customWidth="1"/>
    <col min="6049" max="6049" width="9.140625" style="2" customWidth="1"/>
    <col min="6050" max="6050" width="9.28515625" style="2" customWidth="1"/>
    <col min="6051" max="6058" width="0" style="2" hidden="1"/>
    <col min="6059" max="6059" width="4.5703125" style="2" customWidth="1"/>
    <col min="6060" max="6061" width="0" style="2" hidden="1" customWidth="1"/>
    <col min="6062" max="6062" width="3.140625" style="2" customWidth="1"/>
    <col min="6063" max="6063" width="5.85546875" style="2" customWidth="1"/>
    <col min="6064" max="6064" width="26" style="2" customWidth="1"/>
    <col min="6065" max="6065" width="7.28515625" style="2" customWidth="1"/>
    <col min="6066" max="6081" width="0" style="2" hidden="1" customWidth="1"/>
    <col min="6082" max="6082" width="10.28515625" style="2" customWidth="1"/>
    <col min="6083" max="6085" width="0" style="2" hidden="1" customWidth="1"/>
    <col min="6086" max="6086" width="8" style="2" customWidth="1"/>
    <col min="6087" max="6087" width="0" style="2" hidden="1" customWidth="1"/>
    <col min="6088" max="6088" width="9.85546875" style="2" customWidth="1"/>
    <col min="6089" max="6089" width="9.28515625" style="2" customWidth="1"/>
    <col min="6090" max="6091" width="0" style="2" hidden="1" customWidth="1"/>
    <col min="6092" max="6092" width="7.85546875" style="2" customWidth="1"/>
    <col min="6093" max="6093" width="0" style="2" hidden="1" customWidth="1"/>
    <col min="6094" max="6094" width="6.7109375" style="2" customWidth="1"/>
    <col min="6095" max="6096" width="7.85546875" style="2" customWidth="1"/>
    <col min="6097" max="6098" width="0" style="2" hidden="1" customWidth="1"/>
    <col min="6099" max="6099" width="6.7109375" style="2" customWidth="1"/>
    <col min="6100" max="6100" width="5.5703125" style="2" customWidth="1"/>
    <col min="6101" max="6102" width="0" style="2" hidden="1" customWidth="1"/>
    <col min="6103" max="6103" width="6" style="2" customWidth="1"/>
    <col min="6104" max="6110" width="0" style="2" hidden="1" customWidth="1"/>
    <col min="6111" max="6111" width="9.85546875" style="2" customWidth="1"/>
    <col min="6112" max="6112" width="10.7109375" style="2" customWidth="1"/>
    <col min="6113" max="6113" width="10.5703125" style="2" customWidth="1"/>
    <col min="6114" max="6115" width="9.140625" style="2" customWidth="1"/>
    <col min="6116" max="6116" width="12.85546875" style="2" bestFit="1" customWidth="1"/>
    <col min="6117" max="6117" width="15.42578125" style="2" customWidth="1"/>
    <col min="6118" max="6118" width="15.28515625" style="2" customWidth="1"/>
    <col min="6119" max="6119" width="14.85546875" style="2" customWidth="1"/>
    <col min="6120" max="6120" width="12.85546875" style="2" bestFit="1" customWidth="1"/>
    <col min="6121" max="6121" width="14.85546875" style="2" customWidth="1"/>
    <col min="6122" max="6122" width="12.7109375" style="2" bestFit="1" customWidth="1"/>
    <col min="6123" max="6123" width="9.42578125" style="2" customWidth="1"/>
    <col min="6124" max="6124" width="11.28515625" style="2" customWidth="1"/>
    <col min="6125" max="6125" width="12.7109375" style="2" bestFit="1" customWidth="1"/>
    <col min="6126" max="6126" width="7.85546875" style="2" customWidth="1"/>
    <col min="6127" max="6127" width="12.7109375" style="2" bestFit="1" customWidth="1"/>
    <col min="6128" max="6128" width="13.7109375" style="2" bestFit="1" customWidth="1"/>
    <col min="6129" max="6129" width="12.7109375" style="2" customWidth="1"/>
    <col min="6130" max="6130" width="12.7109375" style="2" bestFit="1" customWidth="1"/>
    <col min="6131" max="6131" width="13.85546875" style="2" customWidth="1"/>
    <col min="6132" max="6132" width="13.140625" style="2" customWidth="1"/>
    <col min="6133" max="6134" width="9.140625" style="2" customWidth="1"/>
    <col min="6135" max="6136" width="12.7109375" style="2" bestFit="1" customWidth="1"/>
    <col min="6137" max="6266" width="9.140625" style="2" customWidth="1"/>
    <col min="6267" max="6267" width="4.42578125" style="2" customWidth="1"/>
    <col min="6268" max="6269" width="9.140625" style="2" customWidth="1"/>
    <col min="6270" max="6270" width="5.28515625" style="2" customWidth="1"/>
    <col min="6271" max="6271" width="6.5703125" style="2" customWidth="1"/>
    <col min="6272" max="6272" width="26.42578125" style="2" customWidth="1"/>
    <col min="6273" max="6273" width="6.5703125" style="2" customWidth="1"/>
    <col min="6274" max="6279" width="8.85546875" style="2" customWidth="1"/>
    <col min="6280" max="6280" width="13.42578125" style="2" customWidth="1"/>
    <col min="6281" max="6281" width="13.28515625" style="2" customWidth="1"/>
    <col min="6282" max="6282" width="9" style="2" customWidth="1"/>
    <col min="6283" max="6283" width="6.85546875" style="2" customWidth="1"/>
    <col min="6284" max="6284" width="5.42578125" style="2" customWidth="1"/>
    <col min="6285" max="6286" width="8.85546875" style="2" customWidth="1"/>
    <col min="6287" max="6287" width="10.7109375" style="2" customWidth="1"/>
    <col min="6288" max="6288" width="8.28515625" style="2" customWidth="1"/>
    <col min="6289" max="6289" width="7.7109375" style="2" customWidth="1"/>
    <col min="6290" max="6290" width="8.42578125" style="2" customWidth="1"/>
    <col min="6291" max="6291" width="9.140625" style="2" customWidth="1"/>
    <col min="6292" max="6292" width="8" style="2" customWidth="1"/>
    <col min="6293" max="6293" width="6.28515625" style="2" customWidth="1"/>
    <col min="6294" max="6294" width="7.28515625" style="2" customWidth="1"/>
    <col min="6295" max="6296" width="7.5703125" style="2" customWidth="1"/>
    <col min="6297" max="6297" width="6.7109375" style="2" customWidth="1"/>
    <col min="6298" max="6298" width="9.140625" style="2" customWidth="1"/>
    <col min="6299" max="6299" width="6.28515625" style="2" customWidth="1"/>
    <col min="6300" max="6301" width="8" style="2" customWidth="1"/>
    <col min="6302" max="6302" width="6.7109375" style="2" customWidth="1"/>
    <col min="6303" max="6303" width="9.140625" style="2" customWidth="1"/>
    <col min="6304" max="6304" width="7.28515625" style="2" customWidth="1"/>
    <col min="6305" max="6305" width="9.140625" style="2" customWidth="1"/>
    <col min="6306" max="6306" width="9.28515625" style="2" customWidth="1"/>
    <col min="6307" max="6314" width="0" style="2" hidden="1"/>
    <col min="6315" max="6315" width="4.5703125" style="2" customWidth="1"/>
    <col min="6316" max="6317" width="0" style="2" hidden="1" customWidth="1"/>
    <col min="6318" max="6318" width="3.140625" style="2" customWidth="1"/>
    <col min="6319" max="6319" width="5.85546875" style="2" customWidth="1"/>
    <col min="6320" max="6320" width="26" style="2" customWidth="1"/>
    <col min="6321" max="6321" width="7.28515625" style="2" customWidth="1"/>
    <col min="6322" max="6337" width="0" style="2" hidden="1" customWidth="1"/>
    <col min="6338" max="6338" width="10.28515625" style="2" customWidth="1"/>
    <col min="6339" max="6341" width="0" style="2" hidden="1" customWidth="1"/>
    <col min="6342" max="6342" width="8" style="2" customWidth="1"/>
    <col min="6343" max="6343" width="0" style="2" hidden="1" customWidth="1"/>
    <col min="6344" max="6344" width="9.85546875" style="2" customWidth="1"/>
    <col min="6345" max="6345" width="9.28515625" style="2" customWidth="1"/>
    <col min="6346" max="6347" width="0" style="2" hidden="1" customWidth="1"/>
    <col min="6348" max="6348" width="7.85546875" style="2" customWidth="1"/>
    <col min="6349" max="6349" width="0" style="2" hidden="1" customWidth="1"/>
    <col min="6350" max="6350" width="6.7109375" style="2" customWidth="1"/>
    <col min="6351" max="6352" width="7.85546875" style="2" customWidth="1"/>
    <col min="6353" max="6354" width="0" style="2" hidden="1" customWidth="1"/>
    <col min="6355" max="6355" width="6.7109375" style="2" customWidth="1"/>
    <col min="6356" max="6356" width="5.5703125" style="2" customWidth="1"/>
    <col min="6357" max="6358" width="0" style="2" hidden="1" customWidth="1"/>
    <col min="6359" max="6359" width="6" style="2" customWidth="1"/>
    <col min="6360" max="6366" width="0" style="2" hidden="1" customWidth="1"/>
    <col min="6367" max="6367" width="9.85546875" style="2" customWidth="1"/>
    <col min="6368" max="6368" width="10.7109375" style="2" customWidth="1"/>
    <col min="6369" max="6369" width="10.5703125" style="2" customWidth="1"/>
    <col min="6370" max="6371" width="9.140625" style="2" customWidth="1"/>
    <col min="6372" max="6372" width="12.85546875" style="2" bestFit="1" customWidth="1"/>
    <col min="6373" max="6373" width="15.42578125" style="2" customWidth="1"/>
    <col min="6374" max="6374" width="15.28515625" style="2" customWidth="1"/>
    <col min="6375" max="6375" width="14.85546875" style="2" customWidth="1"/>
    <col min="6376" max="6376" width="12.85546875" style="2" bestFit="1" customWidth="1"/>
    <col min="6377" max="6377" width="14.85546875" style="2" customWidth="1"/>
    <col min="6378" max="6378" width="12.7109375" style="2" bestFit="1" customWidth="1"/>
    <col min="6379" max="6379" width="9.42578125" style="2" customWidth="1"/>
    <col min="6380" max="6380" width="11.28515625" style="2" customWidth="1"/>
    <col min="6381" max="6381" width="12.7109375" style="2" bestFit="1" customWidth="1"/>
    <col min="6382" max="6382" width="7.85546875" style="2" customWidth="1"/>
    <col min="6383" max="6383" width="12.7109375" style="2" bestFit="1" customWidth="1"/>
    <col min="6384" max="6384" width="13.7109375" style="2" bestFit="1" customWidth="1"/>
    <col min="6385" max="6385" width="12.7109375" style="2" customWidth="1"/>
    <col min="6386" max="6386" width="12.7109375" style="2" bestFit="1" customWidth="1"/>
    <col min="6387" max="6387" width="13.85546875" style="2" customWidth="1"/>
    <col min="6388" max="6388" width="13.140625" style="2" customWidth="1"/>
    <col min="6389" max="6390" width="9.140625" style="2" customWidth="1"/>
    <col min="6391" max="6392" width="12.7109375" style="2" bestFit="1" customWidth="1"/>
    <col min="6393" max="6522" width="9.140625" style="2" customWidth="1"/>
    <col min="6523" max="6523" width="4.42578125" style="2" customWidth="1"/>
    <col min="6524" max="6525" width="9.140625" style="2" customWidth="1"/>
    <col min="6526" max="6526" width="5.28515625" style="2" customWidth="1"/>
    <col min="6527" max="6527" width="6.5703125" style="2" customWidth="1"/>
    <col min="6528" max="6528" width="26.42578125" style="2" customWidth="1"/>
    <col min="6529" max="6529" width="6.5703125" style="2" customWidth="1"/>
    <col min="6530" max="6535" width="8.85546875" style="2" customWidth="1"/>
    <col min="6536" max="6536" width="13.42578125" style="2" customWidth="1"/>
    <col min="6537" max="6537" width="13.28515625" style="2" customWidth="1"/>
    <col min="6538" max="6538" width="9" style="2" customWidth="1"/>
    <col min="6539" max="6539" width="6.85546875" style="2" customWidth="1"/>
    <col min="6540" max="6540" width="5.42578125" style="2" customWidth="1"/>
    <col min="6541" max="6542" width="8.85546875" style="2" customWidth="1"/>
    <col min="6543" max="6543" width="10.7109375" style="2" customWidth="1"/>
    <col min="6544" max="6544" width="8.28515625" style="2" customWidth="1"/>
    <col min="6545" max="6545" width="7.7109375" style="2" customWidth="1"/>
    <col min="6546" max="6546" width="8.42578125" style="2" customWidth="1"/>
    <col min="6547" max="6547" width="9.140625" style="2" customWidth="1"/>
    <col min="6548" max="6548" width="8" style="2" customWidth="1"/>
    <col min="6549" max="6549" width="6.28515625" style="2" customWidth="1"/>
    <col min="6550" max="6550" width="7.28515625" style="2" customWidth="1"/>
    <col min="6551" max="6552" width="7.5703125" style="2" customWidth="1"/>
    <col min="6553" max="6553" width="6.7109375" style="2" customWidth="1"/>
    <col min="6554" max="6554" width="9.140625" style="2" customWidth="1"/>
    <col min="6555" max="6555" width="6.28515625" style="2" customWidth="1"/>
    <col min="6556" max="6557" width="8" style="2" customWidth="1"/>
    <col min="6558" max="6558" width="6.7109375" style="2" customWidth="1"/>
    <col min="6559" max="6559" width="9.140625" style="2" customWidth="1"/>
    <col min="6560" max="6560" width="7.28515625" style="2" customWidth="1"/>
    <col min="6561" max="6561" width="9.140625" style="2" customWidth="1"/>
    <col min="6562" max="6562" width="9.28515625" style="2" customWidth="1"/>
    <col min="6563" max="6570" width="0" style="2" hidden="1"/>
    <col min="6571" max="6571" width="4.5703125" style="2" customWidth="1"/>
    <col min="6572" max="6573" width="0" style="2" hidden="1" customWidth="1"/>
    <col min="6574" max="6574" width="3.140625" style="2" customWidth="1"/>
    <col min="6575" max="6575" width="5.85546875" style="2" customWidth="1"/>
    <col min="6576" max="6576" width="26" style="2" customWidth="1"/>
    <col min="6577" max="6577" width="7.28515625" style="2" customWidth="1"/>
    <col min="6578" max="6593" width="0" style="2" hidden="1" customWidth="1"/>
    <col min="6594" max="6594" width="10.28515625" style="2" customWidth="1"/>
    <col min="6595" max="6597" width="0" style="2" hidden="1" customWidth="1"/>
    <col min="6598" max="6598" width="8" style="2" customWidth="1"/>
    <col min="6599" max="6599" width="0" style="2" hidden="1" customWidth="1"/>
    <col min="6600" max="6600" width="9.85546875" style="2" customWidth="1"/>
    <col min="6601" max="6601" width="9.28515625" style="2" customWidth="1"/>
    <col min="6602" max="6603" width="0" style="2" hidden="1" customWidth="1"/>
    <col min="6604" max="6604" width="7.85546875" style="2" customWidth="1"/>
    <col min="6605" max="6605" width="0" style="2" hidden="1" customWidth="1"/>
    <col min="6606" max="6606" width="6.7109375" style="2" customWidth="1"/>
    <col min="6607" max="6608" width="7.85546875" style="2" customWidth="1"/>
    <col min="6609" max="6610" width="0" style="2" hidden="1" customWidth="1"/>
    <col min="6611" max="6611" width="6.7109375" style="2" customWidth="1"/>
    <col min="6612" max="6612" width="5.5703125" style="2" customWidth="1"/>
    <col min="6613" max="6614" width="0" style="2" hidden="1" customWidth="1"/>
    <col min="6615" max="6615" width="6" style="2" customWidth="1"/>
    <col min="6616" max="6622" width="0" style="2" hidden="1" customWidth="1"/>
    <col min="6623" max="6623" width="9.85546875" style="2" customWidth="1"/>
    <col min="6624" max="6624" width="10.7109375" style="2" customWidth="1"/>
    <col min="6625" max="6625" width="10.5703125" style="2" customWidth="1"/>
    <col min="6626" max="6627" width="9.140625" style="2" customWidth="1"/>
    <col min="6628" max="6628" width="12.85546875" style="2" bestFit="1" customWidth="1"/>
    <col min="6629" max="6629" width="15.42578125" style="2" customWidth="1"/>
    <col min="6630" max="6630" width="15.28515625" style="2" customWidth="1"/>
    <col min="6631" max="6631" width="14.85546875" style="2" customWidth="1"/>
    <col min="6632" max="6632" width="12.85546875" style="2" bestFit="1" customWidth="1"/>
    <col min="6633" max="6633" width="14.85546875" style="2" customWidth="1"/>
    <col min="6634" max="6634" width="12.7109375" style="2" bestFit="1" customWidth="1"/>
    <col min="6635" max="6635" width="9.42578125" style="2" customWidth="1"/>
    <col min="6636" max="6636" width="11.28515625" style="2" customWidth="1"/>
    <col min="6637" max="6637" width="12.7109375" style="2" bestFit="1" customWidth="1"/>
    <col min="6638" max="6638" width="7.85546875" style="2" customWidth="1"/>
    <col min="6639" max="6639" width="12.7109375" style="2" bestFit="1" customWidth="1"/>
    <col min="6640" max="6640" width="13.7109375" style="2" bestFit="1" customWidth="1"/>
    <col min="6641" max="6641" width="12.7109375" style="2" customWidth="1"/>
    <col min="6642" max="6642" width="12.7109375" style="2" bestFit="1" customWidth="1"/>
    <col min="6643" max="6643" width="13.85546875" style="2" customWidth="1"/>
    <col min="6644" max="6644" width="13.140625" style="2" customWidth="1"/>
    <col min="6645" max="6646" width="9.140625" style="2" customWidth="1"/>
    <col min="6647" max="6648" width="12.7109375" style="2" bestFit="1" customWidth="1"/>
    <col min="6649" max="6778" width="9.140625" style="2" customWidth="1"/>
    <col min="6779" max="6779" width="4.42578125" style="2" customWidth="1"/>
    <col min="6780" max="6781" width="9.140625" style="2" customWidth="1"/>
    <col min="6782" max="6782" width="5.28515625" style="2" customWidth="1"/>
    <col min="6783" max="6783" width="6.5703125" style="2" customWidth="1"/>
    <col min="6784" max="6784" width="26.42578125" style="2" customWidth="1"/>
    <col min="6785" max="6785" width="6.5703125" style="2" customWidth="1"/>
    <col min="6786" max="6791" width="8.85546875" style="2" customWidth="1"/>
    <col min="6792" max="6792" width="13.42578125" style="2" customWidth="1"/>
    <col min="6793" max="6793" width="13.28515625" style="2" customWidth="1"/>
    <col min="6794" max="6794" width="9" style="2" customWidth="1"/>
    <col min="6795" max="6795" width="6.85546875" style="2" customWidth="1"/>
    <col min="6796" max="6796" width="5.42578125" style="2" customWidth="1"/>
    <col min="6797" max="6798" width="8.85546875" style="2" customWidth="1"/>
    <col min="6799" max="6799" width="10.7109375" style="2" customWidth="1"/>
    <col min="6800" max="6800" width="8.28515625" style="2" customWidth="1"/>
    <col min="6801" max="6801" width="7.7109375" style="2" customWidth="1"/>
    <col min="6802" max="6802" width="8.42578125" style="2" customWidth="1"/>
    <col min="6803" max="6803" width="9.140625" style="2" customWidth="1"/>
    <col min="6804" max="6804" width="8" style="2" customWidth="1"/>
    <col min="6805" max="6805" width="6.28515625" style="2" customWidth="1"/>
    <col min="6806" max="6806" width="7.28515625" style="2" customWidth="1"/>
    <col min="6807" max="6808" width="7.5703125" style="2" customWidth="1"/>
    <col min="6809" max="6809" width="6.7109375" style="2" customWidth="1"/>
    <col min="6810" max="6810" width="9.140625" style="2" customWidth="1"/>
    <col min="6811" max="6811" width="6.28515625" style="2" customWidth="1"/>
    <col min="6812" max="6813" width="8" style="2" customWidth="1"/>
    <col min="6814" max="6814" width="6.7109375" style="2" customWidth="1"/>
    <col min="6815" max="6815" width="9.140625" style="2" customWidth="1"/>
    <col min="6816" max="6816" width="7.28515625" style="2" customWidth="1"/>
    <col min="6817" max="6817" width="9.140625" style="2" customWidth="1"/>
    <col min="6818" max="6818" width="9.28515625" style="2" customWidth="1"/>
    <col min="6819" max="6826" width="0" style="2" hidden="1"/>
    <col min="6827" max="6827" width="4.5703125" style="2" customWidth="1"/>
    <col min="6828" max="6829" width="0" style="2" hidden="1" customWidth="1"/>
    <col min="6830" max="6830" width="3.140625" style="2" customWidth="1"/>
    <col min="6831" max="6831" width="5.85546875" style="2" customWidth="1"/>
    <col min="6832" max="6832" width="26" style="2" customWidth="1"/>
    <col min="6833" max="6833" width="7.28515625" style="2" customWidth="1"/>
    <col min="6834" max="6849" width="0" style="2" hidden="1" customWidth="1"/>
    <col min="6850" max="6850" width="10.28515625" style="2" customWidth="1"/>
    <col min="6851" max="6853" width="0" style="2" hidden="1" customWidth="1"/>
    <col min="6854" max="6854" width="8" style="2" customWidth="1"/>
    <col min="6855" max="6855" width="0" style="2" hidden="1" customWidth="1"/>
    <col min="6856" max="6856" width="9.85546875" style="2" customWidth="1"/>
    <col min="6857" max="6857" width="9.28515625" style="2" customWidth="1"/>
    <col min="6858" max="6859" width="0" style="2" hidden="1" customWidth="1"/>
    <col min="6860" max="6860" width="7.85546875" style="2" customWidth="1"/>
    <col min="6861" max="6861" width="0" style="2" hidden="1" customWidth="1"/>
    <col min="6862" max="6862" width="6.7109375" style="2" customWidth="1"/>
    <col min="6863" max="6864" width="7.85546875" style="2" customWidth="1"/>
    <col min="6865" max="6866" width="0" style="2" hidden="1" customWidth="1"/>
    <col min="6867" max="6867" width="6.7109375" style="2" customWidth="1"/>
    <col min="6868" max="6868" width="5.5703125" style="2" customWidth="1"/>
    <col min="6869" max="6870" width="0" style="2" hidden="1" customWidth="1"/>
    <col min="6871" max="6871" width="6" style="2" customWidth="1"/>
    <col min="6872" max="6878" width="0" style="2" hidden="1" customWidth="1"/>
    <col min="6879" max="6879" width="9.85546875" style="2" customWidth="1"/>
    <col min="6880" max="6880" width="10.7109375" style="2" customWidth="1"/>
    <col min="6881" max="6881" width="10.5703125" style="2" customWidth="1"/>
    <col min="6882" max="6883" width="9.140625" style="2" customWidth="1"/>
    <col min="6884" max="6884" width="12.85546875" style="2" bestFit="1" customWidth="1"/>
    <col min="6885" max="6885" width="15.42578125" style="2" customWidth="1"/>
    <col min="6886" max="6886" width="15.28515625" style="2" customWidth="1"/>
    <col min="6887" max="6887" width="14.85546875" style="2" customWidth="1"/>
    <col min="6888" max="6888" width="12.85546875" style="2" bestFit="1" customWidth="1"/>
    <col min="6889" max="6889" width="14.85546875" style="2" customWidth="1"/>
    <col min="6890" max="6890" width="12.7109375" style="2" bestFit="1" customWidth="1"/>
    <col min="6891" max="6891" width="9.42578125" style="2" customWidth="1"/>
    <col min="6892" max="6892" width="11.28515625" style="2" customWidth="1"/>
    <col min="6893" max="6893" width="12.7109375" style="2" bestFit="1" customWidth="1"/>
    <col min="6894" max="6894" width="7.85546875" style="2" customWidth="1"/>
    <col min="6895" max="6895" width="12.7109375" style="2" bestFit="1" customWidth="1"/>
    <col min="6896" max="6896" width="13.7109375" style="2" bestFit="1" customWidth="1"/>
    <col min="6897" max="6897" width="12.7109375" style="2" customWidth="1"/>
    <col min="6898" max="6898" width="12.7109375" style="2" bestFit="1" customWidth="1"/>
    <col min="6899" max="6899" width="13.85546875" style="2" customWidth="1"/>
    <col min="6900" max="6900" width="13.140625" style="2" customWidth="1"/>
    <col min="6901" max="6902" width="9.140625" style="2" customWidth="1"/>
    <col min="6903" max="6904" width="12.7109375" style="2" bestFit="1" customWidth="1"/>
    <col min="6905" max="7034" width="9.140625" style="2" customWidth="1"/>
    <col min="7035" max="7035" width="4.42578125" style="2" customWidth="1"/>
    <col min="7036" max="7037" width="9.140625" style="2" customWidth="1"/>
    <col min="7038" max="7038" width="5.28515625" style="2" customWidth="1"/>
    <col min="7039" max="7039" width="6.5703125" style="2" customWidth="1"/>
    <col min="7040" max="7040" width="26.42578125" style="2" customWidth="1"/>
    <col min="7041" max="7041" width="6.5703125" style="2" customWidth="1"/>
    <col min="7042" max="7047" width="8.85546875" style="2" customWidth="1"/>
    <col min="7048" max="7048" width="13.42578125" style="2" customWidth="1"/>
    <col min="7049" max="7049" width="13.28515625" style="2" customWidth="1"/>
    <col min="7050" max="7050" width="9" style="2" customWidth="1"/>
    <col min="7051" max="7051" width="6.85546875" style="2" customWidth="1"/>
    <col min="7052" max="7052" width="5.42578125" style="2" customWidth="1"/>
    <col min="7053" max="7054" width="8.85546875" style="2" customWidth="1"/>
    <col min="7055" max="7055" width="10.7109375" style="2" customWidth="1"/>
    <col min="7056" max="7056" width="8.28515625" style="2" customWidth="1"/>
    <col min="7057" max="7057" width="7.7109375" style="2" customWidth="1"/>
    <col min="7058" max="7058" width="8.42578125" style="2" customWidth="1"/>
    <col min="7059" max="7059" width="9.140625" style="2" customWidth="1"/>
    <col min="7060" max="7060" width="8" style="2" customWidth="1"/>
    <col min="7061" max="7061" width="6.28515625" style="2" customWidth="1"/>
    <col min="7062" max="7062" width="7.28515625" style="2" customWidth="1"/>
    <col min="7063" max="7064" width="7.5703125" style="2" customWidth="1"/>
    <col min="7065" max="7065" width="6.7109375" style="2" customWidth="1"/>
    <col min="7066" max="7066" width="9.140625" style="2" customWidth="1"/>
    <col min="7067" max="7067" width="6.28515625" style="2" customWidth="1"/>
    <col min="7068" max="7069" width="8" style="2" customWidth="1"/>
    <col min="7070" max="7070" width="6.7109375" style="2" customWidth="1"/>
    <col min="7071" max="7071" width="9.140625" style="2" customWidth="1"/>
    <col min="7072" max="7072" width="7.28515625" style="2" customWidth="1"/>
    <col min="7073" max="7073" width="9.140625" style="2" customWidth="1"/>
    <col min="7074" max="7074" width="9.28515625" style="2" customWidth="1"/>
    <col min="7075" max="7082" width="0" style="2" hidden="1"/>
    <col min="7083" max="7083" width="4.5703125" style="2" customWidth="1"/>
    <col min="7084" max="7085" width="0" style="2" hidden="1" customWidth="1"/>
    <col min="7086" max="7086" width="3.140625" style="2" customWidth="1"/>
    <col min="7087" max="7087" width="5.85546875" style="2" customWidth="1"/>
    <col min="7088" max="7088" width="26" style="2" customWidth="1"/>
    <col min="7089" max="7089" width="7.28515625" style="2" customWidth="1"/>
    <col min="7090" max="7105" width="0" style="2" hidden="1" customWidth="1"/>
    <col min="7106" max="7106" width="10.28515625" style="2" customWidth="1"/>
    <col min="7107" max="7109" width="0" style="2" hidden="1" customWidth="1"/>
    <col min="7110" max="7110" width="8" style="2" customWidth="1"/>
    <col min="7111" max="7111" width="0" style="2" hidden="1" customWidth="1"/>
    <col min="7112" max="7112" width="9.85546875" style="2" customWidth="1"/>
    <col min="7113" max="7113" width="9.28515625" style="2" customWidth="1"/>
    <col min="7114" max="7115" width="0" style="2" hidden="1" customWidth="1"/>
    <col min="7116" max="7116" width="7.85546875" style="2" customWidth="1"/>
    <col min="7117" max="7117" width="0" style="2" hidden="1" customWidth="1"/>
    <col min="7118" max="7118" width="6.7109375" style="2" customWidth="1"/>
    <col min="7119" max="7120" width="7.85546875" style="2" customWidth="1"/>
    <col min="7121" max="7122" width="0" style="2" hidden="1" customWidth="1"/>
    <col min="7123" max="7123" width="6.7109375" style="2" customWidth="1"/>
    <col min="7124" max="7124" width="5.5703125" style="2" customWidth="1"/>
    <col min="7125" max="7126" width="0" style="2" hidden="1" customWidth="1"/>
    <col min="7127" max="7127" width="6" style="2" customWidth="1"/>
    <col min="7128" max="7134" width="0" style="2" hidden="1" customWidth="1"/>
    <col min="7135" max="7135" width="9.85546875" style="2" customWidth="1"/>
    <col min="7136" max="7136" width="10.7109375" style="2" customWidth="1"/>
    <col min="7137" max="7137" width="10.5703125" style="2" customWidth="1"/>
    <col min="7138" max="7139" width="9.140625" style="2" customWidth="1"/>
    <col min="7140" max="7140" width="12.85546875" style="2" bestFit="1" customWidth="1"/>
    <col min="7141" max="7141" width="15.42578125" style="2" customWidth="1"/>
    <col min="7142" max="7142" width="15.28515625" style="2" customWidth="1"/>
    <col min="7143" max="7143" width="14.85546875" style="2" customWidth="1"/>
    <col min="7144" max="7144" width="12.85546875" style="2" bestFit="1" customWidth="1"/>
    <col min="7145" max="7145" width="14.85546875" style="2" customWidth="1"/>
    <col min="7146" max="7146" width="12.7109375" style="2" bestFit="1" customWidth="1"/>
    <col min="7147" max="7147" width="9.42578125" style="2" customWidth="1"/>
    <col min="7148" max="7148" width="11.28515625" style="2" customWidth="1"/>
    <col min="7149" max="7149" width="12.7109375" style="2" bestFit="1" customWidth="1"/>
    <col min="7150" max="7150" width="7.85546875" style="2" customWidth="1"/>
    <col min="7151" max="7151" width="12.7109375" style="2" bestFit="1" customWidth="1"/>
    <col min="7152" max="7152" width="13.7109375" style="2" bestFit="1" customWidth="1"/>
    <col min="7153" max="7153" width="12.7109375" style="2" customWidth="1"/>
    <col min="7154" max="7154" width="12.7109375" style="2" bestFit="1" customWidth="1"/>
    <col min="7155" max="7155" width="13.85546875" style="2" customWidth="1"/>
    <col min="7156" max="7156" width="13.140625" style="2" customWidth="1"/>
    <col min="7157" max="7158" width="9.140625" style="2" customWidth="1"/>
    <col min="7159" max="7160" width="12.7109375" style="2" bestFit="1" customWidth="1"/>
    <col min="7161" max="7290" width="9.140625" style="2" customWidth="1"/>
    <col min="7291" max="7291" width="4.42578125" style="2" customWidth="1"/>
    <col min="7292" max="7293" width="9.140625" style="2" customWidth="1"/>
    <col min="7294" max="7294" width="5.28515625" style="2" customWidth="1"/>
    <col min="7295" max="7295" width="6.5703125" style="2" customWidth="1"/>
    <col min="7296" max="7296" width="26.42578125" style="2" customWidth="1"/>
    <col min="7297" max="7297" width="6.5703125" style="2" customWidth="1"/>
    <col min="7298" max="7303" width="8.85546875" style="2" customWidth="1"/>
    <col min="7304" max="7304" width="13.42578125" style="2" customWidth="1"/>
    <col min="7305" max="7305" width="13.28515625" style="2" customWidth="1"/>
    <col min="7306" max="7306" width="9" style="2" customWidth="1"/>
    <col min="7307" max="7307" width="6.85546875" style="2" customWidth="1"/>
    <col min="7308" max="7308" width="5.42578125" style="2" customWidth="1"/>
    <col min="7309" max="7310" width="8.85546875" style="2" customWidth="1"/>
    <col min="7311" max="7311" width="10.7109375" style="2" customWidth="1"/>
    <col min="7312" max="7312" width="8.28515625" style="2" customWidth="1"/>
    <col min="7313" max="7313" width="7.7109375" style="2" customWidth="1"/>
    <col min="7314" max="7314" width="8.42578125" style="2" customWidth="1"/>
    <col min="7315" max="7315" width="9.140625" style="2" customWidth="1"/>
    <col min="7316" max="7316" width="8" style="2" customWidth="1"/>
    <col min="7317" max="7317" width="6.28515625" style="2" customWidth="1"/>
    <col min="7318" max="7318" width="7.28515625" style="2" customWidth="1"/>
    <col min="7319" max="7320" width="7.5703125" style="2" customWidth="1"/>
    <col min="7321" max="7321" width="6.7109375" style="2" customWidth="1"/>
    <col min="7322" max="7322" width="9.140625" style="2" customWidth="1"/>
    <col min="7323" max="7323" width="6.28515625" style="2" customWidth="1"/>
    <col min="7324" max="7325" width="8" style="2" customWidth="1"/>
    <col min="7326" max="7326" width="6.7109375" style="2" customWidth="1"/>
    <col min="7327" max="7327" width="9.140625" style="2" customWidth="1"/>
    <col min="7328" max="7328" width="7.28515625" style="2" customWidth="1"/>
    <col min="7329" max="7329" width="9.140625" style="2" customWidth="1"/>
    <col min="7330" max="7330" width="9.28515625" style="2" customWidth="1"/>
    <col min="7331" max="7338" width="0" style="2" hidden="1"/>
    <col min="7339" max="7339" width="4.5703125" style="2" customWidth="1"/>
    <col min="7340" max="7341" width="0" style="2" hidden="1" customWidth="1"/>
    <col min="7342" max="7342" width="3.140625" style="2" customWidth="1"/>
    <col min="7343" max="7343" width="5.85546875" style="2" customWidth="1"/>
    <col min="7344" max="7344" width="26" style="2" customWidth="1"/>
    <col min="7345" max="7345" width="7.28515625" style="2" customWidth="1"/>
    <col min="7346" max="7361" width="0" style="2" hidden="1" customWidth="1"/>
    <col min="7362" max="7362" width="10.28515625" style="2" customWidth="1"/>
    <col min="7363" max="7365" width="0" style="2" hidden="1" customWidth="1"/>
    <col min="7366" max="7366" width="8" style="2" customWidth="1"/>
    <col min="7367" max="7367" width="0" style="2" hidden="1" customWidth="1"/>
    <col min="7368" max="7368" width="9.85546875" style="2" customWidth="1"/>
    <col min="7369" max="7369" width="9.28515625" style="2" customWidth="1"/>
    <col min="7370" max="7371" width="0" style="2" hidden="1" customWidth="1"/>
    <col min="7372" max="7372" width="7.85546875" style="2" customWidth="1"/>
    <col min="7373" max="7373" width="0" style="2" hidden="1" customWidth="1"/>
    <col min="7374" max="7374" width="6.7109375" style="2" customWidth="1"/>
    <col min="7375" max="7376" width="7.85546875" style="2" customWidth="1"/>
    <col min="7377" max="7378" width="0" style="2" hidden="1" customWidth="1"/>
    <col min="7379" max="7379" width="6.7109375" style="2" customWidth="1"/>
    <col min="7380" max="7380" width="5.5703125" style="2" customWidth="1"/>
    <col min="7381" max="7382" width="0" style="2" hidden="1" customWidth="1"/>
    <col min="7383" max="7383" width="6" style="2" customWidth="1"/>
    <col min="7384" max="7390" width="0" style="2" hidden="1" customWidth="1"/>
    <col min="7391" max="7391" width="9.85546875" style="2" customWidth="1"/>
    <col min="7392" max="7392" width="10.7109375" style="2" customWidth="1"/>
    <col min="7393" max="7393" width="10.5703125" style="2" customWidth="1"/>
    <col min="7394" max="7395" width="9.140625" style="2" customWidth="1"/>
    <col min="7396" max="7396" width="12.85546875" style="2" bestFit="1" customWidth="1"/>
    <col min="7397" max="7397" width="15.42578125" style="2" customWidth="1"/>
    <col min="7398" max="7398" width="15.28515625" style="2" customWidth="1"/>
    <col min="7399" max="7399" width="14.85546875" style="2" customWidth="1"/>
    <col min="7400" max="7400" width="12.85546875" style="2" bestFit="1" customWidth="1"/>
    <col min="7401" max="7401" width="14.85546875" style="2" customWidth="1"/>
    <col min="7402" max="7402" width="12.7109375" style="2" bestFit="1" customWidth="1"/>
    <col min="7403" max="7403" width="9.42578125" style="2" customWidth="1"/>
    <col min="7404" max="7404" width="11.28515625" style="2" customWidth="1"/>
    <col min="7405" max="7405" width="12.7109375" style="2" bestFit="1" customWidth="1"/>
    <col min="7406" max="7406" width="7.85546875" style="2" customWidth="1"/>
    <col min="7407" max="7407" width="12.7109375" style="2" bestFit="1" customWidth="1"/>
    <col min="7408" max="7408" width="13.7109375" style="2" bestFit="1" customWidth="1"/>
    <col min="7409" max="7409" width="12.7109375" style="2" customWidth="1"/>
    <col min="7410" max="7410" width="12.7109375" style="2" bestFit="1" customWidth="1"/>
    <col min="7411" max="7411" width="13.85546875" style="2" customWidth="1"/>
    <col min="7412" max="7412" width="13.140625" style="2" customWidth="1"/>
    <col min="7413" max="7414" width="9.140625" style="2" customWidth="1"/>
    <col min="7415" max="7416" width="12.7109375" style="2" bestFit="1" customWidth="1"/>
    <col min="7417" max="7546" width="9.140625" style="2" customWidth="1"/>
    <col min="7547" max="7547" width="4.42578125" style="2" customWidth="1"/>
    <col min="7548" max="7549" width="9.140625" style="2" customWidth="1"/>
    <col min="7550" max="7550" width="5.28515625" style="2" customWidth="1"/>
    <col min="7551" max="7551" width="6.5703125" style="2" customWidth="1"/>
    <col min="7552" max="7552" width="26.42578125" style="2" customWidth="1"/>
    <col min="7553" max="7553" width="6.5703125" style="2" customWidth="1"/>
    <col min="7554" max="7559" width="8.85546875" style="2" customWidth="1"/>
    <col min="7560" max="7560" width="13.42578125" style="2" customWidth="1"/>
    <col min="7561" max="7561" width="13.28515625" style="2" customWidth="1"/>
    <col min="7562" max="7562" width="9" style="2" customWidth="1"/>
    <col min="7563" max="7563" width="6.85546875" style="2" customWidth="1"/>
    <col min="7564" max="7564" width="5.42578125" style="2" customWidth="1"/>
    <col min="7565" max="7566" width="8.85546875" style="2" customWidth="1"/>
    <col min="7567" max="7567" width="10.7109375" style="2" customWidth="1"/>
    <col min="7568" max="7568" width="8.28515625" style="2" customWidth="1"/>
    <col min="7569" max="7569" width="7.7109375" style="2" customWidth="1"/>
    <col min="7570" max="7570" width="8.42578125" style="2" customWidth="1"/>
    <col min="7571" max="7571" width="9.140625" style="2" customWidth="1"/>
    <col min="7572" max="7572" width="8" style="2" customWidth="1"/>
    <col min="7573" max="7573" width="6.28515625" style="2" customWidth="1"/>
    <col min="7574" max="7574" width="7.28515625" style="2" customWidth="1"/>
    <col min="7575" max="7576" width="7.5703125" style="2" customWidth="1"/>
    <col min="7577" max="7577" width="6.7109375" style="2" customWidth="1"/>
    <col min="7578" max="7578" width="9.140625" style="2" customWidth="1"/>
    <col min="7579" max="7579" width="6.28515625" style="2" customWidth="1"/>
    <col min="7580" max="7581" width="8" style="2" customWidth="1"/>
    <col min="7582" max="7582" width="6.7109375" style="2" customWidth="1"/>
    <col min="7583" max="7583" width="9.140625" style="2" customWidth="1"/>
    <col min="7584" max="7584" width="7.28515625" style="2" customWidth="1"/>
    <col min="7585" max="7585" width="9.140625" style="2" customWidth="1"/>
    <col min="7586" max="7586" width="9.28515625" style="2" customWidth="1"/>
    <col min="7587" max="7594" width="0" style="2" hidden="1"/>
    <col min="7595" max="7595" width="4.5703125" style="2" customWidth="1"/>
    <col min="7596" max="7597" width="0" style="2" hidden="1" customWidth="1"/>
    <col min="7598" max="7598" width="3.140625" style="2" customWidth="1"/>
    <col min="7599" max="7599" width="5.85546875" style="2" customWidth="1"/>
    <col min="7600" max="7600" width="26" style="2" customWidth="1"/>
    <col min="7601" max="7601" width="7.28515625" style="2" customWidth="1"/>
    <col min="7602" max="7617" width="0" style="2" hidden="1" customWidth="1"/>
    <col min="7618" max="7618" width="10.28515625" style="2" customWidth="1"/>
    <col min="7619" max="7621" width="0" style="2" hidden="1" customWidth="1"/>
    <col min="7622" max="7622" width="8" style="2" customWidth="1"/>
    <col min="7623" max="7623" width="0" style="2" hidden="1" customWidth="1"/>
    <col min="7624" max="7624" width="9.85546875" style="2" customWidth="1"/>
    <col min="7625" max="7625" width="9.28515625" style="2" customWidth="1"/>
    <col min="7626" max="7627" width="0" style="2" hidden="1" customWidth="1"/>
    <col min="7628" max="7628" width="7.85546875" style="2" customWidth="1"/>
    <col min="7629" max="7629" width="0" style="2" hidden="1" customWidth="1"/>
    <col min="7630" max="7630" width="6.7109375" style="2" customWidth="1"/>
    <col min="7631" max="7632" width="7.85546875" style="2" customWidth="1"/>
    <col min="7633" max="7634" width="0" style="2" hidden="1" customWidth="1"/>
    <col min="7635" max="7635" width="6.7109375" style="2" customWidth="1"/>
    <col min="7636" max="7636" width="5.5703125" style="2" customWidth="1"/>
    <col min="7637" max="7638" width="0" style="2" hidden="1" customWidth="1"/>
    <col min="7639" max="7639" width="6" style="2" customWidth="1"/>
    <col min="7640" max="7646" width="0" style="2" hidden="1" customWidth="1"/>
    <col min="7647" max="7647" width="9.85546875" style="2" customWidth="1"/>
    <col min="7648" max="7648" width="10.7109375" style="2" customWidth="1"/>
    <col min="7649" max="7649" width="10.5703125" style="2" customWidth="1"/>
    <col min="7650" max="7651" width="9.140625" style="2" customWidth="1"/>
    <col min="7652" max="7652" width="12.85546875" style="2" bestFit="1" customWidth="1"/>
    <col min="7653" max="7653" width="15.42578125" style="2" customWidth="1"/>
    <col min="7654" max="7654" width="15.28515625" style="2" customWidth="1"/>
    <col min="7655" max="7655" width="14.85546875" style="2" customWidth="1"/>
    <col min="7656" max="7656" width="12.85546875" style="2" bestFit="1" customWidth="1"/>
    <col min="7657" max="7657" width="14.85546875" style="2" customWidth="1"/>
    <col min="7658" max="7658" width="12.7109375" style="2" bestFit="1" customWidth="1"/>
    <col min="7659" max="7659" width="9.42578125" style="2" customWidth="1"/>
    <col min="7660" max="7660" width="11.28515625" style="2" customWidth="1"/>
    <col min="7661" max="7661" width="12.7109375" style="2" bestFit="1" customWidth="1"/>
    <col min="7662" max="7662" width="7.85546875" style="2" customWidth="1"/>
    <col min="7663" max="7663" width="12.7109375" style="2" bestFit="1" customWidth="1"/>
    <col min="7664" max="7664" width="13.7109375" style="2" bestFit="1" customWidth="1"/>
    <col min="7665" max="7665" width="12.7109375" style="2" customWidth="1"/>
    <col min="7666" max="7666" width="12.7109375" style="2" bestFit="1" customWidth="1"/>
    <col min="7667" max="7667" width="13.85546875" style="2" customWidth="1"/>
    <col min="7668" max="7668" width="13.140625" style="2" customWidth="1"/>
    <col min="7669" max="7670" width="9.140625" style="2" customWidth="1"/>
    <col min="7671" max="7672" width="12.7109375" style="2" bestFit="1" customWidth="1"/>
    <col min="7673" max="7802" width="9.140625" style="2" customWidth="1"/>
    <col min="7803" max="7803" width="4.42578125" style="2" customWidth="1"/>
    <col min="7804" max="7805" width="9.140625" style="2" customWidth="1"/>
    <col min="7806" max="7806" width="5.28515625" style="2" customWidth="1"/>
    <col min="7807" max="7807" width="6.5703125" style="2" customWidth="1"/>
    <col min="7808" max="7808" width="26.42578125" style="2" customWidth="1"/>
    <col min="7809" max="7809" width="6.5703125" style="2" customWidth="1"/>
    <col min="7810" max="7815" width="8.85546875" style="2" customWidth="1"/>
    <col min="7816" max="7816" width="13.42578125" style="2" customWidth="1"/>
    <col min="7817" max="7817" width="13.28515625" style="2" customWidth="1"/>
    <col min="7818" max="7818" width="9" style="2" customWidth="1"/>
    <col min="7819" max="7819" width="6.85546875" style="2" customWidth="1"/>
    <col min="7820" max="7820" width="5.42578125" style="2" customWidth="1"/>
    <col min="7821" max="7822" width="8.85546875" style="2" customWidth="1"/>
    <col min="7823" max="7823" width="10.7109375" style="2" customWidth="1"/>
    <col min="7824" max="7824" width="8.28515625" style="2" customWidth="1"/>
    <col min="7825" max="7825" width="7.7109375" style="2" customWidth="1"/>
    <col min="7826" max="7826" width="8.42578125" style="2" customWidth="1"/>
    <col min="7827" max="7827" width="9.140625" style="2" customWidth="1"/>
    <col min="7828" max="7828" width="8" style="2" customWidth="1"/>
    <col min="7829" max="7829" width="6.28515625" style="2" customWidth="1"/>
    <col min="7830" max="7830" width="7.28515625" style="2" customWidth="1"/>
    <col min="7831" max="7832" width="7.5703125" style="2" customWidth="1"/>
    <col min="7833" max="7833" width="6.7109375" style="2" customWidth="1"/>
    <col min="7834" max="7834" width="9.140625" style="2" customWidth="1"/>
    <col min="7835" max="7835" width="6.28515625" style="2" customWidth="1"/>
    <col min="7836" max="7837" width="8" style="2" customWidth="1"/>
    <col min="7838" max="7838" width="6.7109375" style="2" customWidth="1"/>
    <col min="7839" max="7839" width="9.140625" style="2" customWidth="1"/>
    <col min="7840" max="7840" width="7.28515625" style="2" customWidth="1"/>
    <col min="7841" max="7841" width="9.140625" style="2" customWidth="1"/>
    <col min="7842" max="7842" width="9.28515625" style="2" customWidth="1"/>
    <col min="7843" max="7850" width="0" style="2" hidden="1"/>
    <col min="7851" max="7851" width="4.5703125" style="2" customWidth="1"/>
    <col min="7852" max="7853" width="0" style="2" hidden="1" customWidth="1"/>
    <col min="7854" max="7854" width="3.140625" style="2" customWidth="1"/>
    <col min="7855" max="7855" width="5.85546875" style="2" customWidth="1"/>
    <col min="7856" max="7856" width="26" style="2" customWidth="1"/>
    <col min="7857" max="7857" width="7.28515625" style="2" customWidth="1"/>
    <col min="7858" max="7873" width="0" style="2" hidden="1" customWidth="1"/>
    <col min="7874" max="7874" width="10.28515625" style="2" customWidth="1"/>
    <col min="7875" max="7877" width="0" style="2" hidden="1" customWidth="1"/>
    <col min="7878" max="7878" width="8" style="2" customWidth="1"/>
    <col min="7879" max="7879" width="0" style="2" hidden="1" customWidth="1"/>
    <col min="7880" max="7880" width="9.85546875" style="2" customWidth="1"/>
    <col min="7881" max="7881" width="9.28515625" style="2" customWidth="1"/>
    <col min="7882" max="7883" width="0" style="2" hidden="1" customWidth="1"/>
    <col min="7884" max="7884" width="7.85546875" style="2" customWidth="1"/>
    <col min="7885" max="7885" width="0" style="2" hidden="1" customWidth="1"/>
    <col min="7886" max="7886" width="6.7109375" style="2" customWidth="1"/>
    <col min="7887" max="7888" width="7.85546875" style="2" customWidth="1"/>
    <col min="7889" max="7890" width="0" style="2" hidden="1" customWidth="1"/>
    <col min="7891" max="7891" width="6.7109375" style="2" customWidth="1"/>
    <col min="7892" max="7892" width="5.5703125" style="2" customWidth="1"/>
    <col min="7893" max="7894" width="0" style="2" hidden="1" customWidth="1"/>
    <col min="7895" max="7895" width="6" style="2" customWidth="1"/>
    <col min="7896" max="7902" width="0" style="2" hidden="1" customWidth="1"/>
    <col min="7903" max="7903" width="9.85546875" style="2" customWidth="1"/>
    <col min="7904" max="7904" width="10.7109375" style="2" customWidth="1"/>
    <col min="7905" max="7905" width="10.5703125" style="2" customWidth="1"/>
    <col min="7906" max="7907" width="9.140625" style="2" customWidth="1"/>
    <col min="7908" max="7908" width="12.85546875" style="2" bestFit="1" customWidth="1"/>
    <col min="7909" max="7909" width="15.42578125" style="2" customWidth="1"/>
    <col min="7910" max="7910" width="15.28515625" style="2" customWidth="1"/>
    <col min="7911" max="7911" width="14.85546875" style="2" customWidth="1"/>
    <col min="7912" max="7912" width="12.85546875" style="2" bestFit="1" customWidth="1"/>
    <col min="7913" max="7913" width="14.85546875" style="2" customWidth="1"/>
    <col min="7914" max="7914" width="12.7109375" style="2" bestFit="1" customWidth="1"/>
    <col min="7915" max="7915" width="9.42578125" style="2" customWidth="1"/>
    <col min="7916" max="7916" width="11.28515625" style="2" customWidth="1"/>
    <col min="7917" max="7917" width="12.7109375" style="2" bestFit="1" customWidth="1"/>
    <col min="7918" max="7918" width="7.85546875" style="2" customWidth="1"/>
    <col min="7919" max="7919" width="12.7109375" style="2" bestFit="1" customWidth="1"/>
    <col min="7920" max="7920" width="13.7109375" style="2" bestFit="1" customWidth="1"/>
    <col min="7921" max="7921" width="12.7109375" style="2" customWidth="1"/>
    <col min="7922" max="7922" width="12.7109375" style="2" bestFit="1" customWidth="1"/>
    <col min="7923" max="7923" width="13.85546875" style="2" customWidth="1"/>
    <col min="7924" max="7924" width="13.140625" style="2" customWidth="1"/>
    <col min="7925" max="7926" width="9.140625" style="2" customWidth="1"/>
    <col min="7927" max="7928" width="12.7109375" style="2" bestFit="1" customWidth="1"/>
    <col min="7929" max="8058" width="9.140625" style="2" customWidth="1"/>
    <col min="8059" max="8059" width="4.42578125" style="2" customWidth="1"/>
    <col min="8060" max="8061" width="9.140625" style="2" customWidth="1"/>
    <col min="8062" max="8062" width="5.28515625" style="2" customWidth="1"/>
    <col min="8063" max="8063" width="6.5703125" style="2" customWidth="1"/>
    <col min="8064" max="8064" width="26.42578125" style="2" customWidth="1"/>
    <col min="8065" max="8065" width="6.5703125" style="2" customWidth="1"/>
    <col min="8066" max="8071" width="8.85546875" style="2" customWidth="1"/>
    <col min="8072" max="8072" width="13.42578125" style="2" customWidth="1"/>
    <col min="8073" max="8073" width="13.28515625" style="2" customWidth="1"/>
    <col min="8074" max="8074" width="9" style="2" customWidth="1"/>
    <col min="8075" max="8075" width="6.85546875" style="2" customWidth="1"/>
    <col min="8076" max="8076" width="5.42578125" style="2" customWidth="1"/>
    <col min="8077" max="8078" width="8.85546875" style="2" customWidth="1"/>
    <col min="8079" max="8079" width="10.7109375" style="2" customWidth="1"/>
    <col min="8080" max="8080" width="8.28515625" style="2" customWidth="1"/>
    <col min="8081" max="8081" width="7.7109375" style="2" customWidth="1"/>
    <col min="8082" max="8082" width="8.42578125" style="2" customWidth="1"/>
    <col min="8083" max="8083" width="9.140625" style="2" customWidth="1"/>
    <col min="8084" max="8084" width="8" style="2" customWidth="1"/>
    <col min="8085" max="8085" width="6.28515625" style="2" customWidth="1"/>
    <col min="8086" max="8086" width="7.28515625" style="2" customWidth="1"/>
    <col min="8087" max="8088" width="7.5703125" style="2" customWidth="1"/>
    <col min="8089" max="8089" width="6.7109375" style="2" customWidth="1"/>
    <col min="8090" max="8090" width="9.140625" style="2" customWidth="1"/>
    <col min="8091" max="8091" width="6.28515625" style="2" customWidth="1"/>
    <col min="8092" max="8093" width="8" style="2" customWidth="1"/>
    <col min="8094" max="8094" width="6.7109375" style="2" customWidth="1"/>
    <col min="8095" max="8095" width="9.140625" style="2" customWidth="1"/>
    <col min="8096" max="8096" width="7.28515625" style="2" customWidth="1"/>
    <col min="8097" max="8097" width="9.140625" style="2" customWidth="1"/>
    <col min="8098" max="8098" width="9.28515625" style="2" customWidth="1"/>
    <col min="8099" max="8106" width="0" style="2" hidden="1"/>
    <col min="8107" max="8107" width="4.5703125" style="2" customWidth="1"/>
    <col min="8108" max="8109" width="0" style="2" hidden="1" customWidth="1"/>
    <col min="8110" max="8110" width="3.140625" style="2" customWidth="1"/>
    <col min="8111" max="8111" width="5.85546875" style="2" customWidth="1"/>
    <col min="8112" max="8112" width="26" style="2" customWidth="1"/>
    <col min="8113" max="8113" width="7.28515625" style="2" customWidth="1"/>
    <col min="8114" max="8129" width="0" style="2" hidden="1" customWidth="1"/>
    <col min="8130" max="8130" width="10.28515625" style="2" customWidth="1"/>
    <col min="8131" max="8133" width="0" style="2" hidden="1" customWidth="1"/>
    <col min="8134" max="8134" width="8" style="2" customWidth="1"/>
    <col min="8135" max="8135" width="0" style="2" hidden="1" customWidth="1"/>
    <col min="8136" max="8136" width="9.85546875" style="2" customWidth="1"/>
    <col min="8137" max="8137" width="9.28515625" style="2" customWidth="1"/>
    <col min="8138" max="8139" width="0" style="2" hidden="1" customWidth="1"/>
    <col min="8140" max="8140" width="7.85546875" style="2" customWidth="1"/>
    <col min="8141" max="8141" width="0" style="2" hidden="1" customWidth="1"/>
    <col min="8142" max="8142" width="6.7109375" style="2" customWidth="1"/>
    <col min="8143" max="8144" width="7.85546875" style="2" customWidth="1"/>
    <col min="8145" max="8146" width="0" style="2" hidden="1" customWidth="1"/>
    <col min="8147" max="8147" width="6.7109375" style="2" customWidth="1"/>
    <col min="8148" max="8148" width="5.5703125" style="2" customWidth="1"/>
    <col min="8149" max="8150" width="0" style="2" hidden="1" customWidth="1"/>
    <col min="8151" max="8151" width="6" style="2" customWidth="1"/>
    <col min="8152" max="8158" width="0" style="2" hidden="1" customWidth="1"/>
    <col min="8159" max="8159" width="9.85546875" style="2" customWidth="1"/>
    <col min="8160" max="8160" width="10.7109375" style="2" customWidth="1"/>
    <col min="8161" max="8161" width="10.5703125" style="2" customWidth="1"/>
    <col min="8162" max="8163" width="9.140625" style="2" customWidth="1"/>
    <col min="8164" max="8164" width="12.85546875" style="2" bestFit="1" customWidth="1"/>
    <col min="8165" max="8165" width="15.42578125" style="2" customWidth="1"/>
    <col min="8166" max="8166" width="15.28515625" style="2" customWidth="1"/>
    <col min="8167" max="8167" width="14.85546875" style="2" customWidth="1"/>
    <col min="8168" max="8168" width="12.85546875" style="2" bestFit="1" customWidth="1"/>
    <col min="8169" max="8169" width="14.85546875" style="2" customWidth="1"/>
    <col min="8170" max="8170" width="12.7109375" style="2" bestFit="1" customWidth="1"/>
    <col min="8171" max="8171" width="9.42578125" style="2" customWidth="1"/>
    <col min="8172" max="8172" width="11.28515625" style="2" customWidth="1"/>
    <col min="8173" max="8173" width="12.7109375" style="2" bestFit="1" customWidth="1"/>
    <col min="8174" max="8174" width="7.85546875" style="2" customWidth="1"/>
    <col min="8175" max="8175" width="12.7109375" style="2" bestFit="1" customWidth="1"/>
    <col min="8176" max="8176" width="13.7109375" style="2" bestFit="1" customWidth="1"/>
    <col min="8177" max="8177" width="12.7109375" style="2" customWidth="1"/>
    <col min="8178" max="8178" width="12.7109375" style="2" bestFit="1" customWidth="1"/>
    <col min="8179" max="8179" width="13.85546875" style="2" customWidth="1"/>
    <col min="8180" max="8180" width="13.140625" style="2" customWidth="1"/>
    <col min="8181" max="8182" width="9.140625" style="2" customWidth="1"/>
    <col min="8183" max="8184" width="12.7109375" style="2" bestFit="1" customWidth="1"/>
    <col min="8185" max="8314" width="9.140625" style="2" customWidth="1"/>
    <col min="8315" max="8315" width="4.42578125" style="2" customWidth="1"/>
    <col min="8316" max="8317" width="9.140625" style="2" customWidth="1"/>
    <col min="8318" max="8318" width="5.28515625" style="2" customWidth="1"/>
    <col min="8319" max="8319" width="6.5703125" style="2" customWidth="1"/>
    <col min="8320" max="8320" width="26.42578125" style="2" customWidth="1"/>
    <col min="8321" max="8321" width="6.5703125" style="2" customWidth="1"/>
    <col min="8322" max="8327" width="8.85546875" style="2" customWidth="1"/>
    <col min="8328" max="8328" width="13.42578125" style="2" customWidth="1"/>
    <col min="8329" max="8329" width="13.28515625" style="2" customWidth="1"/>
    <col min="8330" max="8330" width="9" style="2" customWidth="1"/>
    <col min="8331" max="8331" width="6.85546875" style="2" customWidth="1"/>
    <col min="8332" max="8332" width="5.42578125" style="2" customWidth="1"/>
    <col min="8333" max="8334" width="8.85546875" style="2" customWidth="1"/>
    <col min="8335" max="8335" width="10.7109375" style="2" customWidth="1"/>
    <col min="8336" max="8336" width="8.28515625" style="2" customWidth="1"/>
    <col min="8337" max="8337" width="7.7109375" style="2" customWidth="1"/>
    <col min="8338" max="8338" width="8.42578125" style="2" customWidth="1"/>
    <col min="8339" max="8339" width="9.140625" style="2" customWidth="1"/>
    <col min="8340" max="8340" width="8" style="2" customWidth="1"/>
    <col min="8341" max="8341" width="6.28515625" style="2" customWidth="1"/>
    <col min="8342" max="8342" width="7.28515625" style="2" customWidth="1"/>
    <col min="8343" max="8344" width="7.5703125" style="2" customWidth="1"/>
    <col min="8345" max="8345" width="6.7109375" style="2" customWidth="1"/>
    <col min="8346" max="8346" width="9.140625" style="2" customWidth="1"/>
    <col min="8347" max="8347" width="6.28515625" style="2" customWidth="1"/>
    <col min="8348" max="8349" width="8" style="2" customWidth="1"/>
    <col min="8350" max="8350" width="6.7109375" style="2" customWidth="1"/>
    <col min="8351" max="8351" width="9.140625" style="2" customWidth="1"/>
    <col min="8352" max="8352" width="7.28515625" style="2" customWidth="1"/>
    <col min="8353" max="8353" width="9.140625" style="2" customWidth="1"/>
    <col min="8354" max="8354" width="9.28515625" style="2" customWidth="1"/>
    <col min="8355" max="8362" width="0" style="2" hidden="1"/>
    <col min="8363" max="8363" width="4.5703125" style="2" customWidth="1"/>
    <col min="8364" max="8365" width="0" style="2" hidden="1" customWidth="1"/>
    <col min="8366" max="8366" width="3.140625" style="2" customWidth="1"/>
    <col min="8367" max="8367" width="5.85546875" style="2" customWidth="1"/>
    <col min="8368" max="8368" width="26" style="2" customWidth="1"/>
    <col min="8369" max="8369" width="7.28515625" style="2" customWidth="1"/>
    <col min="8370" max="8385" width="0" style="2" hidden="1" customWidth="1"/>
    <col min="8386" max="8386" width="10.28515625" style="2" customWidth="1"/>
    <col min="8387" max="8389" width="0" style="2" hidden="1" customWidth="1"/>
    <col min="8390" max="8390" width="8" style="2" customWidth="1"/>
    <col min="8391" max="8391" width="0" style="2" hidden="1" customWidth="1"/>
    <col min="8392" max="8392" width="9.85546875" style="2" customWidth="1"/>
    <col min="8393" max="8393" width="9.28515625" style="2" customWidth="1"/>
    <col min="8394" max="8395" width="0" style="2" hidden="1" customWidth="1"/>
    <col min="8396" max="8396" width="7.85546875" style="2" customWidth="1"/>
    <col min="8397" max="8397" width="0" style="2" hidden="1" customWidth="1"/>
    <col min="8398" max="8398" width="6.7109375" style="2" customWidth="1"/>
    <col min="8399" max="8400" width="7.85546875" style="2" customWidth="1"/>
    <col min="8401" max="8402" width="0" style="2" hidden="1" customWidth="1"/>
    <col min="8403" max="8403" width="6.7109375" style="2" customWidth="1"/>
    <col min="8404" max="8404" width="5.5703125" style="2" customWidth="1"/>
    <col min="8405" max="8406" width="0" style="2" hidden="1" customWidth="1"/>
    <col min="8407" max="8407" width="6" style="2" customWidth="1"/>
    <col min="8408" max="8414" width="0" style="2" hidden="1" customWidth="1"/>
    <col min="8415" max="8415" width="9.85546875" style="2" customWidth="1"/>
    <col min="8416" max="8416" width="10.7109375" style="2" customWidth="1"/>
    <col min="8417" max="8417" width="10.5703125" style="2" customWidth="1"/>
    <col min="8418" max="8419" width="9.140625" style="2" customWidth="1"/>
    <col min="8420" max="8420" width="12.85546875" style="2" bestFit="1" customWidth="1"/>
    <col min="8421" max="8421" width="15.42578125" style="2" customWidth="1"/>
    <col min="8422" max="8422" width="15.28515625" style="2" customWidth="1"/>
    <col min="8423" max="8423" width="14.85546875" style="2" customWidth="1"/>
    <col min="8424" max="8424" width="12.85546875" style="2" bestFit="1" customWidth="1"/>
    <col min="8425" max="8425" width="14.85546875" style="2" customWidth="1"/>
    <col min="8426" max="8426" width="12.7109375" style="2" bestFit="1" customWidth="1"/>
    <col min="8427" max="8427" width="9.42578125" style="2" customWidth="1"/>
    <col min="8428" max="8428" width="11.28515625" style="2" customWidth="1"/>
    <col min="8429" max="8429" width="12.7109375" style="2" bestFit="1" customWidth="1"/>
    <col min="8430" max="8430" width="7.85546875" style="2" customWidth="1"/>
    <col min="8431" max="8431" width="12.7109375" style="2" bestFit="1" customWidth="1"/>
    <col min="8432" max="8432" width="13.7109375" style="2" bestFit="1" customWidth="1"/>
    <col min="8433" max="8433" width="12.7109375" style="2" customWidth="1"/>
    <col min="8434" max="8434" width="12.7109375" style="2" bestFit="1" customWidth="1"/>
    <col min="8435" max="8435" width="13.85546875" style="2" customWidth="1"/>
    <col min="8436" max="8436" width="13.140625" style="2" customWidth="1"/>
    <col min="8437" max="8438" width="9.140625" style="2" customWidth="1"/>
    <col min="8439" max="8440" width="12.7109375" style="2" bestFit="1" customWidth="1"/>
    <col min="8441" max="8570" width="9.140625" style="2" customWidth="1"/>
    <col min="8571" max="8571" width="4.42578125" style="2" customWidth="1"/>
    <col min="8572" max="8573" width="9.140625" style="2" customWidth="1"/>
    <col min="8574" max="8574" width="5.28515625" style="2" customWidth="1"/>
    <col min="8575" max="8575" width="6.5703125" style="2" customWidth="1"/>
    <col min="8576" max="8576" width="26.42578125" style="2" customWidth="1"/>
    <col min="8577" max="8577" width="6.5703125" style="2" customWidth="1"/>
    <col min="8578" max="8583" width="8.85546875" style="2" customWidth="1"/>
    <col min="8584" max="8584" width="13.42578125" style="2" customWidth="1"/>
    <col min="8585" max="8585" width="13.28515625" style="2" customWidth="1"/>
    <col min="8586" max="8586" width="9" style="2" customWidth="1"/>
    <col min="8587" max="8587" width="6.85546875" style="2" customWidth="1"/>
    <col min="8588" max="8588" width="5.42578125" style="2" customWidth="1"/>
    <col min="8589" max="8590" width="8.85546875" style="2" customWidth="1"/>
    <col min="8591" max="8591" width="10.7109375" style="2" customWidth="1"/>
    <col min="8592" max="8592" width="8.28515625" style="2" customWidth="1"/>
    <col min="8593" max="8593" width="7.7109375" style="2" customWidth="1"/>
    <col min="8594" max="8594" width="8.42578125" style="2" customWidth="1"/>
    <col min="8595" max="8595" width="9.140625" style="2" customWidth="1"/>
    <col min="8596" max="8596" width="8" style="2" customWidth="1"/>
    <col min="8597" max="8597" width="6.28515625" style="2" customWidth="1"/>
    <col min="8598" max="8598" width="7.28515625" style="2" customWidth="1"/>
    <col min="8599" max="8600" width="7.5703125" style="2" customWidth="1"/>
    <col min="8601" max="8601" width="6.7109375" style="2" customWidth="1"/>
    <col min="8602" max="8602" width="9.140625" style="2" customWidth="1"/>
    <col min="8603" max="8603" width="6.28515625" style="2" customWidth="1"/>
    <col min="8604" max="8605" width="8" style="2" customWidth="1"/>
    <col min="8606" max="8606" width="6.7109375" style="2" customWidth="1"/>
    <col min="8607" max="8607" width="9.140625" style="2" customWidth="1"/>
    <col min="8608" max="8608" width="7.28515625" style="2" customWidth="1"/>
    <col min="8609" max="8609" width="9.140625" style="2" customWidth="1"/>
    <col min="8610" max="8610" width="9.28515625" style="2" customWidth="1"/>
    <col min="8611" max="8618" width="0" style="2" hidden="1"/>
    <col min="8619" max="8619" width="4.5703125" style="2" customWidth="1"/>
    <col min="8620" max="8621" width="0" style="2" hidden="1" customWidth="1"/>
    <col min="8622" max="8622" width="3.140625" style="2" customWidth="1"/>
    <col min="8623" max="8623" width="5.85546875" style="2" customWidth="1"/>
    <col min="8624" max="8624" width="26" style="2" customWidth="1"/>
    <col min="8625" max="8625" width="7.28515625" style="2" customWidth="1"/>
    <col min="8626" max="8641" width="0" style="2" hidden="1" customWidth="1"/>
    <col min="8642" max="8642" width="10.28515625" style="2" customWidth="1"/>
    <col min="8643" max="8645" width="0" style="2" hidden="1" customWidth="1"/>
    <col min="8646" max="8646" width="8" style="2" customWidth="1"/>
    <col min="8647" max="8647" width="0" style="2" hidden="1" customWidth="1"/>
    <col min="8648" max="8648" width="9.85546875" style="2" customWidth="1"/>
    <col min="8649" max="8649" width="9.28515625" style="2" customWidth="1"/>
    <col min="8650" max="8651" width="0" style="2" hidden="1" customWidth="1"/>
    <col min="8652" max="8652" width="7.85546875" style="2" customWidth="1"/>
    <col min="8653" max="8653" width="0" style="2" hidden="1" customWidth="1"/>
    <col min="8654" max="8654" width="6.7109375" style="2" customWidth="1"/>
    <col min="8655" max="8656" width="7.85546875" style="2" customWidth="1"/>
    <col min="8657" max="8658" width="0" style="2" hidden="1" customWidth="1"/>
    <col min="8659" max="8659" width="6.7109375" style="2" customWidth="1"/>
    <col min="8660" max="8660" width="5.5703125" style="2" customWidth="1"/>
    <col min="8661" max="8662" width="0" style="2" hidden="1" customWidth="1"/>
    <col min="8663" max="8663" width="6" style="2" customWidth="1"/>
    <col min="8664" max="8670" width="0" style="2" hidden="1" customWidth="1"/>
    <col min="8671" max="8671" width="9.85546875" style="2" customWidth="1"/>
    <col min="8672" max="8672" width="10.7109375" style="2" customWidth="1"/>
    <col min="8673" max="8673" width="10.5703125" style="2" customWidth="1"/>
    <col min="8674" max="8675" width="9.140625" style="2" customWidth="1"/>
    <col min="8676" max="8676" width="12.85546875" style="2" bestFit="1" customWidth="1"/>
    <col min="8677" max="8677" width="15.42578125" style="2" customWidth="1"/>
    <col min="8678" max="8678" width="15.28515625" style="2" customWidth="1"/>
    <col min="8679" max="8679" width="14.85546875" style="2" customWidth="1"/>
    <col min="8680" max="8680" width="12.85546875" style="2" bestFit="1" customWidth="1"/>
    <col min="8681" max="8681" width="14.85546875" style="2" customWidth="1"/>
    <col min="8682" max="8682" width="12.7109375" style="2" bestFit="1" customWidth="1"/>
    <col min="8683" max="8683" width="9.42578125" style="2" customWidth="1"/>
    <col min="8684" max="8684" width="11.28515625" style="2" customWidth="1"/>
    <col min="8685" max="8685" width="12.7109375" style="2" bestFit="1" customWidth="1"/>
    <col min="8686" max="8686" width="7.85546875" style="2" customWidth="1"/>
    <col min="8687" max="8687" width="12.7109375" style="2" bestFit="1" customWidth="1"/>
    <col min="8688" max="8688" width="13.7109375" style="2" bestFit="1" customWidth="1"/>
    <col min="8689" max="8689" width="12.7109375" style="2" customWidth="1"/>
    <col min="8690" max="8690" width="12.7109375" style="2" bestFit="1" customWidth="1"/>
    <col min="8691" max="8691" width="13.85546875" style="2" customWidth="1"/>
    <col min="8692" max="8692" width="13.140625" style="2" customWidth="1"/>
    <col min="8693" max="8694" width="9.140625" style="2" customWidth="1"/>
    <col min="8695" max="8696" width="12.7109375" style="2" bestFit="1" customWidth="1"/>
    <col min="8697" max="8826" width="9.140625" style="2" customWidth="1"/>
    <col min="8827" max="8827" width="4.42578125" style="2" customWidth="1"/>
    <col min="8828" max="8829" width="9.140625" style="2" customWidth="1"/>
    <col min="8830" max="8830" width="5.28515625" style="2" customWidth="1"/>
    <col min="8831" max="8831" width="6.5703125" style="2" customWidth="1"/>
    <col min="8832" max="8832" width="26.42578125" style="2" customWidth="1"/>
    <col min="8833" max="8833" width="6.5703125" style="2" customWidth="1"/>
    <col min="8834" max="8839" width="8.85546875" style="2" customWidth="1"/>
    <col min="8840" max="8840" width="13.42578125" style="2" customWidth="1"/>
    <col min="8841" max="8841" width="13.28515625" style="2" customWidth="1"/>
    <col min="8842" max="8842" width="9" style="2" customWidth="1"/>
    <col min="8843" max="8843" width="6.85546875" style="2" customWidth="1"/>
    <col min="8844" max="8844" width="5.42578125" style="2" customWidth="1"/>
    <col min="8845" max="8846" width="8.85546875" style="2" customWidth="1"/>
    <col min="8847" max="8847" width="10.7109375" style="2" customWidth="1"/>
    <col min="8848" max="8848" width="8.28515625" style="2" customWidth="1"/>
    <col min="8849" max="8849" width="7.7109375" style="2" customWidth="1"/>
    <col min="8850" max="8850" width="8.42578125" style="2" customWidth="1"/>
    <col min="8851" max="8851" width="9.140625" style="2" customWidth="1"/>
    <col min="8852" max="8852" width="8" style="2" customWidth="1"/>
    <col min="8853" max="8853" width="6.28515625" style="2" customWidth="1"/>
    <col min="8854" max="8854" width="7.28515625" style="2" customWidth="1"/>
    <col min="8855" max="8856" width="7.5703125" style="2" customWidth="1"/>
    <col min="8857" max="8857" width="6.7109375" style="2" customWidth="1"/>
    <col min="8858" max="8858" width="9.140625" style="2" customWidth="1"/>
    <col min="8859" max="8859" width="6.28515625" style="2" customWidth="1"/>
    <col min="8860" max="8861" width="8" style="2" customWidth="1"/>
    <col min="8862" max="8862" width="6.7109375" style="2" customWidth="1"/>
    <col min="8863" max="8863" width="9.140625" style="2" customWidth="1"/>
    <col min="8864" max="8864" width="7.28515625" style="2" customWidth="1"/>
    <col min="8865" max="8865" width="9.140625" style="2" customWidth="1"/>
    <col min="8866" max="8866" width="9.28515625" style="2" customWidth="1"/>
    <col min="8867" max="8874" width="0" style="2" hidden="1"/>
    <col min="8875" max="8875" width="4.5703125" style="2" customWidth="1"/>
    <col min="8876" max="8877" width="0" style="2" hidden="1" customWidth="1"/>
    <col min="8878" max="8878" width="3.140625" style="2" customWidth="1"/>
    <col min="8879" max="8879" width="5.85546875" style="2" customWidth="1"/>
    <col min="8880" max="8880" width="26" style="2" customWidth="1"/>
    <col min="8881" max="8881" width="7.28515625" style="2" customWidth="1"/>
    <col min="8882" max="8897" width="0" style="2" hidden="1" customWidth="1"/>
    <col min="8898" max="8898" width="10.28515625" style="2" customWidth="1"/>
    <col min="8899" max="8901" width="0" style="2" hidden="1" customWidth="1"/>
    <col min="8902" max="8902" width="8" style="2" customWidth="1"/>
    <col min="8903" max="8903" width="0" style="2" hidden="1" customWidth="1"/>
    <col min="8904" max="8904" width="9.85546875" style="2" customWidth="1"/>
    <col min="8905" max="8905" width="9.28515625" style="2" customWidth="1"/>
    <col min="8906" max="8907" width="0" style="2" hidden="1" customWidth="1"/>
    <col min="8908" max="8908" width="7.85546875" style="2" customWidth="1"/>
    <col min="8909" max="8909" width="0" style="2" hidden="1" customWidth="1"/>
    <col min="8910" max="8910" width="6.7109375" style="2" customWidth="1"/>
    <col min="8911" max="8912" width="7.85546875" style="2" customWidth="1"/>
    <col min="8913" max="8914" width="0" style="2" hidden="1" customWidth="1"/>
    <col min="8915" max="8915" width="6.7109375" style="2" customWidth="1"/>
    <col min="8916" max="8916" width="5.5703125" style="2" customWidth="1"/>
    <col min="8917" max="8918" width="0" style="2" hidden="1" customWidth="1"/>
    <col min="8919" max="8919" width="6" style="2" customWidth="1"/>
    <col min="8920" max="8926" width="0" style="2" hidden="1" customWidth="1"/>
    <col min="8927" max="8927" width="9.85546875" style="2" customWidth="1"/>
    <col min="8928" max="8928" width="10.7109375" style="2" customWidth="1"/>
    <col min="8929" max="8929" width="10.5703125" style="2" customWidth="1"/>
    <col min="8930" max="8931" width="9.140625" style="2" customWidth="1"/>
    <col min="8932" max="8932" width="12.85546875" style="2" bestFit="1" customWidth="1"/>
    <col min="8933" max="8933" width="15.42578125" style="2" customWidth="1"/>
    <col min="8934" max="8934" width="15.28515625" style="2" customWidth="1"/>
    <col min="8935" max="8935" width="14.85546875" style="2" customWidth="1"/>
    <col min="8936" max="8936" width="12.85546875" style="2" bestFit="1" customWidth="1"/>
    <col min="8937" max="8937" width="14.85546875" style="2" customWidth="1"/>
    <col min="8938" max="8938" width="12.7109375" style="2" bestFit="1" customWidth="1"/>
    <col min="8939" max="8939" width="9.42578125" style="2" customWidth="1"/>
    <col min="8940" max="8940" width="11.28515625" style="2" customWidth="1"/>
    <col min="8941" max="8941" width="12.7109375" style="2" bestFit="1" customWidth="1"/>
    <col min="8942" max="8942" width="7.85546875" style="2" customWidth="1"/>
    <col min="8943" max="8943" width="12.7109375" style="2" bestFit="1" customWidth="1"/>
    <col min="8944" max="8944" width="13.7109375" style="2" bestFit="1" customWidth="1"/>
    <col min="8945" max="8945" width="12.7109375" style="2" customWidth="1"/>
    <col min="8946" max="8946" width="12.7109375" style="2" bestFit="1" customWidth="1"/>
    <col min="8947" max="8947" width="13.85546875" style="2" customWidth="1"/>
    <col min="8948" max="8948" width="13.140625" style="2" customWidth="1"/>
    <col min="8949" max="8950" width="9.140625" style="2" customWidth="1"/>
    <col min="8951" max="8952" width="12.7109375" style="2" bestFit="1" customWidth="1"/>
    <col min="8953" max="9082" width="9.140625" style="2" customWidth="1"/>
    <col min="9083" max="9083" width="4.42578125" style="2" customWidth="1"/>
    <col min="9084" max="9085" width="9.140625" style="2" customWidth="1"/>
    <col min="9086" max="9086" width="5.28515625" style="2" customWidth="1"/>
    <col min="9087" max="9087" width="6.5703125" style="2" customWidth="1"/>
    <col min="9088" max="9088" width="26.42578125" style="2" customWidth="1"/>
    <col min="9089" max="9089" width="6.5703125" style="2" customWidth="1"/>
    <col min="9090" max="9095" width="8.85546875" style="2" customWidth="1"/>
    <col min="9096" max="9096" width="13.42578125" style="2" customWidth="1"/>
    <col min="9097" max="9097" width="13.28515625" style="2" customWidth="1"/>
    <col min="9098" max="9098" width="9" style="2" customWidth="1"/>
    <col min="9099" max="9099" width="6.85546875" style="2" customWidth="1"/>
    <col min="9100" max="9100" width="5.42578125" style="2" customWidth="1"/>
    <col min="9101" max="9102" width="8.85546875" style="2" customWidth="1"/>
    <col min="9103" max="9103" width="10.7109375" style="2" customWidth="1"/>
    <col min="9104" max="9104" width="8.28515625" style="2" customWidth="1"/>
    <col min="9105" max="9105" width="7.7109375" style="2" customWidth="1"/>
    <col min="9106" max="9106" width="8.42578125" style="2" customWidth="1"/>
    <col min="9107" max="9107" width="9.140625" style="2" customWidth="1"/>
    <col min="9108" max="9108" width="8" style="2" customWidth="1"/>
    <col min="9109" max="9109" width="6.28515625" style="2" customWidth="1"/>
    <col min="9110" max="9110" width="7.28515625" style="2" customWidth="1"/>
    <col min="9111" max="9112" width="7.5703125" style="2" customWidth="1"/>
    <col min="9113" max="9113" width="6.7109375" style="2" customWidth="1"/>
    <col min="9114" max="9114" width="9.140625" style="2" customWidth="1"/>
    <col min="9115" max="9115" width="6.28515625" style="2" customWidth="1"/>
    <col min="9116" max="9117" width="8" style="2" customWidth="1"/>
    <col min="9118" max="9118" width="6.7109375" style="2" customWidth="1"/>
    <col min="9119" max="9119" width="9.140625" style="2" customWidth="1"/>
    <col min="9120" max="9120" width="7.28515625" style="2" customWidth="1"/>
    <col min="9121" max="9121" width="9.140625" style="2" customWidth="1"/>
    <col min="9122" max="9122" width="9.28515625" style="2" customWidth="1"/>
    <col min="9123" max="9130" width="0" style="2" hidden="1"/>
    <col min="9131" max="9131" width="4.5703125" style="2" customWidth="1"/>
    <col min="9132" max="9133" width="0" style="2" hidden="1" customWidth="1"/>
    <col min="9134" max="9134" width="3.140625" style="2" customWidth="1"/>
    <col min="9135" max="9135" width="5.85546875" style="2" customWidth="1"/>
    <col min="9136" max="9136" width="26" style="2" customWidth="1"/>
    <col min="9137" max="9137" width="7.28515625" style="2" customWidth="1"/>
    <col min="9138" max="9153" width="0" style="2" hidden="1" customWidth="1"/>
    <col min="9154" max="9154" width="10.28515625" style="2" customWidth="1"/>
    <col min="9155" max="9157" width="0" style="2" hidden="1" customWidth="1"/>
    <col min="9158" max="9158" width="8" style="2" customWidth="1"/>
    <col min="9159" max="9159" width="0" style="2" hidden="1" customWidth="1"/>
    <col min="9160" max="9160" width="9.85546875" style="2" customWidth="1"/>
    <col min="9161" max="9161" width="9.28515625" style="2" customWidth="1"/>
    <col min="9162" max="9163" width="0" style="2" hidden="1" customWidth="1"/>
    <col min="9164" max="9164" width="7.85546875" style="2" customWidth="1"/>
    <col min="9165" max="9165" width="0" style="2" hidden="1" customWidth="1"/>
    <col min="9166" max="9166" width="6.7109375" style="2" customWidth="1"/>
    <col min="9167" max="9168" width="7.85546875" style="2" customWidth="1"/>
    <col min="9169" max="9170" width="0" style="2" hidden="1" customWidth="1"/>
    <col min="9171" max="9171" width="6.7109375" style="2" customWidth="1"/>
    <col min="9172" max="9172" width="5.5703125" style="2" customWidth="1"/>
    <col min="9173" max="9174" width="0" style="2" hidden="1" customWidth="1"/>
    <col min="9175" max="9175" width="6" style="2" customWidth="1"/>
    <col min="9176" max="9182" width="0" style="2" hidden="1" customWidth="1"/>
    <col min="9183" max="9183" width="9.85546875" style="2" customWidth="1"/>
    <col min="9184" max="9184" width="10.7109375" style="2" customWidth="1"/>
    <col min="9185" max="9185" width="10.5703125" style="2" customWidth="1"/>
    <col min="9186" max="9187" width="9.140625" style="2" customWidth="1"/>
    <col min="9188" max="9188" width="12.85546875" style="2" bestFit="1" customWidth="1"/>
    <col min="9189" max="9189" width="15.42578125" style="2" customWidth="1"/>
    <col min="9190" max="9190" width="15.28515625" style="2" customWidth="1"/>
    <col min="9191" max="9191" width="14.85546875" style="2" customWidth="1"/>
    <col min="9192" max="9192" width="12.85546875" style="2" bestFit="1" customWidth="1"/>
    <col min="9193" max="9193" width="14.85546875" style="2" customWidth="1"/>
    <col min="9194" max="9194" width="12.7109375" style="2" bestFit="1" customWidth="1"/>
    <col min="9195" max="9195" width="9.42578125" style="2" customWidth="1"/>
    <col min="9196" max="9196" width="11.28515625" style="2" customWidth="1"/>
    <col min="9197" max="9197" width="12.7109375" style="2" bestFit="1" customWidth="1"/>
    <col min="9198" max="9198" width="7.85546875" style="2" customWidth="1"/>
    <col min="9199" max="9199" width="12.7109375" style="2" bestFit="1" customWidth="1"/>
    <col min="9200" max="9200" width="13.7109375" style="2" bestFit="1" customWidth="1"/>
    <col min="9201" max="9201" width="12.7109375" style="2" customWidth="1"/>
    <col min="9202" max="9202" width="12.7109375" style="2" bestFit="1" customWidth="1"/>
    <col min="9203" max="9203" width="13.85546875" style="2" customWidth="1"/>
    <col min="9204" max="9204" width="13.140625" style="2" customWidth="1"/>
    <col min="9205" max="9206" width="9.140625" style="2" customWidth="1"/>
    <col min="9207" max="9208" width="12.7109375" style="2" bestFit="1" customWidth="1"/>
    <col min="9209" max="9338" width="9.140625" style="2" customWidth="1"/>
    <col min="9339" max="9339" width="4.42578125" style="2" customWidth="1"/>
    <col min="9340" max="9341" width="9.140625" style="2" customWidth="1"/>
    <col min="9342" max="9342" width="5.28515625" style="2" customWidth="1"/>
    <col min="9343" max="9343" width="6.5703125" style="2" customWidth="1"/>
    <col min="9344" max="9344" width="26.42578125" style="2" customWidth="1"/>
    <col min="9345" max="9345" width="6.5703125" style="2" customWidth="1"/>
    <col min="9346" max="9351" width="8.85546875" style="2" customWidth="1"/>
    <col min="9352" max="9352" width="13.42578125" style="2" customWidth="1"/>
    <col min="9353" max="9353" width="13.28515625" style="2" customWidth="1"/>
    <col min="9354" max="9354" width="9" style="2" customWidth="1"/>
    <col min="9355" max="9355" width="6.85546875" style="2" customWidth="1"/>
    <col min="9356" max="9356" width="5.42578125" style="2" customWidth="1"/>
    <col min="9357" max="9358" width="8.85546875" style="2" customWidth="1"/>
    <col min="9359" max="9359" width="10.7109375" style="2" customWidth="1"/>
    <col min="9360" max="9360" width="8.28515625" style="2" customWidth="1"/>
    <col min="9361" max="9361" width="7.7109375" style="2" customWidth="1"/>
    <col min="9362" max="9362" width="8.42578125" style="2" customWidth="1"/>
    <col min="9363" max="9363" width="9.140625" style="2" customWidth="1"/>
    <col min="9364" max="9364" width="8" style="2" customWidth="1"/>
    <col min="9365" max="9365" width="6.28515625" style="2" customWidth="1"/>
    <col min="9366" max="9366" width="7.28515625" style="2" customWidth="1"/>
    <col min="9367" max="9368" width="7.5703125" style="2" customWidth="1"/>
    <col min="9369" max="9369" width="6.7109375" style="2" customWidth="1"/>
    <col min="9370" max="9370" width="9.140625" style="2" customWidth="1"/>
    <col min="9371" max="9371" width="6.28515625" style="2" customWidth="1"/>
    <col min="9372" max="9373" width="8" style="2" customWidth="1"/>
    <col min="9374" max="9374" width="6.7109375" style="2" customWidth="1"/>
    <col min="9375" max="9375" width="9.140625" style="2" customWidth="1"/>
    <col min="9376" max="9376" width="7.28515625" style="2" customWidth="1"/>
    <col min="9377" max="9377" width="9.140625" style="2" customWidth="1"/>
    <col min="9378" max="9378" width="9.28515625" style="2" customWidth="1"/>
    <col min="9379" max="9386" width="0" style="2" hidden="1"/>
    <col min="9387" max="9387" width="4.5703125" style="2" customWidth="1"/>
    <col min="9388" max="9389" width="0" style="2" hidden="1" customWidth="1"/>
    <col min="9390" max="9390" width="3.140625" style="2" customWidth="1"/>
    <col min="9391" max="9391" width="5.85546875" style="2" customWidth="1"/>
    <col min="9392" max="9392" width="26" style="2" customWidth="1"/>
    <col min="9393" max="9393" width="7.28515625" style="2" customWidth="1"/>
    <col min="9394" max="9409" width="0" style="2" hidden="1" customWidth="1"/>
    <col min="9410" max="9410" width="10.28515625" style="2" customWidth="1"/>
    <col min="9411" max="9413" width="0" style="2" hidden="1" customWidth="1"/>
    <col min="9414" max="9414" width="8" style="2" customWidth="1"/>
    <col min="9415" max="9415" width="0" style="2" hidden="1" customWidth="1"/>
    <col min="9416" max="9416" width="9.85546875" style="2" customWidth="1"/>
    <col min="9417" max="9417" width="9.28515625" style="2" customWidth="1"/>
    <col min="9418" max="9419" width="0" style="2" hidden="1" customWidth="1"/>
    <col min="9420" max="9420" width="7.85546875" style="2" customWidth="1"/>
    <col min="9421" max="9421" width="0" style="2" hidden="1" customWidth="1"/>
    <col min="9422" max="9422" width="6.7109375" style="2" customWidth="1"/>
    <col min="9423" max="9424" width="7.85546875" style="2" customWidth="1"/>
    <col min="9425" max="9426" width="0" style="2" hidden="1" customWidth="1"/>
    <col min="9427" max="9427" width="6.7109375" style="2" customWidth="1"/>
    <col min="9428" max="9428" width="5.5703125" style="2" customWidth="1"/>
    <col min="9429" max="9430" width="0" style="2" hidden="1" customWidth="1"/>
    <col min="9431" max="9431" width="6" style="2" customWidth="1"/>
    <col min="9432" max="9438" width="0" style="2" hidden="1" customWidth="1"/>
    <col min="9439" max="9439" width="9.85546875" style="2" customWidth="1"/>
    <col min="9440" max="9440" width="10.7109375" style="2" customWidth="1"/>
    <col min="9441" max="9441" width="10.5703125" style="2" customWidth="1"/>
    <col min="9442" max="9443" width="9.140625" style="2" customWidth="1"/>
    <col min="9444" max="9444" width="12.85546875" style="2" bestFit="1" customWidth="1"/>
    <col min="9445" max="9445" width="15.42578125" style="2" customWidth="1"/>
    <col min="9446" max="9446" width="15.28515625" style="2" customWidth="1"/>
    <col min="9447" max="9447" width="14.85546875" style="2" customWidth="1"/>
    <col min="9448" max="9448" width="12.85546875" style="2" bestFit="1" customWidth="1"/>
    <col min="9449" max="9449" width="14.85546875" style="2" customWidth="1"/>
    <col min="9450" max="9450" width="12.7109375" style="2" bestFit="1" customWidth="1"/>
    <col min="9451" max="9451" width="9.42578125" style="2" customWidth="1"/>
    <col min="9452" max="9452" width="11.28515625" style="2" customWidth="1"/>
    <col min="9453" max="9453" width="12.7109375" style="2" bestFit="1" customWidth="1"/>
    <col min="9454" max="9454" width="7.85546875" style="2" customWidth="1"/>
    <col min="9455" max="9455" width="12.7109375" style="2" bestFit="1" customWidth="1"/>
    <col min="9456" max="9456" width="13.7109375" style="2" bestFit="1" customWidth="1"/>
    <col min="9457" max="9457" width="12.7109375" style="2" customWidth="1"/>
    <col min="9458" max="9458" width="12.7109375" style="2" bestFit="1" customWidth="1"/>
    <col min="9459" max="9459" width="13.85546875" style="2" customWidth="1"/>
    <col min="9460" max="9460" width="13.140625" style="2" customWidth="1"/>
    <col min="9461" max="9462" width="9.140625" style="2" customWidth="1"/>
    <col min="9463" max="9464" width="12.7109375" style="2" bestFit="1" customWidth="1"/>
    <col min="9465" max="9594" width="9.140625" style="2" customWidth="1"/>
    <col min="9595" max="9595" width="4.42578125" style="2" customWidth="1"/>
    <col min="9596" max="9597" width="9.140625" style="2" customWidth="1"/>
    <col min="9598" max="9598" width="5.28515625" style="2" customWidth="1"/>
    <col min="9599" max="9599" width="6.5703125" style="2" customWidth="1"/>
    <col min="9600" max="9600" width="26.42578125" style="2" customWidth="1"/>
    <col min="9601" max="9601" width="6.5703125" style="2" customWidth="1"/>
    <col min="9602" max="9607" width="8.85546875" style="2" customWidth="1"/>
    <col min="9608" max="9608" width="13.42578125" style="2" customWidth="1"/>
    <col min="9609" max="9609" width="13.28515625" style="2" customWidth="1"/>
    <col min="9610" max="9610" width="9" style="2" customWidth="1"/>
    <col min="9611" max="9611" width="6.85546875" style="2" customWidth="1"/>
    <col min="9612" max="9612" width="5.42578125" style="2" customWidth="1"/>
    <col min="9613" max="9614" width="8.85546875" style="2" customWidth="1"/>
    <col min="9615" max="9615" width="10.7109375" style="2" customWidth="1"/>
    <col min="9616" max="9616" width="8.28515625" style="2" customWidth="1"/>
    <col min="9617" max="9617" width="7.7109375" style="2" customWidth="1"/>
    <col min="9618" max="9618" width="8.42578125" style="2" customWidth="1"/>
    <col min="9619" max="9619" width="9.140625" style="2" customWidth="1"/>
    <col min="9620" max="9620" width="8" style="2" customWidth="1"/>
    <col min="9621" max="9621" width="6.28515625" style="2" customWidth="1"/>
    <col min="9622" max="9622" width="7.28515625" style="2" customWidth="1"/>
    <col min="9623" max="9624" width="7.5703125" style="2" customWidth="1"/>
    <col min="9625" max="9625" width="6.7109375" style="2" customWidth="1"/>
    <col min="9626" max="9626" width="9.140625" style="2" customWidth="1"/>
    <col min="9627" max="9627" width="6.28515625" style="2" customWidth="1"/>
    <col min="9628" max="9629" width="8" style="2" customWidth="1"/>
    <col min="9630" max="9630" width="6.7109375" style="2" customWidth="1"/>
    <col min="9631" max="9631" width="9.140625" style="2" customWidth="1"/>
    <col min="9632" max="9632" width="7.28515625" style="2" customWidth="1"/>
    <col min="9633" max="9633" width="9.140625" style="2" customWidth="1"/>
    <col min="9634" max="9634" width="9.28515625" style="2" customWidth="1"/>
    <col min="9635" max="9642" width="0" style="2" hidden="1"/>
    <col min="9643" max="9643" width="4.5703125" style="2" customWidth="1"/>
    <col min="9644" max="9645" width="0" style="2" hidden="1" customWidth="1"/>
    <col min="9646" max="9646" width="3.140625" style="2" customWidth="1"/>
    <col min="9647" max="9647" width="5.85546875" style="2" customWidth="1"/>
    <col min="9648" max="9648" width="26" style="2" customWidth="1"/>
    <col min="9649" max="9649" width="7.28515625" style="2" customWidth="1"/>
    <col min="9650" max="9665" width="0" style="2" hidden="1" customWidth="1"/>
    <col min="9666" max="9666" width="10.28515625" style="2" customWidth="1"/>
    <col min="9667" max="9669" width="0" style="2" hidden="1" customWidth="1"/>
    <col min="9670" max="9670" width="8" style="2" customWidth="1"/>
    <col min="9671" max="9671" width="0" style="2" hidden="1" customWidth="1"/>
    <col min="9672" max="9672" width="9.85546875" style="2" customWidth="1"/>
    <col min="9673" max="9673" width="9.28515625" style="2" customWidth="1"/>
    <col min="9674" max="9675" width="0" style="2" hidden="1" customWidth="1"/>
    <col min="9676" max="9676" width="7.85546875" style="2" customWidth="1"/>
    <col min="9677" max="9677" width="0" style="2" hidden="1" customWidth="1"/>
    <col min="9678" max="9678" width="6.7109375" style="2" customWidth="1"/>
    <col min="9679" max="9680" width="7.85546875" style="2" customWidth="1"/>
    <col min="9681" max="9682" width="0" style="2" hidden="1" customWidth="1"/>
    <col min="9683" max="9683" width="6.7109375" style="2" customWidth="1"/>
    <col min="9684" max="9684" width="5.5703125" style="2" customWidth="1"/>
    <col min="9685" max="9686" width="0" style="2" hidden="1" customWidth="1"/>
    <col min="9687" max="9687" width="6" style="2" customWidth="1"/>
    <col min="9688" max="9694" width="0" style="2" hidden="1" customWidth="1"/>
    <col min="9695" max="9695" width="9.85546875" style="2" customWidth="1"/>
    <col min="9696" max="9696" width="10.7109375" style="2" customWidth="1"/>
    <col min="9697" max="9697" width="10.5703125" style="2" customWidth="1"/>
    <col min="9698" max="9699" width="9.140625" style="2" customWidth="1"/>
    <col min="9700" max="9700" width="12.85546875" style="2" bestFit="1" customWidth="1"/>
    <col min="9701" max="9701" width="15.42578125" style="2" customWidth="1"/>
    <col min="9702" max="9702" width="15.28515625" style="2" customWidth="1"/>
    <col min="9703" max="9703" width="14.85546875" style="2" customWidth="1"/>
    <col min="9704" max="9704" width="12.85546875" style="2" bestFit="1" customWidth="1"/>
    <col min="9705" max="9705" width="14.85546875" style="2" customWidth="1"/>
    <col min="9706" max="9706" width="12.7109375" style="2" bestFit="1" customWidth="1"/>
    <col min="9707" max="9707" width="9.42578125" style="2" customWidth="1"/>
    <col min="9708" max="9708" width="11.28515625" style="2" customWidth="1"/>
    <col min="9709" max="9709" width="12.7109375" style="2" bestFit="1" customWidth="1"/>
    <col min="9710" max="9710" width="7.85546875" style="2" customWidth="1"/>
    <col min="9711" max="9711" width="12.7109375" style="2" bestFit="1" customWidth="1"/>
    <col min="9712" max="9712" width="13.7109375" style="2" bestFit="1" customWidth="1"/>
    <col min="9713" max="9713" width="12.7109375" style="2" customWidth="1"/>
    <col min="9714" max="9714" width="12.7109375" style="2" bestFit="1" customWidth="1"/>
    <col min="9715" max="9715" width="13.85546875" style="2" customWidth="1"/>
    <col min="9716" max="9716" width="13.140625" style="2" customWidth="1"/>
    <col min="9717" max="9718" width="9.140625" style="2" customWidth="1"/>
    <col min="9719" max="9720" width="12.7109375" style="2" bestFit="1" customWidth="1"/>
    <col min="9721" max="9850" width="9.140625" style="2" customWidth="1"/>
    <col min="9851" max="9851" width="4.42578125" style="2" customWidth="1"/>
    <col min="9852" max="9853" width="9.140625" style="2" customWidth="1"/>
    <col min="9854" max="9854" width="5.28515625" style="2" customWidth="1"/>
    <col min="9855" max="9855" width="6.5703125" style="2" customWidth="1"/>
    <col min="9856" max="9856" width="26.42578125" style="2" customWidth="1"/>
    <col min="9857" max="9857" width="6.5703125" style="2" customWidth="1"/>
    <col min="9858" max="9863" width="8.85546875" style="2" customWidth="1"/>
    <col min="9864" max="9864" width="13.42578125" style="2" customWidth="1"/>
    <col min="9865" max="9865" width="13.28515625" style="2" customWidth="1"/>
    <col min="9866" max="9866" width="9" style="2" customWidth="1"/>
    <col min="9867" max="9867" width="6.85546875" style="2" customWidth="1"/>
    <col min="9868" max="9868" width="5.42578125" style="2" customWidth="1"/>
    <col min="9869" max="9870" width="8.85546875" style="2" customWidth="1"/>
    <col min="9871" max="9871" width="10.7109375" style="2" customWidth="1"/>
    <col min="9872" max="9872" width="8.28515625" style="2" customWidth="1"/>
    <col min="9873" max="9873" width="7.7109375" style="2" customWidth="1"/>
    <col min="9874" max="9874" width="8.42578125" style="2" customWidth="1"/>
    <col min="9875" max="9875" width="9.140625" style="2" customWidth="1"/>
    <col min="9876" max="9876" width="8" style="2" customWidth="1"/>
    <col min="9877" max="9877" width="6.28515625" style="2" customWidth="1"/>
    <col min="9878" max="9878" width="7.28515625" style="2" customWidth="1"/>
    <col min="9879" max="9880" width="7.5703125" style="2" customWidth="1"/>
    <col min="9881" max="9881" width="6.7109375" style="2" customWidth="1"/>
    <col min="9882" max="9882" width="9.140625" style="2" customWidth="1"/>
    <col min="9883" max="9883" width="6.28515625" style="2" customWidth="1"/>
    <col min="9884" max="9885" width="8" style="2" customWidth="1"/>
    <col min="9886" max="9886" width="6.7109375" style="2" customWidth="1"/>
    <col min="9887" max="9887" width="9.140625" style="2" customWidth="1"/>
    <col min="9888" max="9888" width="7.28515625" style="2" customWidth="1"/>
    <col min="9889" max="9889" width="9.140625" style="2" customWidth="1"/>
    <col min="9890" max="9890" width="9.28515625" style="2" customWidth="1"/>
    <col min="9891" max="9898" width="0" style="2" hidden="1"/>
    <col min="9899" max="9899" width="4.5703125" style="2" customWidth="1"/>
    <col min="9900" max="9901" width="0" style="2" hidden="1" customWidth="1"/>
    <col min="9902" max="9902" width="3.140625" style="2" customWidth="1"/>
    <col min="9903" max="9903" width="5.85546875" style="2" customWidth="1"/>
    <col min="9904" max="9904" width="26" style="2" customWidth="1"/>
    <col min="9905" max="9905" width="7.28515625" style="2" customWidth="1"/>
    <col min="9906" max="9921" width="0" style="2" hidden="1" customWidth="1"/>
    <col min="9922" max="9922" width="10.28515625" style="2" customWidth="1"/>
    <col min="9923" max="9925" width="0" style="2" hidden="1" customWidth="1"/>
    <col min="9926" max="9926" width="8" style="2" customWidth="1"/>
    <col min="9927" max="9927" width="0" style="2" hidden="1" customWidth="1"/>
    <col min="9928" max="9928" width="9.85546875" style="2" customWidth="1"/>
    <col min="9929" max="9929" width="9.28515625" style="2" customWidth="1"/>
    <col min="9930" max="9931" width="0" style="2" hidden="1" customWidth="1"/>
    <col min="9932" max="9932" width="7.85546875" style="2" customWidth="1"/>
    <col min="9933" max="9933" width="0" style="2" hidden="1" customWidth="1"/>
    <col min="9934" max="9934" width="6.7109375" style="2" customWidth="1"/>
    <col min="9935" max="9936" width="7.85546875" style="2" customWidth="1"/>
    <col min="9937" max="9938" width="0" style="2" hidden="1" customWidth="1"/>
    <col min="9939" max="9939" width="6.7109375" style="2" customWidth="1"/>
    <col min="9940" max="9940" width="5.5703125" style="2" customWidth="1"/>
    <col min="9941" max="9942" width="0" style="2" hidden="1" customWidth="1"/>
    <col min="9943" max="9943" width="6" style="2" customWidth="1"/>
    <col min="9944" max="9950" width="0" style="2" hidden="1" customWidth="1"/>
    <col min="9951" max="9951" width="9.85546875" style="2" customWidth="1"/>
    <col min="9952" max="9952" width="10.7109375" style="2" customWidth="1"/>
    <col min="9953" max="9953" width="10.5703125" style="2" customWidth="1"/>
    <col min="9954" max="9955" width="9.140625" style="2" customWidth="1"/>
    <col min="9956" max="9956" width="12.85546875" style="2" bestFit="1" customWidth="1"/>
    <col min="9957" max="9957" width="15.42578125" style="2" customWidth="1"/>
    <col min="9958" max="9958" width="15.28515625" style="2" customWidth="1"/>
    <col min="9959" max="9959" width="14.85546875" style="2" customWidth="1"/>
    <col min="9960" max="9960" width="12.85546875" style="2" bestFit="1" customWidth="1"/>
    <col min="9961" max="9961" width="14.85546875" style="2" customWidth="1"/>
    <col min="9962" max="9962" width="12.7109375" style="2" bestFit="1" customWidth="1"/>
    <col min="9963" max="9963" width="9.42578125" style="2" customWidth="1"/>
    <col min="9964" max="9964" width="11.28515625" style="2" customWidth="1"/>
    <col min="9965" max="9965" width="12.7109375" style="2" bestFit="1" customWidth="1"/>
    <col min="9966" max="9966" width="7.85546875" style="2" customWidth="1"/>
    <col min="9967" max="9967" width="12.7109375" style="2" bestFit="1" customWidth="1"/>
    <col min="9968" max="9968" width="13.7109375" style="2" bestFit="1" customWidth="1"/>
    <col min="9969" max="9969" width="12.7109375" style="2" customWidth="1"/>
    <col min="9970" max="9970" width="12.7109375" style="2" bestFit="1" customWidth="1"/>
    <col min="9971" max="9971" width="13.85546875" style="2" customWidth="1"/>
    <col min="9972" max="9972" width="13.140625" style="2" customWidth="1"/>
    <col min="9973" max="9974" width="9.140625" style="2" customWidth="1"/>
    <col min="9975" max="9976" width="12.7109375" style="2" bestFit="1" customWidth="1"/>
    <col min="9977" max="10106" width="9.140625" style="2" customWidth="1"/>
    <col min="10107" max="10107" width="4.42578125" style="2" customWidth="1"/>
    <col min="10108" max="10109" width="9.140625" style="2" customWidth="1"/>
    <col min="10110" max="10110" width="5.28515625" style="2" customWidth="1"/>
    <col min="10111" max="10111" width="6.5703125" style="2" customWidth="1"/>
    <col min="10112" max="10112" width="26.42578125" style="2" customWidth="1"/>
    <col min="10113" max="10113" width="6.5703125" style="2" customWidth="1"/>
    <col min="10114" max="10119" width="8.85546875" style="2" customWidth="1"/>
    <col min="10120" max="10120" width="13.42578125" style="2" customWidth="1"/>
    <col min="10121" max="10121" width="13.28515625" style="2" customWidth="1"/>
    <col min="10122" max="10122" width="9" style="2" customWidth="1"/>
    <col min="10123" max="10123" width="6.85546875" style="2" customWidth="1"/>
    <col min="10124" max="10124" width="5.42578125" style="2" customWidth="1"/>
    <col min="10125" max="10126" width="8.85546875" style="2" customWidth="1"/>
    <col min="10127" max="10127" width="10.7109375" style="2" customWidth="1"/>
    <col min="10128" max="10128" width="8.28515625" style="2" customWidth="1"/>
    <col min="10129" max="10129" width="7.7109375" style="2" customWidth="1"/>
    <col min="10130" max="10130" width="8.42578125" style="2" customWidth="1"/>
    <col min="10131" max="10131" width="9.140625" style="2" customWidth="1"/>
    <col min="10132" max="10132" width="8" style="2" customWidth="1"/>
    <col min="10133" max="10133" width="6.28515625" style="2" customWidth="1"/>
    <col min="10134" max="10134" width="7.28515625" style="2" customWidth="1"/>
    <col min="10135" max="10136" width="7.5703125" style="2" customWidth="1"/>
    <col min="10137" max="10137" width="6.7109375" style="2" customWidth="1"/>
    <col min="10138" max="10138" width="9.140625" style="2" customWidth="1"/>
    <col min="10139" max="10139" width="6.28515625" style="2" customWidth="1"/>
    <col min="10140" max="10141" width="8" style="2" customWidth="1"/>
    <col min="10142" max="10142" width="6.7109375" style="2" customWidth="1"/>
    <col min="10143" max="10143" width="9.140625" style="2" customWidth="1"/>
    <col min="10144" max="10144" width="7.28515625" style="2" customWidth="1"/>
    <col min="10145" max="10145" width="9.140625" style="2" customWidth="1"/>
    <col min="10146" max="10146" width="9.28515625" style="2" customWidth="1"/>
    <col min="10147" max="10154" width="0" style="2" hidden="1"/>
    <col min="10155" max="10155" width="4.5703125" style="2" customWidth="1"/>
    <col min="10156" max="10157" width="0" style="2" hidden="1" customWidth="1"/>
    <col min="10158" max="10158" width="3.140625" style="2" customWidth="1"/>
    <col min="10159" max="10159" width="5.85546875" style="2" customWidth="1"/>
    <col min="10160" max="10160" width="26" style="2" customWidth="1"/>
    <col min="10161" max="10161" width="7.28515625" style="2" customWidth="1"/>
    <col min="10162" max="10177" width="0" style="2" hidden="1" customWidth="1"/>
    <col min="10178" max="10178" width="10.28515625" style="2" customWidth="1"/>
    <col min="10179" max="10181" width="0" style="2" hidden="1" customWidth="1"/>
    <col min="10182" max="10182" width="8" style="2" customWidth="1"/>
    <col min="10183" max="10183" width="0" style="2" hidden="1" customWidth="1"/>
    <col min="10184" max="10184" width="9.85546875" style="2" customWidth="1"/>
    <col min="10185" max="10185" width="9.28515625" style="2" customWidth="1"/>
    <col min="10186" max="10187" width="0" style="2" hidden="1" customWidth="1"/>
    <col min="10188" max="10188" width="7.85546875" style="2" customWidth="1"/>
    <col min="10189" max="10189" width="0" style="2" hidden="1" customWidth="1"/>
    <col min="10190" max="10190" width="6.7109375" style="2" customWidth="1"/>
    <col min="10191" max="10192" width="7.85546875" style="2" customWidth="1"/>
    <col min="10193" max="10194" width="0" style="2" hidden="1" customWidth="1"/>
    <col min="10195" max="10195" width="6.7109375" style="2" customWidth="1"/>
    <col min="10196" max="10196" width="5.5703125" style="2" customWidth="1"/>
    <col min="10197" max="10198" width="0" style="2" hidden="1" customWidth="1"/>
    <col min="10199" max="10199" width="6" style="2" customWidth="1"/>
    <col min="10200" max="10206" width="0" style="2" hidden="1" customWidth="1"/>
    <col min="10207" max="10207" width="9.85546875" style="2" customWidth="1"/>
    <col min="10208" max="10208" width="10.7109375" style="2" customWidth="1"/>
    <col min="10209" max="10209" width="10.5703125" style="2" customWidth="1"/>
    <col min="10210" max="10211" width="9.140625" style="2" customWidth="1"/>
    <col min="10212" max="10212" width="12.85546875" style="2" bestFit="1" customWidth="1"/>
    <col min="10213" max="10213" width="15.42578125" style="2" customWidth="1"/>
    <col min="10214" max="10214" width="15.28515625" style="2" customWidth="1"/>
    <col min="10215" max="10215" width="14.85546875" style="2" customWidth="1"/>
    <col min="10216" max="10216" width="12.85546875" style="2" bestFit="1" customWidth="1"/>
    <col min="10217" max="10217" width="14.85546875" style="2" customWidth="1"/>
    <col min="10218" max="10218" width="12.7109375" style="2" bestFit="1" customWidth="1"/>
    <col min="10219" max="10219" width="9.42578125" style="2" customWidth="1"/>
    <col min="10220" max="10220" width="11.28515625" style="2" customWidth="1"/>
    <col min="10221" max="10221" width="12.7109375" style="2" bestFit="1" customWidth="1"/>
    <col min="10222" max="10222" width="7.85546875" style="2" customWidth="1"/>
    <col min="10223" max="10223" width="12.7109375" style="2" bestFit="1" customWidth="1"/>
    <col min="10224" max="10224" width="13.7109375" style="2" bestFit="1" customWidth="1"/>
    <col min="10225" max="10225" width="12.7109375" style="2" customWidth="1"/>
    <col min="10226" max="10226" width="12.7109375" style="2" bestFit="1" customWidth="1"/>
    <col min="10227" max="10227" width="13.85546875" style="2" customWidth="1"/>
    <col min="10228" max="10228" width="13.140625" style="2" customWidth="1"/>
    <col min="10229" max="10230" width="9.140625" style="2" customWidth="1"/>
    <col min="10231" max="10232" width="12.7109375" style="2" bestFit="1" customWidth="1"/>
    <col min="10233" max="10362" width="9.140625" style="2" customWidth="1"/>
    <col min="10363" max="10363" width="4.42578125" style="2" customWidth="1"/>
    <col min="10364" max="10365" width="9.140625" style="2" customWidth="1"/>
    <col min="10366" max="10366" width="5.28515625" style="2" customWidth="1"/>
    <col min="10367" max="10367" width="6.5703125" style="2" customWidth="1"/>
    <col min="10368" max="10368" width="26.42578125" style="2" customWidth="1"/>
    <col min="10369" max="10369" width="6.5703125" style="2" customWidth="1"/>
    <col min="10370" max="10375" width="8.85546875" style="2" customWidth="1"/>
    <col min="10376" max="10376" width="13.42578125" style="2" customWidth="1"/>
    <col min="10377" max="10377" width="13.28515625" style="2" customWidth="1"/>
    <col min="10378" max="10378" width="9" style="2" customWidth="1"/>
    <col min="10379" max="10379" width="6.85546875" style="2" customWidth="1"/>
    <col min="10380" max="10380" width="5.42578125" style="2" customWidth="1"/>
    <col min="10381" max="10382" width="8.85546875" style="2" customWidth="1"/>
    <col min="10383" max="10383" width="10.7109375" style="2" customWidth="1"/>
    <col min="10384" max="10384" width="8.28515625" style="2" customWidth="1"/>
    <col min="10385" max="10385" width="7.7109375" style="2" customWidth="1"/>
    <col min="10386" max="10386" width="8.42578125" style="2" customWidth="1"/>
    <col min="10387" max="10387" width="9.140625" style="2" customWidth="1"/>
    <col min="10388" max="10388" width="8" style="2" customWidth="1"/>
    <col min="10389" max="10389" width="6.28515625" style="2" customWidth="1"/>
    <col min="10390" max="10390" width="7.28515625" style="2" customWidth="1"/>
    <col min="10391" max="10392" width="7.5703125" style="2" customWidth="1"/>
    <col min="10393" max="10393" width="6.7109375" style="2" customWidth="1"/>
    <col min="10394" max="10394" width="9.140625" style="2" customWidth="1"/>
    <col min="10395" max="10395" width="6.28515625" style="2" customWidth="1"/>
    <col min="10396" max="10397" width="8" style="2" customWidth="1"/>
    <col min="10398" max="10398" width="6.7109375" style="2" customWidth="1"/>
    <col min="10399" max="10399" width="9.140625" style="2" customWidth="1"/>
    <col min="10400" max="10400" width="7.28515625" style="2" customWidth="1"/>
    <col min="10401" max="10401" width="9.140625" style="2" customWidth="1"/>
    <col min="10402" max="10402" width="9.28515625" style="2" customWidth="1"/>
    <col min="10403" max="10410" width="0" style="2" hidden="1"/>
    <col min="10411" max="10411" width="4.5703125" style="2" customWidth="1"/>
    <col min="10412" max="10413" width="0" style="2" hidden="1" customWidth="1"/>
    <col min="10414" max="10414" width="3.140625" style="2" customWidth="1"/>
    <col min="10415" max="10415" width="5.85546875" style="2" customWidth="1"/>
    <col min="10416" max="10416" width="26" style="2" customWidth="1"/>
    <col min="10417" max="10417" width="7.28515625" style="2" customWidth="1"/>
    <col min="10418" max="10433" width="0" style="2" hidden="1" customWidth="1"/>
    <col min="10434" max="10434" width="10.28515625" style="2" customWidth="1"/>
    <col min="10435" max="10437" width="0" style="2" hidden="1" customWidth="1"/>
    <col min="10438" max="10438" width="8" style="2" customWidth="1"/>
    <col min="10439" max="10439" width="0" style="2" hidden="1" customWidth="1"/>
    <col min="10440" max="10440" width="9.85546875" style="2" customWidth="1"/>
    <col min="10441" max="10441" width="9.28515625" style="2" customWidth="1"/>
    <col min="10442" max="10443" width="0" style="2" hidden="1" customWidth="1"/>
    <col min="10444" max="10444" width="7.85546875" style="2" customWidth="1"/>
    <col min="10445" max="10445" width="0" style="2" hidden="1" customWidth="1"/>
    <col min="10446" max="10446" width="6.7109375" style="2" customWidth="1"/>
    <col min="10447" max="10448" width="7.85546875" style="2" customWidth="1"/>
    <col min="10449" max="10450" width="0" style="2" hidden="1" customWidth="1"/>
    <col min="10451" max="10451" width="6.7109375" style="2" customWidth="1"/>
    <col min="10452" max="10452" width="5.5703125" style="2" customWidth="1"/>
    <col min="10453" max="10454" width="0" style="2" hidden="1" customWidth="1"/>
    <col min="10455" max="10455" width="6" style="2" customWidth="1"/>
    <col min="10456" max="10462" width="0" style="2" hidden="1" customWidth="1"/>
    <col min="10463" max="10463" width="9.85546875" style="2" customWidth="1"/>
    <col min="10464" max="10464" width="10.7109375" style="2" customWidth="1"/>
    <col min="10465" max="10465" width="10.5703125" style="2" customWidth="1"/>
    <col min="10466" max="10467" width="9.140625" style="2" customWidth="1"/>
    <col min="10468" max="10468" width="12.85546875" style="2" bestFit="1" customWidth="1"/>
    <col min="10469" max="10469" width="15.42578125" style="2" customWidth="1"/>
    <col min="10470" max="10470" width="15.28515625" style="2" customWidth="1"/>
    <col min="10471" max="10471" width="14.85546875" style="2" customWidth="1"/>
    <col min="10472" max="10472" width="12.85546875" style="2" bestFit="1" customWidth="1"/>
    <col min="10473" max="10473" width="14.85546875" style="2" customWidth="1"/>
    <col min="10474" max="10474" width="12.7109375" style="2" bestFit="1" customWidth="1"/>
    <col min="10475" max="10475" width="9.42578125" style="2" customWidth="1"/>
    <col min="10476" max="10476" width="11.28515625" style="2" customWidth="1"/>
    <col min="10477" max="10477" width="12.7109375" style="2" bestFit="1" customWidth="1"/>
    <col min="10478" max="10478" width="7.85546875" style="2" customWidth="1"/>
    <col min="10479" max="10479" width="12.7109375" style="2" bestFit="1" customWidth="1"/>
    <col min="10480" max="10480" width="13.7109375" style="2" bestFit="1" customWidth="1"/>
    <col min="10481" max="10481" width="12.7109375" style="2" customWidth="1"/>
    <col min="10482" max="10482" width="12.7109375" style="2" bestFit="1" customWidth="1"/>
    <col min="10483" max="10483" width="13.85546875" style="2" customWidth="1"/>
    <col min="10484" max="10484" width="13.140625" style="2" customWidth="1"/>
    <col min="10485" max="10486" width="9.140625" style="2" customWidth="1"/>
    <col min="10487" max="10488" width="12.7109375" style="2" bestFit="1" customWidth="1"/>
    <col min="10489" max="10618" width="9.140625" style="2" customWidth="1"/>
    <col min="10619" max="10619" width="4.42578125" style="2" customWidth="1"/>
    <col min="10620" max="10621" width="9.140625" style="2" customWidth="1"/>
    <col min="10622" max="10622" width="5.28515625" style="2" customWidth="1"/>
    <col min="10623" max="10623" width="6.5703125" style="2" customWidth="1"/>
    <col min="10624" max="10624" width="26.42578125" style="2" customWidth="1"/>
    <col min="10625" max="10625" width="6.5703125" style="2" customWidth="1"/>
    <col min="10626" max="10631" width="8.85546875" style="2" customWidth="1"/>
    <col min="10632" max="10632" width="13.42578125" style="2" customWidth="1"/>
    <col min="10633" max="10633" width="13.28515625" style="2" customWidth="1"/>
    <col min="10634" max="10634" width="9" style="2" customWidth="1"/>
    <col min="10635" max="10635" width="6.85546875" style="2" customWidth="1"/>
    <col min="10636" max="10636" width="5.42578125" style="2" customWidth="1"/>
    <col min="10637" max="10638" width="8.85546875" style="2" customWidth="1"/>
    <col min="10639" max="10639" width="10.7109375" style="2" customWidth="1"/>
    <col min="10640" max="10640" width="8.28515625" style="2" customWidth="1"/>
    <col min="10641" max="10641" width="7.7109375" style="2" customWidth="1"/>
    <col min="10642" max="10642" width="8.42578125" style="2" customWidth="1"/>
    <col min="10643" max="10643" width="9.140625" style="2" customWidth="1"/>
    <col min="10644" max="10644" width="8" style="2" customWidth="1"/>
    <col min="10645" max="10645" width="6.28515625" style="2" customWidth="1"/>
    <col min="10646" max="10646" width="7.28515625" style="2" customWidth="1"/>
    <col min="10647" max="10648" width="7.5703125" style="2" customWidth="1"/>
    <col min="10649" max="10649" width="6.7109375" style="2" customWidth="1"/>
    <col min="10650" max="10650" width="9.140625" style="2" customWidth="1"/>
    <col min="10651" max="10651" width="6.28515625" style="2" customWidth="1"/>
    <col min="10652" max="10653" width="8" style="2" customWidth="1"/>
    <col min="10654" max="10654" width="6.7109375" style="2" customWidth="1"/>
    <col min="10655" max="10655" width="9.140625" style="2" customWidth="1"/>
    <col min="10656" max="10656" width="7.28515625" style="2" customWidth="1"/>
    <col min="10657" max="10657" width="9.140625" style="2" customWidth="1"/>
    <col min="10658" max="10658" width="9.28515625" style="2" customWidth="1"/>
    <col min="10659" max="10666" width="0" style="2" hidden="1"/>
    <col min="10667" max="10667" width="4.5703125" style="2" customWidth="1"/>
    <col min="10668" max="10669" width="0" style="2" hidden="1" customWidth="1"/>
    <col min="10670" max="10670" width="3.140625" style="2" customWidth="1"/>
    <col min="10671" max="10671" width="5.85546875" style="2" customWidth="1"/>
    <col min="10672" max="10672" width="26" style="2" customWidth="1"/>
    <col min="10673" max="10673" width="7.28515625" style="2" customWidth="1"/>
    <col min="10674" max="10689" width="0" style="2" hidden="1" customWidth="1"/>
    <col min="10690" max="10690" width="10.28515625" style="2" customWidth="1"/>
    <col min="10691" max="10693" width="0" style="2" hidden="1" customWidth="1"/>
    <col min="10694" max="10694" width="8" style="2" customWidth="1"/>
    <col min="10695" max="10695" width="0" style="2" hidden="1" customWidth="1"/>
    <col min="10696" max="10696" width="9.85546875" style="2" customWidth="1"/>
    <col min="10697" max="10697" width="9.28515625" style="2" customWidth="1"/>
    <col min="10698" max="10699" width="0" style="2" hidden="1" customWidth="1"/>
    <col min="10700" max="10700" width="7.85546875" style="2" customWidth="1"/>
    <col min="10701" max="10701" width="0" style="2" hidden="1" customWidth="1"/>
    <col min="10702" max="10702" width="6.7109375" style="2" customWidth="1"/>
    <col min="10703" max="10704" width="7.85546875" style="2" customWidth="1"/>
    <col min="10705" max="10706" width="0" style="2" hidden="1" customWidth="1"/>
    <col min="10707" max="10707" width="6.7109375" style="2" customWidth="1"/>
    <col min="10708" max="10708" width="5.5703125" style="2" customWidth="1"/>
    <col min="10709" max="10710" width="0" style="2" hidden="1" customWidth="1"/>
    <col min="10711" max="10711" width="6" style="2" customWidth="1"/>
    <col min="10712" max="10718" width="0" style="2" hidden="1" customWidth="1"/>
    <col min="10719" max="10719" width="9.85546875" style="2" customWidth="1"/>
    <col min="10720" max="10720" width="10.7109375" style="2" customWidth="1"/>
    <col min="10721" max="10721" width="10.5703125" style="2" customWidth="1"/>
    <col min="10722" max="10723" width="9.140625" style="2" customWidth="1"/>
    <col min="10724" max="10724" width="12.85546875" style="2" bestFit="1" customWidth="1"/>
    <col min="10725" max="10725" width="15.42578125" style="2" customWidth="1"/>
    <col min="10726" max="10726" width="15.28515625" style="2" customWidth="1"/>
    <col min="10727" max="10727" width="14.85546875" style="2" customWidth="1"/>
    <col min="10728" max="10728" width="12.85546875" style="2" bestFit="1" customWidth="1"/>
    <col min="10729" max="10729" width="14.85546875" style="2" customWidth="1"/>
    <col min="10730" max="10730" width="12.7109375" style="2" bestFit="1" customWidth="1"/>
    <col min="10731" max="10731" width="9.42578125" style="2" customWidth="1"/>
    <col min="10732" max="10732" width="11.28515625" style="2" customWidth="1"/>
    <col min="10733" max="10733" width="12.7109375" style="2" bestFit="1" customWidth="1"/>
    <col min="10734" max="10734" width="7.85546875" style="2" customWidth="1"/>
    <col min="10735" max="10735" width="12.7109375" style="2" bestFit="1" customWidth="1"/>
    <col min="10736" max="10736" width="13.7109375" style="2" bestFit="1" customWidth="1"/>
    <col min="10737" max="10737" width="12.7109375" style="2" customWidth="1"/>
    <col min="10738" max="10738" width="12.7109375" style="2" bestFit="1" customWidth="1"/>
    <col min="10739" max="10739" width="13.85546875" style="2" customWidth="1"/>
    <col min="10740" max="10740" width="13.140625" style="2" customWidth="1"/>
    <col min="10741" max="10742" width="9.140625" style="2" customWidth="1"/>
    <col min="10743" max="10744" width="12.7109375" style="2" bestFit="1" customWidth="1"/>
    <col min="10745" max="10874" width="9.140625" style="2" customWidth="1"/>
    <col min="10875" max="10875" width="4.42578125" style="2" customWidth="1"/>
    <col min="10876" max="10877" width="9.140625" style="2" customWidth="1"/>
    <col min="10878" max="10878" width="5.28515625" style="2" customWidth="1"/>
    <col min="10879" max="10879" width="6.5703125" style="2" customWidth="1"/>
    <col min="10880" max="10880" width="26.42578125" style="2" customWidth="1"/>
    <col min="10881" max="10881" width="6.5703125" style="2" customWidth="1"/>
    <col min="10882" max="10887" width="8.85546875" style="2" customWidth="1"/>
    <col min="10888" max="10888" width="13.42578125" style="2" customWidth="1"/>
    <col min="10889" max="10889" width="13.28515625" style="2" customWidth="1"/>
    <col min="10890" max="10890" width="9" style="2" customWidth="1"/>
    <col min="10891" max="10891" width="6.85546875" style="2" customWidth="1"/>
    <col min="10892" max="10892" width="5.42578125" style="2" customWidth="1"/>
    <col min="10893" max="10894" width="8.85546875" style="2" customWidth="1"/>
    <col min="10895" max="10895" width="10.7109375" style="2" customWidth="1"/>
    <col min="10896" max="10896" width="8.28515625" style="2" customWidth="1"/>
    <col min="10897" max="10897" width="7.7109375" style="2" customWidth="1"/>
    <col min="10898" max="10898" width="8.42578125" style="2" customWidth="1"/>
    <col min="10899" max="10899" width="9.140625" style="2" customWidth="1"/>
    <col min="10900" max="10900" width="8" style="2" customWidth="1"/>
    <col min="10901" max="10901" width="6.28515625" style="2" customWidth="1"/>
    <col min="10902" max="10902" width="7.28515625" style="2" customWidth="1"/>
    <col min="10903" max="10904" width="7.5703125" style="2" customWidth="1"/>
    <col min="10905" max="10905" width="6.7109375" style="2" customWidth="1"/>
    <col min="10906" max="10906" width="9.140625" style="2" customWidth="1"/>
    <col min="10907" max="10907" width="6.28515625" style="2" customWidth="1"/>
    <col min="10908" max="10909" width="8" style="2" customWidth="1"/>
    <col min="10910" max="10910" width="6.7109375" style="2" customWidth="1"/>
    <col min="10911" max="10911" width="9.140625" style="2" customWidth="1"/>
    <col min="10912" max="10912" width="7.28515625" style="2" customWidth="1"/>
    <col min="10913" max="10913" width="9.140625" style="2" customWidth="1"/>
    <col min="10914" max="10914" width="9.28515625" style="2" customWidth="1"/>
    <col min="10915" max="10922" width="0" style="2" hidden="1"/>
    <col min="10923" max="10923" width="4.5703125" style="2" customWidth="1"/>
    <col min="10924" max="10925" width="0" style="2" hidden="1" customWidth="1"/>
    <col min="10926" max="10926" width="3.140625" style="2" customWidth="1"/>
    <col min="10927" max="10927" width="5.85546875" style="2" customWidth="1"/>
    <col min="10928" max="10928" width="26" style="2" customWidth="1"/>
    <col min="10929" max="10929" width="7.28515625" style="2" customWidth="1"/>
    <col min="10930" max="10945" width="0" style="2" hidden="1" customWidth="1"/>
    <col min="10946" max="10946" width="10.28515625" style="2" customWidth="1"/>
    <col min="10947" max="10949" width="0" style="2" hidden="1" customWidth="1"/>
    <col min="10950" max="10950" width="8" style="2" customWidth="1"/>
    <col min="10951" max="10951" width="0" style="2" hidden="1" customWidth="1"/>
    <col min="10952" max="10952" width="9.85546875" style="2" customWidth="1"/>
    <col min="10953" max="10953" width="9.28515625" style="2" customWidth="1"/>
    <col min="10954" max="10955" width="0" style="2" hidden="1" customWidth="1"/>
    <col min="10956" max="10956" width="7.85546875" style="2" customWidth="1"/>
    <col min="10957" max="10957" width="0" style="2" hidden="1" customWidth="1"/>
    <col min="10958" max="10958" width="6.7109375" style="2" customWidth="1"/>
    <col min="10959" max="10960" width="7.85546875" style="2" customWidth="1"/>
    <col min="10961" max="10962" width="0" style="2" hidden="1" customWidth="1"/>
    <col min="10963" max="10963" width="6.7109375" style="2" customWidth="1"/>
    <col min="10964" max="10964" width="5.5703125" style="2" customWidth="1"/>
    <col min="10965" max="10966" width="0" style="2" hidden="1" customWidth="1"/>
    <col min="10967" max="10967" width="6" style="2" customWidth="1"/>
    <col min="10968" max="10974" width="0" style="2" hidden="1" customWidth="1"/>
    <col min="10975" max="10975" width="9.85546875" style="2" customWidth="1"/>
    <col min="10976" max="10976" width="10.7109375" style="2" customWidth="1"/>
    <col min="10977" max="10977" width="10.5703125" style="2" customWidth="1"/>
    <col min="10978" max="10979" width="9.140625" style="2" customWidth="1"/>
    <col min="10980" max="10980" width="12.85546875" style="2" bestFit="1" customWidth="1"/>
    <col min="10981" max="10981" width="15.42578125" style="2" customWidth="1"/>
    <col min="10982" max="10982" width="15.28515625" style="2" customWidth="1"/>
    <col min="10983" max="10983" width="14.85546875" style="2" customWidth="1"/>
    <col min="10984" max="10984" width="12.85546875" style="2" bestFit="1" customWidth="1"/>
    <col min="10985" max="10985" width="14.85546875" style="2" customWidth="1"/>
    <col min="10986" max="10986" width="12.7109375" style="2" bestFit="1" customWidth="1"/>
    <col min="10987" max="10987" width="9.42578125" style="2" customWidth="1"/>
    <col min="10988" max="10988" width="11.28515625" style="2" customWidth="1"/>
    <col min="10989" max="10989" width="12.7109375" style="2" bestFit="1" customWidth="1"/>
    <col min="10990" max="10990" width="7.85546875" style="2" customWidth="1"/>
    <col min="10991" max="10991" width="12.7109375" style="2" bestFit="1" customWidth="1"/>
    <col min="10992" max="10992" width="13.7109375" style="2" bestFit="1" customWidth="1"/>
    <col min="10993" max="10993" width="12.7109375" style="2" customWidth="1"/>
    <col min="10994" max="10994" width="12.7109375" style="2" bestFit="1" customWidth="1"/>
    <col min="10995" max="10995" width="13.85546875" style="2" customWidth="1"/>
    <col min="10996" max="10996" width="13.140625" style="2" customWidth="1"/>
    <col min="10997" max="10998" width="9.140625" style="2" customWidth="1"/>
    <col min="10999" max="11000" width="12.7109375" style="2" bestFit="1" customWidth="1"/>
    <col min="11001" max="11130" width="9.140625" style="2" customWidth="1"/>
    <col min="11131" max="11131" width="4.42578125" style="2" customWidth="1"/>
    <col min="11132" max="11133" width="9.140625" style="2" customWidth="1"/>
    <col min="11134" max="11134" width="5.28515625" style="2" customWidth="1"/>
    <col min="11135" max="11135" width="6.5703125" style="2" customWidth="1"/>
    <col min="11136" max="11136" width="26.42578125" style="2" customWidth="1"/>
    <col min="11137" max="11137" width="6.5703125" style="2" customWidth="1"/>
    <col min="11138" max="11143" width="8.85546875" style="2" customWidth="1"/>
    <col min="11144" max="11144" width="13.42578125" style="2" customWidth="1"/>
    <col min="11145" max="11145" width="13.28515625" style="2" customWidth="1"/>
    <col min="11146" max="11146" width="9" style="2" customWidth="1"/>
    <col min="11147" max="11147" width="6.85546875" style="2" customWidth="1"/>
    <col min="11148" max="11148" width="5.42578125" style="2" customWidth="1"/>
    <col min="11149" max="11150" width="8.85546875" style="2" customWidth="1"/>
    <col min="11151" max="11151" width="10.7109375" style="2" customWidth="1"/>
    <col min="11152" max="11152" width="8.28515625" style="2" customWidth="1"/>
    <col min="11153" max="11153" width="7.7109375" style="2" customWidth="1"/>
    <col min="11154" max="11154" width="8.42578125" style="2" customWidth="1"/>
    <col min="11155" max="11155" width="9.140625" style="2" customWidth="1"/>
    <col min="11156" max="11156" width="8" style="2" customWidth="1"/>
    <col min="11157" max="11157" width="6.28515625" style="2" customWidth="1"/>
    <col min="11158" max="11158" width="7.28515625" style="2" customWidth="1"/>
    <col min="11159" max="11160" width="7.5703125" style="2" customWidth="1"/>
    <col min="11161" max="11161" width="6.7109375" style="2" customWidth="1"/>
    <col min="11162" max="11162" width="9.140625" style="2" customWidth="1"/>
    <col min="11163" max="11163" width="6.28515625" style="2" customWidth="1"/>
    <col min="11164" max="11165" width="8" style="2" customWidth="1"/>
    <col min="11166" max="11166" width="6.7109375" style="2" customWidth="1"/>
    <col min="11167" max="11167" width="9.140625" style="2" customWidth="1"/>
    <col min="11168" max="11168" width="7.28515625" style="2" customWidth="1"/>
    <col min="11169" max="11169" width="9.140625" style="2" customWidth="1"/>
    <col min="11170" max="11170" width="9.28515625" style="2" customWidth="1"/>
    <col min="11171" max="11178" width="0" style="2" hidden="1"/>
    <col min="11179" max="11179" width="4.5703125" style="2" customWidth="1"/>
    <col min="11180" max="11181" width="0" style="2" hidden="1" customWidth="1"/>
    <col min="11182" max="11182" width="3.140625" style="2" customWidth="1"/>
    <col min="11183" max="11183" width="5.85546875" style="2" customWidth="1"/>
    <col min="11184" max="11184" width="26" style="2" customWidth="1"/>
    <col min="11185" max="11185" width="7.28515625" style="2" customWidth="1"/>
    <col min="11186" max="11201" width="0" style="2" hidden="1" customWidth="1"/>
    <col min="11202" max="11202" width="10.28515625" style="2" customWidth="1"/>
    <col min="11203" max="11205" width="0" style="2" hidden="1" customWidth="1"/>
    <col min="11206" max="11206" width="8" style="2" customWidth="1"/>
    <col min="11207" max="11207" width="0" style="2" hidden="1" customWidth="1"/>
    <col min="11208" max="11208" width="9.85546875" style="2" customWidth="1"/>
    <col min="11209" max="11209" width="9.28515625" style="2" customWidth="1"/>
    <col min="11210" max="11211" width="0" style="2" hidden="1" customWidth="1"/>
    <col min="11212" max="11212" width="7.85546875" style="2" customWidth="1"/>
    <col min="11213" max="11213" width="0" style="2" hidden="1" customWidth="1"/>
    <col min="11214" max="11214" width="6.7109375" style="2" customWidth="1"/>
    <col min="11215" max="11216" width="7.85546875" style="2" customWidth="1"/>
    <col min="11217" max="11218" width="0" style="2" hidden="1" customWidth="1"/>
    <col min="11219" max="11219" width="6.7109375" style="2" customWidth="1"/>
    <col min="11220" max="11220" width="5.5703125" style="2" customWidth="1"/>
    <col min="11221" max="11222" width="0" style="2" hidden="1" customWidth="1"/>
    <col min="11223" max="11223" width="6" style="2" customWidth="1"/>
    <col min="11224" max="11230" width="0" style="2" hidden="1" customWidth="1"/>
    <col min="11231" max="11231" width="9.85546875" style="2" customWidth="1"/>
    <col min="11232" max="11232" width="10.7109375" style="2" customWidth="1"/>
    <col min="11233" max="11233" width="10.5703125" style="2" customWidth="1"/>
    <col min="11234" max="11235" width="9.140625" style="2" customWidth="1"/>
    <col min="11236" max="11236" width="12.85546875" style="2" bestFit="1" customWidth="1"/>
    <col min="11237" max="11237" width="15.42578125" style="2" customWidth="1"/>
    <col min="11238" max="11238" width="15.28515625" style="2" customWidth="1"/>
    <col min="11239" max="11239" width="14.85546875" style="2" customWidth="1"/>
    <col min="11240" max="11240" width="12.85546875" style="2" bestFit="1" customWidth="1"/>
    <col min="11241" max="11241" width="14.85546875" style="2" customWidth="1"/>
    <col min="11242" max="11242" width="12.7109375" style="2" bestFit="1" customWidth="1"/>
    <col min="11243" max="11243" width="9.42578125" style="2" customWidth="1"/>
    <col min="11244" max="11244" width="11.28515625" style="2" customWidth="1"/>
    <col min="11245" max="11245" width="12.7109375" style="2" bestFit="1" customWidth="1"/>
    <col min="11246" max="11246" width="7.85546875" style="2" customWidth="1"/>
    <col min="11247" max="11247" width="12.7109375" style="2" bestFit="1" customWidth="1"/>
    <col min="11248" max="11248" width="13.7109375" style="2" bestFit="1" customWidth="1"/>
    <col min="11249" max="11249" width="12.7109375" style="2" customWidth="1"/>
    <col min="11250" max="11250" width="12.7109375" style="2" bestFit="1" customWidth="1"/>
    <col min="11251" max="11251" width="13.85546875" style="2" customWidth="1"/>
    <col min="11252" max="11252" width="13.140625" style="2" customWidth="1"/>
    <col min="11253" max="11254" width="9.140625" style="2" customWidth="1"/>
    <col min="11255" max="11256" width="12.7109375" style="2" bestFit="1" customWidth="1"/>
    <col min="11257" max="11386" width="9.140625" style="2" customWidth="1"/>
    <col min="11387" max="11387" width="4.42578125" style="2" customWidth="1"/>
    <col min="11388" max="11389" width="9.140625" style="2" customWidth="1"/>
    <col min="11390" max="11390" width="5.28515625" style="2" customWidth="1"/>
    <col min="11391" max="11391" width="6.5703125" style="2" customWidth="1"/>
    <col min="11392" max="11392" width="26.42578125" style="2" customWidth="1"/>
    <col min="11393" max="11393" width="6.5703125" style="2" customWidth="1"/>
    <col min="11394" max="11399" width="8.85546875" style="2" customWidth="1"/>
    <col min="11400" max="11400" width="13.42578125" style="2" customWidth="1"/>
    <col min="11401" max="11401" width="13.28515625" style="2" customWidth="1"/>
    <col min="11402" max="11402" width="9" style="2" customWidth="1"/>
    <col min="11403" max="11403" width="6.85546875" style="2" customWidth="1"/>
    <col min="11404" max="11404" width="5.42578125" style="2" customWidth="1"/>
    <col min="11405" max="11406" width="8.85546875" style="2" customWidth="1"/>
    <col min="11407" max="11407" width="10.7109375" style="2" customWidth="1"/>
    <col min="11408" max="11408" width="8.28515625" style="2" customWidth="1"/>
    <col min="11409" max="11409" width="7.7109375" style="2" customWidth="1"/>
    <col min="11410" max="11410" width="8.42578125" style="2" customWidth="1"/>
    <col min="11411" max="11411" width="9.140625" style="2" customWidth="1"/>
    <col min="11412" max="11412" width="8" style="2" customWidth="1"/>
    <col min="11413" max="11413" width="6.28515625" style="2" customWidth="1"/>
    <col min="11414" max="11414" width="7.28515625" style="2" customWidth="1"/>
    <col min="11415" max="11416" width="7.5703125" style="2" customWidth="1"/>
    <col min="11417" max="11417" width="6.7109375" style="2" customWidth="1"/>
    <col min="11418" max="11418" width="9.140625" style="2" customWidth="1"/>
    <col min="11419" max="11419" width="6.28515625" style="2" customWidth="1"/>
    <col min="11420" max="11421" width="8" style="2" customWidth="1"/>
    <col min="11422" max="11422" width="6.7109375" style="2" customWidth="1"/>
    <col min="11423" max="11423" width="9.140625" style="2" customWidth="1"/>
    <col min="11424" max="11424" width="7.28515625" style="2" customWidth="1"/>
    <col min="11425" max="11425" width="9.140625" style="2" customWidth="1"/>
    <col min="11426" max="11426" width="9.28515625" style="2" customWidth="1"/>
    <col min="11427" max="11434" width="0" style="2" hidden="1"/>
    <col min="11435" max="11435" width="4.5703125" style="2" customWidth="1"/>
    <col min="11436" max="11437" width="0" style="2" hidden="1" customWidth="1"/>
    <col min="11438" max="11438" width="3.140625" style="2" customWidth="1"/>
    <col min="11439" max="11439" width="5.85546875" style="2" customWidth="1"/>
    <col min="11440" max="11440" width="26" style="2" customWidth="1"/>
    <col min="11441" max="11441" width="7.28515625" style="2" customWidth="1"/>
    <col min="11442" max="11457" width="0" style="2" hidden="1" customWidth="1"/>
    <col min="11458" max="11458" width="10.28515625" style="2" customWidth="1"/>
    <col min="11459" max="11461" width="0" style="2" hidden="1" customWidth="1"/>
    <col min="11462" max="11462" width="8" style="2" customWidth="1"/>
    <col min="11463" max="11463" width="0" style="2" hidden="1" customWidth="1"/>
    <col min="11464" max="11464" width="9.85546875" style="2" customWidth="1"/>
    <col min="11465" max="11465" width="9.28515625" style="2" customWidth="1"/>
    <col min="11466" max="11467" width="0" style="2" hidden="1" customWidth="1"/>
    <col min="11468" max="11468" width="7.85546875" style="2" customWidth="1"/>
    <col min="11469" max="11469" width="0" style="2" hidden="1" customWidth="1"/>
    <col min="11470" max="11470" width="6.7109375" style="2" customWidth="1"/>
    <col min="11471" max="11472" width="7.85546875" style="2" customWidth="1"/>
    <col min="11473" max="11474" width="0" style="2" hidden="1" customWidth="1"/>
    <col min="11475" max="11475" width="6.7109375" style="2" customWidth="1"/>
    <col min="11476" max="11476" width="5.5703125" style="2" customWidth="1"/>
    <col min="11477" max="11478" width="0" style="2" hidden="1" customWidth="1"/>
    <col min="11479" max="11479" width="6" style="2" customWidth="1"/>
    <col min="11480" max="11486" width="0" style="2" hidden="1" customWidth="1"/>
    <col min="11487" max="11487" width="9.85546875" style="2" customWidth="1"/>
    <col min="11488" max="11488" width="10.7109375" style="2" customWidth="1"/>
    <col min="11489" max="11489" width="10.5703125" style="2" customWidth="1"/>
    <col min="11490" max="11491" width="9.140625" style="2" customWidth="1"/>
    <col min="11492" max="11492" width="12.85546875" style="2" bestFit="1" customWidth="1"/>
    <col min="11493" max="11493" width="15.42578125" style="2" customWidth="1"/>
    <col min="11494" max="11494" width="15.28515625" style="2" customWidth="1"/>
    <col min="11495" max="11495" width="14.85546875" style="2" customWidth="1"/>
    <col min="11496" max="11496" width="12.85546875" style="2" bestFit="1" customWidth="1"/>
    <col min="11497" max="11497" width="14.85546875" style="2" customWidth="1"/>
    <col min="11498" max="11498" width="12.7109375" style="2" bestFit="1" customWidth="1"/>
    <col min="11499" max="11499" width="9.42578125" style="2" customWidth="1"/>
    <col min="11500" max="11500" width="11.28515625" style="2" customWidth="1"/>
    <col min="11501" max="11501" width="12.7109375" style="2" bestFit="1" customWidth="1"/>
    <col min="11502" max="11502" width="7.85546875" style="2" customWidth="1"/>
    <col min="11503" max="11503" width="12.7109375" style="2" bestFit="1" customWidth="1"/>
    <col min="11504" max="11504" width="13.7109375" style="2" bestFit="1" customWidth="1"/>
    <col min="11505" max="11505" width="12.7109375" style="2" customWidth="1"/>
    <col min="11506" max="11506" width="12.7109375" style="2" bestFit="1" customWidth="1"/>
    <col min="11507" max="11507" width="13.85546875" style="2" customWidth="1"/>
    <col min="11508" max="11508" width="13.140625" style="2" customWidth="1"/>
    <col min="11509" max="11510" width="9.140625" style="2" customWidth="1"/>
    <col min="11511" max="11512" width="12.7109375" style="2" bestFit="1" customWidth="1"/>
    <col min="11513" max="11642" width="9.140625" style="2" customWidth="1"/>
    <col min="11643" max="11643" width="4.42578125" style="2" customWidth="1"/>
    <col min="11644" max="11645" width="9.140625" style="2" customWidth="1"/>
    <col min="11646" max="11646" width="5.28515625" style="2" customWidth="1"/>
    <col min="11647" max="11647" width="6.5703125" style="2" customWidth="1"/>
    <col min="11648" max="11648" width="26.42578125" style="2" customWidth="1"/>
    <col min="11649" max="11649" width="6.5703125" style="2" customWidth="1"/>
    <col min="11650" max="11655" width="8.85546875" style="2" customWidth="1"/>
    <col min="11656" max="11656" width="13.42578125" style="2" customWidth="1"/>
    <col min="11657" max="11657" width="13.28515625" style="2" customWidth="1"/>
    <col min="11658" max="11658" width="9" style="2" customWidth="1"/>
    <col min="11659" max="11659" width="6.85546875" style="2" customWidth="1"/>
    <col min="11660" max="11660" width="5.42578125" style="2" customWidth="1"/>
    <col min="11661" max="11662" width="8.85546875" style="2" customWidth="1"/>
    <col min="11663" max="11663" width="10.7109375" style="2" customWidth="1"/>
    <col min="11664" max="11664" width="8.28515625" style="2" customWidth="1"/>
    <col min="11665" max="11665" width="7.7109375" style="2" customWidth="1"/>
    <col min="11666" max="11666" width="8.42578125" style="2" customWidth="1"/>
    <col min="11667" max="11667" width="9.140625" style="2" customWidth="1"/>
    <col min="11668" max="11668" width="8" style="2" customWidth="1"/>
    <col min="11669" max="11669" width="6.28515625" style="2" customWidth="1"/>
    <col min="11670" max="11670" width="7.28515625" style="2" customWidth="1"/>
    <col min="11671" max="11672" width="7.5703125" style="2" customWidth="1"/>
    <col min="11673" max="11673" width="6.7109375" style="2" customWidth="1"/>
    <col min="11674" max="11674" width="9.140625" style="2" customWidth="1"/>
    <col min="11675" max="11675" width="6.28515625" style="2" customWidth="1"/>
    <col min="11676" max="11677" width="8" style="2" customWidth="1"/>
    <col min="11678" max="11678" width="6.7109375" style="2" customWidth="1"/>
    <col min="11679" max="11679" width="9.140625" style="2" customWidth="1"/>
    <col min="11680" max="11680" width="7.28515625" style="2" customWidth="1"/>
    <col min="11681" max="11681" width="9.140625" style="2" customWidth="1"/>
    <col min="11682" max="11682" width="9.28515625" style="2" customWidth="1"/>
    <col min="11683" max="11690" width="0" style="2" hidden="1"/>
    <col min="11691" max="11691" width="4.5703125" style="2" customWidth="1"/>
    <col min="11692" max="11693" width="0" style="2" hidden="1" customWidth="1"/>
    <col min="11694" max="11694" width="3.140625" style="2" customWidth="1"/>
    <col min="11695" max="11695" width="5.85546875" style="2" customWidth="1"/>
    <col min="11696" max="11696" width="26" style="2" customWidth="1"/>
    <col min="11697" max="11697" width="7.28515625" style="2" customWidth="1"/>
    <col min="11698" max="11713" width="0" style="2" hidden="1" customWidth="1"/>
    <col min="11714" max="11714" width="10.28515625" style="2" customWidth="1"/>
    <col min="11715" max="11717" width="0" style="2" hidden="1" customWidth="1"/>
    <col min="11718" max="11718" width="8" style="2" customWidth="1"/>
    <col min="11719" max="11719" width="0" style="2" hidden="1" customWidth="1"/>
    <col min="11720" max="11720" width="9.85546875" style="2" customWidth="1"/>
    <col min="11721" max="11721" width="9.28515625" style="2" customWidth="1"/>
    <col min="11722" max="11723" width="0" style="2" hidden="1" customWidth="1"/>
    <col min="11724" max="11724" width="7.85546875" style="2" customWidth="1"/>
    <col min="11725" max="11725" width="0" style="2" hidden="1" customWidth="1"/>
    <col min="11726" max="11726" width="6.7109375" style="2" customWidth="1"/>
    <col min="11727" max="11728" width="7.85546875" style="2" customWidth="1"/>
    <col min="11729" max="11730" width="0" style="2" hidden="1" customWidth="1"/>
    <col min="11731" max="11731" width="6.7109375" style="2" customWidth="1"/>
    <col min="11732" max="11732" width="5.5703125" style="2" customWidth="1"/>
    <col min="11733" max="11734" width="0" style="2" hidden="1" customWidth="1"/>
    <col min="11735" max="11735" width="6" style="2" customWidth="1"/>
    <col min="11736" max="11742" width="0" style="2" hidden="1" customWidth="1"/>
    <col min="11743" max="11743" width="9.85546875" style="2" customWidth="1"/>
    <col min="11744" max="11744" width="10.7109375" style="2" customWidth="1"/>
    <col min="11745" max="11745" width="10.5703125" style="2" customWidth="1"/>
    <col min="11746" max="11747" width="9.140625" style="2" customWidth="1"/>
    <col min="11748" max="11748" width="12.85546875" style="2" bestFit="1" customWidth="1"/>
    <col min="11749" max="11749" width="15.42578125" style="2" customWidth="1"/>
    <col min="11750" max="11750" width="15.28515625" style="2" customWidth="1"/>
    <col min="11751" max="11751" width="14.85546875" style="2" customWidth="1"/>
    <col min="11752" max="11752" width="12.85546875" style="2" bestFit="1" customWidth="1"/>
    <col min="11753" max="11753" width="14.85546875" style="2" customWidth="1"/>
    <col min="11754" max="11754" width="12.7109375" style="2" bestFit="1" customWidth="1"/>
    <col min="11755" max="11755" width="9.42578125" style="2" customWidth="1"/>
    <col min="11756" max="11756" width="11.28515625" style="2" customWidth="1"/>
    <col min="11757" max="11757" width="12.7109375" style="2" bestFit="1" customWidth="1"/>
    <col min="11758" max="11758" width="7.85546875" style="2" customWidth="1"/>
    <col min="11759" max="11759" width="12.7109375" style="2" bestFit="1" customWidth="1"/>
    <col min="11760" max="11760" width="13.7109375" style="2" bestFit="1" customWidth="1"/>
    <col min="11761" max="11761" width="12.7109375" style="2" customWidth="1"/>
    <col min="11762" max="11762" width="12.7109375" style="2" bestFit="1" customWidth="1"/>
    <col min="11763" max="11763" width="13.85546875" style="2" customWidth="1"/>
    <col min="11764" max="11764" width="13.140625" style="2" customWidth="1"/>
    <col min="11765" max="11766" width="9.140625" style="2" customWidth="1"/>
    <col min="11767" max="11768" width="12.7109375" style="2" bestFit="1" customWidth="1"/>
    <col min="11769" max="11898" width="9.140625" style="2" customWidth="1"/>
    <col min="11899" max="11899" width="4.42578125" style="2" customWidth="1"/>
    <col min="11900" max="11901" width="9.140625" style="2" customWidth="1"/>
    <col min="11902" max="11902" width="5.28515625" style="2" customWidth="1"/>
    <col min="11903" max="11903" width="6.5703125" style="2" customWidth="1"/>
    <col min="11904" max="11904" width="26.42578125" style="2" customWidth="1"/>
    <col min="11905" max="11905" width="6.5703125" style="2" customWidth="1"/>
    <col min="11906" max="11911" width="8.85546875" style="2" customWidth="1"/>
    <col min="11912" max="11912" width="13.42578125" style="2" customWidth="1"/>
    <col min="11913" max="11913" width="13.28515625" style="2" customWidth="1"/>
    <col min="11914" max="11914" width="9" style="2" customWidth="1"/>
    <col min="11915" max="11915" width="6.85546875" style="2" customWidth="1"/>
    <col min="11916" max="11916" width="5.42578125" style="2" customWidth="1"/>
    <col min="11917" max="11918" width="8.85546875" style="2" customWidth="1"/>
    <col min="11919" max="11919" width="10.7109375" style="2" customWidth="1"/>
    <col min="11920" max="11920" width="8.28515625" style="2" customWidth="1"/>
    <col min="11921" max="11921" width="7.7109375" style="2" customWidth="1"/>
    <col min="11922" max="11922" width="8.42578125" style="2" customWidth="1"/>
    <col min="11923" max="11923" width="9.140625" style="2" customWidth="1"/>
    <col min="11924" max="11924" width="8" style="2" customWidth="1"/>
    <col min="11925" max="11925" width="6.28515625" style="2" customWidth="1"/>
    <col min="11926" max="11926" width="7.28515625" style="2" customWidth="1"/>
    <col min="11927" max="11928" width="7.5703125" style="2" customWidth="1"/>
    <col min="11929" max="11929" width="6.7109375" style="2" customWidth="1"/>
    <col min="11930" max="11930" width="9.140625" style="2" customWidth="1"/>
    <col min="11931" max="11931" width="6.28515625" style="2" customWidth="1"/>
    <col min="11932" max="11933" width="8" style="2" customWidth="1"/>
    <col min="11934" max="11934" width="6.7109375" style="2" customWidth="1"/>
    <col min="11935" max="11935" width="9.140625" style="2" customWidth="1"/>
    <col min="11936" max="11936" width="7.28515625" style="2" customWidth="1"/>
    <col min="11937" max="11937" width="9.140625" style="2" customWidth="1"/>
    <col min="11938" max="11938" width="9.28515625" style="2" customWidth="1"/>
    <col min="11939" max="11946" width="0" style="2" hidden="1"/>
    <col min="11947" max="11947" width="4.5703125" style="2" customWidth="1"/>
    <col min="11948" max="11949" width="0" style="2" hidden="1" customWidth="1"/>
    <col min="11950" max="11950" width="3.140625" style="2" customWidth="1"/>
    <col min="11951" max="11951" width="5.85546875" style="2" customWidth="1"/>
    <col min="11952" max="11952" width="26" style="2" customWidth="1"/>
    <col min="11953" max="11953" width="7.28515625" style="2" customWidth="1"/>
    <col min="11954" max="11969" width="0" style="2" hidden="1" customWidth="1"/>
    <col min="11970" max="11970" width="10.28515625" style="2" customWidth="1"/>
    <col min="11971" max="11973" width="0" style="2" hidden="1" customWidth="1"/>
    <col min="11974" max="11974" width="8" style="2" customWidth="1"/>
    <col min="11975" max="11975" width="0" style="2" hidden="1" customWidth="1"/>
    <col min="11976" max="11976" width="9.85546875" style="2" customWidth="1"/>
    <col min="11977" max="11977" width="9.28515625" style="2" customWidth="1"/>
    <col min="11978" max="11979" width="0" style="2" hidden="1" customWidth="1"/>
    <col min="11980" max="11980" width="7.85546875" style="2" customWidth="1"/>
    <col min="11981" max="11981" width="0" style="2" hidden="1" customWidth="1"/>
    <col min="11982" max="11982" width="6.7109375" style="2" customWidth="1"/>
    <col min="11983" max="11984" width="7.85546875" style="2" customWidth="1"/>
    <col min="11985" max="11986" width="0" style="2" hidden="1" customWidth="1"/>
    <col min="11987" max="11987" width="6.7109375" style="2" customWidth="1"/>
    <col min="11988" max="11988" width="5.5703125" style="2" customWidth="1"/>
    <col min="11989" max="11990" width="0" style="2" hidden="1" customWidth="1"/>
    <col min="11991" max="11991" width="6" style="2" customWidth="1"/>
    <col min="11992" max="11998" width="0" style="2" hidden="1" customWidth="1"/>
    <col min="11999" max="11999" width="9.85546875" style="2" customWidth="1"/>
    <col min="12000" max="12000" width="10.7109375" style="2" customWidth="1"/>
    <col min="12001" max="12001" width="10.5703125" style="2" customWidth="1"/>
    <col min="12002" max="12003" width="9.140625" style="2" customWidth="1"/>
    <col min="12004" max="12004" width="12.85546875" style="2" bestFit="1" customWidth="1"/>
    <col min="12005" max="12005" width="15.42578125" style="2" customWidth="1"/>
    <col min="12006" max="12006" width="15.28515625" style="2" customWidth="1"/>
    <col min="12007" max="12007" width="14.85546875" style="2" customWidth="1"/>
    <col min="12008" max="12008" width="12.85546875" style="2" bestFit="1" customWidth="1"/>
    <col min="12009" max="12009" width="14.85546875" style="2" customWidth="1"/>
    <col min="12010" max="12010" width="12.7109375" style="2" bestFit="1" customWidth="1"/>
    <col min="12011" max="12011" width="9.42578125" style="2" customWidth="1"/>
    <col min="12012" max="12012" width="11.28515625" style="2" customWidth="1"/>
    <col min="12013" max="12013" width="12.7109375" style="2" bestFit="1" customWidth="1"/>
    <col min="12014" max="12014" width="7.85546875" style="2" customWidth="1"/>
    <col min="12015" max="12015" width="12.7109375" style="2" bestFit="1" customWidth="1"/>
    <col min="12016" max="12016" width="13.7109375" style="2" bestFit="1" customWidth="1"/>
    <col min="12017" max="12017" width="12.7109375" style="2" customWidth="1"/>
    <col min="12018" max="12018" width="12.7109375" style="2" bestFit="1" customWidth="1"/>
    <col min="12019" max="12019" width="13.85546875" style="2" customWidth="1"/>
    <col min="12020" max="12020" width="13.140625" style="2" customWidth="1"/>
    <col min="12021" max="12022" width="9.140625" style="2" customWidth="1"/>
    <col min="12023" max="12024" width="12.7109375" style="2" bestFit="1" customWidth="1"/>
    <col min="12025" max="12154" width="9.140625" style="2" customWidth="1"/>
    <col min="12155" max="12155" width="4.42578125" style="2" customWidth="1"/>
    <col min="12156" max="12157" width="9.140625" style="2" customWidth="1"/>
    <col min="12158" max="12158" width="5.28515625" style="2" customWidth="1"/>
    <col min="12159" max="12159" width="6.5703125" style="2" customWidth="1"/>
    <col min="12160" max="12160" width="26.42578125" style="2" customWidth="1"/>
    <col min="12161" max="12161" width="6.5703125" style="2" customWidth="1"/>
    <col min="12162" max="12167" width="8.85546875" style="2" customWidth="1"/>
    <col min="12168" max="12168" width="13.42578125" style="2" customWidth="1"/>
    <col min="12169" max="12169" width="13.28515625" style="2" customWidth="1"/>
    <col min="12170" max="12170" width="9" style="2" customWidth="1"/>
    <col min="12171" max="12171" width="6.85546875" style="2" customWidth="1"/>
    <col min="12172" max="12172" width="5.42578125" style="2" customWidth="1"/>
    <col min="12173" max="12174" width="8.85546875" style="2" customWidth="1"/>
    <col min="12175" max="12175" width="10.7109375" style="2" customWidth="1"/>
    <col min="12176" max="12176" width="8.28515625" style="2" customWidth="1"/>
    <col min="12177" max="12177" width="7.7109375" style="2" customWidth="1"/>
    <col min="12178" max="12178" width="8.42578125" style="2" customWidth="1"/>
    <col min="12179" max="12179" width="9.140625" style="2" customWidth="1"/>
    <col min="12180" max="12180" width="8" style="2" customWidth="1"/>
    <col min="12181" max="12181" width="6.28515625" style="2" customWidth="1"/>
    <col min="12182" max="12182" width="7.28515625" style="2" customWidth="1"/>
    <col min="12183" max="12184" width="7.5703125" style="2" customWidth="1"/>
    <col min="12185" max="12185" width="6.7109375" style="2" customWidth="1"/>
    <col min="12186" max="12186" width="9.140625" style="2" customWidth="1"/>
    <col min="12187" max="12187" width="6.28515625" style="2" customWidth="1"/>
    <col min="12188" max="12189" width="8" style="2" customWidth="1"/>
    <col min="12190" max="12190" width="6.7109375" style="2" customWidth="1"/>
    <col min="12191" max="12191" width="9.140625" style="2" customWidth="1"/>
    <col min="12192" max="12192" width="7.28515625" style="2" customWidth="1"/>
    <col min="12193" max="12193" width="9.140625" style="2" customWidth="1"/>
    <col min="12194" max="12194" width="9.28515625" style="2" customWidth="1"/>
    <col min="12195" max="12202" width="0" style="2" hidden="1"/>
    <col min="12203" max="12203" width="4.5703125" style="2" customWidth="1"/>
    <col min="12204" max="12205" width="0" style="2" hidden="1" customWidth="1"/>
    <col min="12206" max="12206" width="3.140625" style="2" customWidth="1"/>
    <col min="12207" max="12207" width="5.85546875" style="2" customWidth="1"/>
    <col min="12208" max="12208" width="26" style="2" customWidth="1"/>
    <col min="12209" max="12209" width="7.28515625" style="2" customWidth="1"/>
    <col min="12210" max="12225" width="0" style="2" hidden="1" customWidth="1"/>
    <col min="12226" max="12226" width="10.28515625" style="2" customWidth="1"/>
    <col min="12227" max="12229" width="0" style="2" hidden="1" customWidth="1"/>
    <col min="12230" max="12230" width="8" style="2" customWidth="1"/>
    <col min="12231" max="12231" width="0" style="2" hidden="1" customWidth="1"/>
    <col min="12232" max="12232" width="9.85546875" style="2" customWidth="1"/>
    <col min="12233" max="12233" width="9.28515625" style="2" customWidth="1"/>
    <col min="12234" max="12235" width="0" style="2" hidden="1" customWidth="1"/>
    <col min="12236" max="12236" width="7.85546875" style="2" customWidth="1"/>
    <col min="12237" max="12237" width="0" style="2" hidden="1" customWidth="1"/>
    <col min="12238" max="12238" width="6.7109375" style="2" customWidth="1"/>
    <col min="12239" max="12240" width="7.85546875" style="2" customWidth="1"/>
    <col min="12241" max="12242" width="0" style="2" hidden="1" customWidth="1"/>
    <col min="12243" max="12243" width="6.7109375" style="2" customWidth="1"/>
    <col min="12244" max="12244" width="5.5703125" style="2" customWidth="1"/>
    <col min="12245" max="12246" width="0" style="2" hidden="1" customWidth="1"/>
    <col min="12247" max="12247" width="6" style="2" customWidth="1"/>
    <col min="12248" max="12254" width="0" style="2" hidden="1" customWidth="1"/>
    <col min="12255" max="12255" width="9.85546875" style="2" customWidth="1"/>
    <col min="12256" max="12256" width="10.7109375" style="2" customWidth="1"/>
    <col min="12257" max="12257" width="10.5703125" style="2" customWidth="1"/>
    <col min="12258" max="12259" width="9.140625" style="2" customWidth="1"/>
    <col min="12260" max="12260" width="12.85546875" style="2" bestFit="1" customWidth="1"/>
    <col min="12261" max="12261" width="15.42578125" style="2" customWidth="1"/>
    <col min="12262" max="12262" width="15.28515625" style="2" customWidth="1"/>
    <col min="12263" max="12263" width="14.85546875" style="2" customWidth="1"/>
    <col min="12264" max="12264" width="12.85546875" style="2" bestFit="1" customWidth="1"/>
    <col min="12265" max="12265" width="14.85546875" style="2" customWidth="1"/>
    <col min="12266" max="12266" width="12.7109375" style="2" bestFit="1" customWidth="1"/>
    <col min="12267" max="12267" width="9.42578125" style="2" customWidth="1"/>
    <col min="12268" max="12268" width="11.28515625" style="2" customWidth="1"/>
    <col min="12269" max="12269" width="12.7109375" style="2" bestFit="1" customWidth="1"/>
    <col min="12270" max="12270" width="7.85546875" style="2" customWidth="1"/>
    <col min="12271" max="12271" width="12.7109375" style="2" bestFit="1" customWidth="1"/>
    <col min="12272" max="12272" width="13.7109375" style="2" bestFit="1" customWidth="1"/>
    <col min="12273" max="12273" width="12.7109375" style="2" customWidth="1"/>
    <col min="12274" max="12274" width="12.7109375" style="2" bestFit="1" customWidth="1"/>
    <col min="12275" max="12275" width="13.85546875" style="2" customWidth="1"/>
    <col min="12276" max="12276" width="13.140625" style="2" customWidth="1"/>
    <col min="12277" max="12278" width="9.140625" style="2" customWidth="1"/>
    <col min="12279" max="12280" width="12.7109375" style="2" bestFit="1" customWidth="1"/>
    <col min="12281" max="12410" width="9.140625" style="2" customWidth="1"/>
    <col min="12411" max="12411" width="4.42578125" style="2" customWidth="1"/>
    <col min="12412" max="12413" width="9.140625" style="2" customWidth="1"/>
    <col min="12414" max="12414" width="5.28515625" style="2" customWidth="1"/>
    <col min="12415" max="12415" width="6.5703125" style="2" customWidth="1"/>
    <col min="12416" max="12416" width="26.42578125" style="2" customWidth="1"/>
    <col min="12417" max="12417" width="6.5703125" style="2" customWidth="1"/>
    <col min="12418" max="12423" width="8.85546875" style="2" customWidth="1"/>
    <col min="12424" max="12424" width="13.42578125" style="2" customWidth="1"/>
    <col min="12425" max="12425" width="13.28515625" style="2" customWidth="1"/>
    <col min="12426" max="12426" width="9" style="2" customWidth="1"/>
    <col min="12427" max="12427" width="6.85546875" style="2" customWidth="1"/>
    <col min="12428" max="12428" width="5.42578125" style="2" customWidth="1"/>
    <col min="12429" max="12430" width="8.85546875" style="2" customWidth="1"/>
    <col min="12431" max="12431" width="10.7109375" style="2" customWidth="1"/>
    <col min="12432" max="12432" width="8.28515625" style="2" customWidth="1"/>
    <col min="12433" max="12433" width="7.7109375" style="2" customWidth="1"/>
    <col min="12434" max="12434" width="8.42578125" style="2" customWidth="1"/>
    <col min="12435" max="12435" width="9.140625" style="2" customWidth="1"/>
    <col min="12436" max="12436" width="8" style="2" customWidth="1"/>
    <col min="12437" max="12437" width="6.28515625" style="2" customWidth="1"/>
    <col min="12438" max="12438" width="7.28515625" style="2" customWidth="1"/>
    <col min="12439" max="12440" width="7.5703125" style="2" customWidth="1"/>
    <col min="12441" max="12441" width="6.7109375" style="2" customWidth="1"/>
    <col min="12442" max="12442" width="9.140625" style="2" customWidth="1"/>
    <col min="12443" max="12443" width="6.28515625" style="2" customWidth="1"/>
    <col min="12444" max="12445" width="8" style="2" customWidth="1"/>
    <col min="12446" max="12446" width="6.7109375" style="2" customWidth="1"/>
    <col min="12447" max="12447" width="9.140625" style="2" customWidth="1"/>
    <col min="12448" max="12448" width="7.28515625" style="2" customWidth="1"/>
    <col min="12449" max="12449" width="9.140625" style="2" customWidth="1"/>
    <col min="12450" max="12450" width="9.28515625" style="2" customWidth="1"/>
    <col min="12451" max="12458" width="0" style="2" hidden="1"/>
    <col min="12459" max="12459" width="4.5703125" style="2" customWidth="1"/>
    <col min="12460" max="12461" width="0" style="2" hidden="1" customWidth="1"/>
    <col min="12462" max="12462" width="3.140625" style="2" customWidth="1"/>
    <col min="12463" max="12463" width="5.85546875" style="2" customWidth="1"/>
    <col min="12464" max="12464" width="26" style="2" customWidth="1"/>
    <col min="12465" max="12465" width="7.28515625" style="2" customWidth="1"/>
    <col min="12466" max="12481" width="0" style="2" hidden="1" customWidth="1"/>
    <col min="12482" max="12482" width="10.28515625" style="2" customWidth="1"/>
    <col min="12483" max="12485" width="0" style="2" hidden="1" customWidth="1"/>
    <col min="12486" max="12486" width="8" style="2" customWidth="1"/>
    <col min="12487" max="12487" width="0" style="2" hidden="1" customWidth="1"/>
    <col min="12488" max="12488" width="9.85546875" style="2" customWidth="1"/>
    <col min="12489" max="12489" width="9.28515625" style="2" customWidth="1"/>
    <col min="12490" max="12491" width="0" style="2" hidden="1" customWidth="1"/>
    <col min="12492" max="12492" width="7.85546875" style="2" customWidth="1"/>
    <col min="12493" max="12493" width="0" style="2" hidden="1" customWidth="1"/>
    <col min="12494" max="12494" width="6.7109375" style="2" customWidth="1"/>
    <col min="12495" max="12496" width="7.85546875" style="2" customWidth="1"/>
    <col min="12497" max="12498" width="0" style="2" hidden="1" customWidth="1"/>
    <col min="12499" max="12499" width="6.7109375" style="2" customWidth="1"/>
    <col min="12500" max="12500" width="5.5703125" style="2" customWidth="1"/>
    <col min="12501" max="12502" width="0" style="2" hidden="1" customWidth="1"/>
    <col min="12503" max="12503" width="6" style="2" customWidth="1"/>
    <col min="12504" max="12510" width="0" style="2" hidden="1" customWidth="1"/>
    <col min="12511" max="12511" width="9.85546875" style="2" customWidth="1"/>
    <col min="12512" max="12512" width="10.7109375" style="2" customWidth="1"/>
    <col min="12513" max="12513" width="10.5703125" style="2" customWidth="1"/>
    <col min="12514" max="12515" width="9.140625" style="2" customWidth="1"/>
    <col min="12516" max="12516" width="12.85546875" style="2" bestFit="1" customWidth="1"/>
    <col min="12517" max="12517" width="15.42578125" style="2" customWidth="1"/>
    <col min="12518" max="12518" width="15.28515625" style="2" customWidth="1"/>
    <col min="12519" max="12519" width="14.85546875" style="2" customWidth="1"/>
    <col min="12520" max="12520" width="12.85546875" style="2" bestFit="1" customWidth="1"/>
    <col min="12521" max="12521" width="14.85546875" style="2" customWidth="1"/>
    <col min="12522" max="12522" width="12.7109375" style="2" bestFit="1" customWidth="1"/>
    <col min="12523" max="12523" width="9.42578125" style="2" customWidth="1"/>
    <col min="12524" max="12524" width="11.28515625" style="2" customWidth="1"/>
    <col min="12525" max="12525" width="12.7109375" style="2" bestFit="1" customWidth="1"/>
    <col min="12526" max="12526" width="7.85546875" style="2" customWidth="1"/>
    <col min="12527" max="12527" width="12.7109375" style="2" bestFit="1" customWidth="1"/>
    <col min="12528" max="12528" width="13.7109375" style="2" bestFit="1" customWidth="1"/>
    <col min="12529" max="12529" width="12.7109375" style="2" customWidth="1"/>
    <col min="12530" max="12530" width="12.7109375" style="2" bestFit="1" customWidth="1"/>
    <col min="12531" max="12531" width="13.85546875" style="2" customWidth="1"/>
    <col min="12532" max="12532" width="13.140625" style="2" customWidth="1"/>
    <col min="12533" max="12534" width="9.140625" style="2" customWidth="1"/>
    <col min="12535" max="12536" width="12.7109375" style="2" bestFit="1" customWidth="1"/>
    <col min="12537" max="12666" width="9.140625" style="2" customWidth="1"/>
    <col min="12667" max="12667" width="4.42578125" style="2" customWidth="1"/>
    <col min="12668" max="12669" width="9.140625" style="2" customWidth="1"/>
    <col min="12670" max="12670" width="5.28515625" style="2" customWidth="1"/>
    <col min="12671" max="12671" width="6.5703125" style="2" customWidth="1"/>
    <col min="12672" max="12672" width="26.42578125" style="2" customWidth="1"/>
    <col min="12673" max="12673" width="6.5703125" style="2" customWidth="1"/>
    <col min="12674" max="12679" width="8.85546875" style="2" customWidth="1"/>
    <col min="12680" max="12680" width="13.42578125" style="2" customWidth="1"/>
    <col min="12681" max="12681" width="13.28515625" style="2" customWidth="1"/>
    <col min="12682" max="12682" width="9" style="2" customWidth="1"/>
    <col min="12683" max="12683" width="6.85546875" style="2" customWidth="1"/>
    <col min="12684" max="12684" width="5.42578125" style="2" customWidth="1"/>
    <col min="12685" max="12686" width="8.85546875" style="2" customWidth="1"/>
    <col min="12687" max="12687" width="10.7109375" style="2" customWidth="1"/>
    <col min="12688" max="12688" width="8.28515625" style="2" customWidth="1"/>
    <col min="12689" max="12689" width="7.7109375" style="2" customWidth="1"/>
    <col min="12690" max="12690" width="8.42578125" style="2" customWidth="1"/>
    <col min="12691" max="12691" width="9.140625" style="2" customWidth="1"/>
    <col min="12692" max="12692" width="8" style="2" customWidth="1"/>
    <col min="12693" max="12693" width="6.28515625" style="2" customWidth="1"/>
    <col min="12694" max="12694" width="7.28515625" style="2" customWidth="1"/>
    <col min="12695" max="12696" width="7.5703125" style="2" customWidth="1"/>
    <col min="12697" max="12697" width="6.7109375" style="2" customWidth="1"/>
    <col min="12698" max="12698" width="9.140625" style="2" customWidth="1"/>
    <col min="12699" max="12699" width="6.28515625" style="2" customWidth="1"/>
    <col min="12700" max="12701" width="8" style="2" customWidth="1"/>
    <col min="12702" max="12702" width="6.7109375" style="2" customWidth="1"/>
    <col min="12703" max="12703" width="9.140625" style="2" customWidth="1"/>
    <col min="12704" max="12704" width="7.28515625" style="2" customWidth="1"/>
    <col min="12705" max="12705" width="9.140625" style="2" customWidth="1"/>
    <col min="12706" max="12706" width="9.28515625" style="2" customWidth="1"/>
    <col min="12707" max="12714" width="0" style="2" hidden="1"/>
    <col min="12715" max="12715" width="4.5703125" style="2" customWidth="1"/>
    <col min="12716" max="12717" width="0" style="2" hidden="1" customWidth="1"/>
    <col min="12718" max="12718" width="3.140625" style="2" customWidth="1"/>
    <col min="12719" max="12719" width="5.85546875" style="2" customWidth="1"/>
    <col min="12720" max="12720" width="26" style="2" customWidth="1"/>
    <col min="12721" max="12721" width="7.28515625" style="2" customWidth="1"/>
    <col min="12722" max="12737" width="0" style="2" hidden="1" customWidth="1"/>
    <col min="12738" max="12738" width="10.28515625" style="2" customWidth="1"/>
    <col min="12739" max="12741" width="0" style="2" hidden="1" customWidth="1"/>
    <col min="12742" max="12742" width="8" style="2" customWidth="1"/>
    <col min="12743" max="12743" width="0" style="2" hidden="1" customWidth="1"/>
    <col min="12744" max="12744" width="9.85546875" style="2" customWidth="1"/>
    <col min="12745" max="12745" width="9.28515625" style="2" customWidth="1"/>
    <col min="12746" max="12747" width="0" style="2" hidden="1" customWidth="1"/>
    <col min="12748" max="12748" width="7.85546875" style="2" customWidth="1"/>
    <col min="12749" max="12749" width="0" style="2" hidden="1" customWidth="1"/>
    <col min="12750" max="12750" width="6.7109375" style="2" customWidth="1"/>
    <col min="12751" max="12752" width="7.85546875" style="2" customWidth="1"/>
    <col min="12753" max="12754" width="0" style="2" hidden="1" customWidth="1"/>
    <col min="12755" max="12755" width="6.7109375" style="2" customWidth="1"/>
    <col min="12756" max="12756" width="5.5703125" style="2" customWidth="1"/>
    <col min="12757" max="12758" width="0" style="2" hidden="1" customWidth="1"/>
    <col min="12759" max="12759" width="6" style="2" customWidth="1"/>
    <col min="12760" max="12766" width="0" style="2" hidden="1" customWidth="1"/>
    <col min="12767" max="12767" width="9.85546875" style="2" customWidth="1"/>
    <col min="12768" max="12768" width="10.7109375" style="2" customWidth="1"/>
    <col min="12769" max="12769" width="10.5703125" style="2" customWidth="1"/>
    <col min="12770" max="12771" width="9.140625" style="2" customWidth="1"/>
    <col min="12772" max="12772" width="12.85546875" style="2" bestFit="1" customWidth="1"/>
    <col min="12773" max="12773" width="15.42578125" style="2" customWidth="1"/>
    <col min="12774" max="12774" width="15.28515625" style="2" customWidth="1"/>
    <col min="12775" max="12775" width="14.85546875" style="2" customWidth="1"/>
    <col min="12776" max="12776" width="12.85546875" style="2" bestFit="1" customWidth="1"/>
    <col min="12777" max="12777" width="14.85546875" style="2" customWidth="1"/>
    <col min="12778" max="12778" width="12.7109375" style="2" bestFit="1" customWidth="1"/>
    <col min="12779" max="12779" width="9.42578125" style="2" customWidth="1"/>
    <col min="12780" max="12780" width="11.28515625" style="2" customWidth="1"/>
    <col min="12781" max="12781" width="12.7109375" style="2" bestFit="1" customWidth="1"/>
    <col min="12782" max="12782" width="7.85546875" style="2" customWidth="1"/>
    <col min="12783" max="12783" width="12.7109375" style="2" bestFit="1" customWidth="1"/>
    <col min="12784" max="12784" width="13.7109375" style="2" bestFit="1" customWidth="1"/>
    <col min="12785" max="12785" width="12.7109375" style="2" customWidth="1"/>
    <col min="12786" max="12786" width="12.7109375" style="2" bestFit="1" customWidth="1"/>
    <col min="12787" max="12787" width="13.85546875" style="2" customWidth="1"/>
    <col min="12788" max="12788" width="13.140625" style="2" customWidth="1"/>
    <col min="12789" max="12790" width="9.140625" style="2" customWidth="1"/>
    <col min="12791" max="12792" width="12.7109375" style="2" bestFit="1" customWidth="1"/>
    <col min="12793" max="12922" width="9.140625" style="2" customWidth="1"/>
    <col min="12923" max="12923" width="4.42578125" style="2" customWidth="1"/>
    <col min="12924" max="12925" width="9.140625" style="2" customWidth="1"/>
    <col min="12926" max="12926" width="5.28515625" style="2" customWidth="1"/>
    <col min="12927" max="12927" width="6.5703125" style="2" customWidth="1"/>
    <col min="12928" max="12928" width="26.42578125" style="2" customWidth="1"/>
    <col min="12929" max="12929" width="6.5703125" style="2" customWidth="1"/>
    <col min="12930" max="12935" width="8.85546875" style="2" customWidth="1"/>
    <col min="12936" max="12936" width="13.42578125" style="2" customWidth="1"/>
    <col min="12937" max="12937" width="13.28515625" style="2" customWidth="1"/>
    <col min="12938" max="12938" width="9" style="2" customWidth="1"/>
    <col min="12939" max="12939" width="6.85546875" style="2" customWidth="1"/>
    <col min="12940" max="12940" width="5.42578125" style="2" customWidth="1"/>
    <col min="12941" max="12942" width="8.85546875" style="2" customWidth="1"/>
    <col min="12943" max="12943" width="10.7109375" style="2" customWidth="1"/>
    <col min="12944" max="12944" width="8.28515625" style="2" customWidth="1"/>
    <col min="12945" max="12945" width="7.7109375" style="2" customWidth="1"/>
    <col min="12946" max="12946" width="8.42578125" style="2" customWidth="1"/>
    <col min="12947" max="12947" width="9.140625" style="2" customWidth="1"/>
    <col min="12948" max="12948" width="8" style="2" customWidth="1"/>
    <col min="12949" max="12949" width="6.28515625" style="2" customWidth="1"/>
    <col min="12950" max="12950" width="7.28515625" style="2" customWidth="1"/>
    <col min="12951" max="12952" width="7.5703125" style="2" customWidth="1"/>
    <col min="12953" max="12953" width="6.7109375" style="2" customWidth="1"/>
    <col min="12954" max="12954" width="9.140625" style="2" customWidth="1"/>
    <col min="12955" max="12955" width="6.28515625" style="2" customWidth="1"/>
    <col min="12956" max="12957" width="8" style="2" customWidth="1"/>
    <col min="12958" max="12958" width="6.7109375" style="2" customWidth="1"/>
    <col min="12959" max="12959" width="9.140625" style="2" customWidth="1"/>
    <col min="12960" max="12960" width="7.28515625" style="2" customWidth="1"/>
    <col min="12961" max="12961" width="9.140625" style="2" customWidth="1"/>
    <col min="12962" max="12962" width="9.28515625" style="2" customWidth="1"/>
    <col min="12963" max="12970" width="0" style="2" hidden="1"/>
    <col min="12971" max="12971" width="4.5703125" style="2" customWidth="1"/>
    <col min="12972" max="12973" width="0" style="2" hidden="1" customWidth="1"/>
    <col min="12974" max="12974" width="3.140625" style="2" customWidth="1"/>
    <col min="12975" max="12975" width="5.85546875" style="2" customWidth="1"/>
    <col min="12976" max="12976" width="26" style="2" customWidth="1"/>
    <col min="12977" max="12977" width="7.28515625" style="2" customWidth="1"/>
    <col min="12978" max="12993" width="0" style="2" hidden="1" customWidth="1"/>
    <col min="12994" max="12994" width="10.28515625" style="2" customWidth="1"/>
    <col min="12995" max="12997" width="0" style="2" hidden="1" customWidth="1"/>
    <col min="12998" max="12998" width="8" style="2" customWidth="1"/>
    <col min="12999" max="12999" width="0" style="2" hidden="1" customWidth="1"/>
    <col min="13000" max="13000" width="9.85546875" style="2" customWidth="1"/>
    <col min="13001" max="13001" width="9.28515625" style="2" customWidth="1"/>
    <col min="13002" max="13003" width="0" style="2" hidden="1" customWidth="1"/>
    <col min="13004" max="13004" width="7.85546875" style="2" customWidth="1"/>
    <col min="13005" max="13005" width="0" style="2" hidden="1" customWidth="1"/>
    <col min="13006" max="13006" width="6.7109375" style="2" customWidth="1"/>
    <col min="13007" max="13008" width="7.85546875" style="2" customWidth="1"/>
    <col min="13009" max="13010" width="0" style="2" hidden="1" customWidth="1"/>
    <col min="13011" max="13011" width="6.7109375" style="2" customWidth="1"/>
    <col min="13012" max="13012" width="5.5703125" style="2" customWidth="1"/>
    <col min="13013" max="13014" width="0" style="2" hidden="1" customWidth="1"/>
    <col min="13015" max="13015" width="6" style="2" customWidth="1"/>
    <col min="13016" max="13022" width="0" style="2" hidden="1" customWidth="1"/>
    <col min="13023" max="13023" width="9.85546875" style="2" customWidth="1"/>
    <col min="13024" max="13024" width="10.7109375" style="2" customWidth="1"/>
    <col min="13025" max="13025" width="10.5703125" style="2" customWidth="1"/>
    <col min="13026" max="13027" width="9.140625" style="2" customWidth="1"/>
    <col min="13028" max="13028" width="12.85546875" style="2" bestFit="1" customWidth="1"/>
    <col min="13029" max="13029" width="15.42578125" style="2" customWidth="1"/>
    <col min="13030" max="13030" width="15.28515625" style="2" customWidth="1"/>
    <col min="13031" max="13031" width="14.85546875" style="2" customWidth="1"/>
    <col min="13032" max="13032" width="12.85546875" style="2" bestFit="1" customWidth="1"/>
    <col min="13033" max="13033" width="14.85546875" style="2" customWidth="1"/>
    <col min="13034" max="13034" width="12.7109375" style="2" bestFit="1" customWidth="1"/>
    <col min="13035" max="13035" width="9.42578125" style="2" customWidth="1"/>
    <col min="13036" max="13036" width="11.28515625" style="2" customWidth="1"/>
    <col min="13037" max="13037" width="12.7109375" style="2" bestFit="1" customWidth="1"/>
    <col min="13038" max="13038" width="7.85546875" style="2" customWidth="1"/>
    <col min="13039" max="13039" width="12.7109375" style="2" bestFit="1" customWidth="1"/>
    <col min="13040" max="13040" width="13.7109375" style="2" bestFit="1" customWidth="1"/>
    <col min="13041" max="13041" width="12.7109375" style="2" customWidth="1"/>
    <col min="13042" max="13042" width="12.7109375" style="2" bestFit="1" customWidth="1"/>
    <col min="13043" max="13043" width="13.85546875" style="2" customWidth="1"/>
    <col min="13044" max="13044" width="13.140625" style="2" customWidth="1"/>
    <col min="13045" max="13046" width="9.140625" style="2" customWidth="1"/>
    <col min="13047" max="13048" width="12.7109375" style="2" bestFit="1" customWidth="1"/>
    <col min="13049" max="13178" width="9.140625" style="2" customWidth="1"/>
    <col min="13179" max="13179" width="4.42578125" style="2" customWidth="1"/>
    <col min="13180" max="13181" width="9.140625" style="2" customWidth="1"/>
    <col min="13182" max="13182" width="5.28515625" style="2" customWidth="1"/>
    <col min="13183" max="13183" width="6.5703125" style="2" customWidth="1"/>
    <col min="13184" max="13184" width="26.42578125" style="2" customWidth="1"/>
    <col min="13185" max="13185" width="6.5703125" style="2" customWidth="1"/>
    <col min="13186" max="13191" width="8.85546875" style="2" customWidth="1"/>
    <col min="13192" max="13192" width="13.42578125" style="2" customWidth="1"/>
    <col min="13193" max="13193" width="13.28515625" style="2" customWidth="1"/>
    <col min="13194" max="13194" width="9" style="2" customWidth="1"/>
    <col min="13195" max="13195" width="6.85546875" style="2" customWidth="1"/>
    <col min="13196" max="13196" width="5.42578125" style="2" customWidth="1"/>
    <col min="13197" max="13198" width="8.85546875" style="2" customWidth="1"/>
    <col min="13199" max="13199" width="10.7109375" style="2" customWidth="1"/>
    <col min="13200" max="13200" width="8.28515625" style="2" customWidth="1"/>
    <col min="13201" max="13201" width="7.7109375" style="2" customWidth="1"/>
    <col min="13202" max="13202" width="8.42578125" style="2" customWidth="1"/>
    <col min="13203" max="13203" width="9.140625" style="2" customWidth="1"/>
    <col min="13204" max="13204" width="8" style="2" customWidth="1"/>
    <col min="13205" max="13205" width="6.28515625" style="2" customWidth="1"/>
    <col min="13206" max="13206" width="7.28515625" style="2" customWidth="1"/>
    <col min="13207" max="13208" width="7.5703125" style="2" customWidth="1"/>
    <col min="13209" max="13209" width="6.7109375" style="2" customWidth="1"/>
    <col min="13210" max="13210" width="9.140625" style="2" customWidth="1"/>
    <col min="13211" max="13211" width="6.28515625" style="2" customWidth="1"/>
    <col min="13212" max="13213" width="8" style="2" customWidth="1"/>
    <col min="13214" max="13214" width="6.7109375" style="2" customWidth="1"/>
    <col min="13215" max="13215" width="9.140625" style="2" customWidth="1"/>
    <col min="13216" max="13216" width="7.28515625" style="2" customWidth="1"/>
    <col min="13217" max="13217" width="9.140625" style="2" customWidth="1"/>
    <col min="13218" max="13218" width="9.28515625" style="2" customWidth="1"/>
    <col min="13219" max="13226" width="0" style="2" hidden="1"/>
    <col min="13227" max="13227" width="4.5703125" style="2" customWidth="1"/>
    <col min="13228" max="13229" width="0" style="2" hidden="1" customWidth="1"/>
    <col min="13230" max="13230" width="3.140625" style="2" customWidth="1"/>
    <col min="13231" max="13231" width="5.85546875" style="2" customWidth="1"/>
    <col min="13232" max="13232" width="26" style="2" customWidth="1"/>
    <col min="13233" max="13233" width="7.28515625" style="2" customWidth="1"/>
    <col min="13234" max="13249" width="0" style="2" hidden="1" customWidth="1"/>
    <col min="13250" max="13250" width="10.28515625" style="2" customWidth="1"/>
    <col min="13251" max="13253" width="0" style="2" hidden="1" customWidth="1"/>
    <col min="13254" max="13254" width="8" style="2" customWidth="1"/>
    <col min="13255" max="13255" width="0" style="2" hidden="1" customWidth="1"/>
    <col min="13256" max="13256" width="9.85546875" style="2" customWidth="1"/>
    <col min="13257" max="13257" width="9.28515625" style="2" customWidth="1"/>
    <col min="13258" max="13259" width="0" style="2" hidden="1" customWidth="1"/>
    <col min="13260" max="13260" width="7.85546875" style="2" customWidth="1"/>
    <col min="13261" max="13261" width="0" style="2" hidden="1" customWidth="1"/>
    <col min="13262" max="13262" width="6.7109375" style="2" customWidth="1"/>
    <col min="13263" max="13264" width="7.85546875" style="2" customWidth="1"/>
    <col min="13265" max="13266" width="0" style="2" hidden="1" customWidth="1"/>
    <col min="13267" max="13267" width="6.7109375" style="2" customWidth="1"/>
    <col min="13268" max="13268" width="5.5703125" style="2" customWidth="1"/>
    <col min="13269" max="13270" width="0" style="2" hidden="1" customWidth="1"/>
    <col min="13271" max="13271" width="6" style="2" customWidth="1"/>
    <col min="13272" max="13278" width="0" style="2" hidden="1" customWidth="1"/>
    <col min="13279" max="13279" width="9.85546875" style="2" customWidth="1"/>
    <col min="13280" max="13280" width="10.7109375" style="2" customWidth="1"/>
    <col min="13281" max="13281" width="10.5703125" style="2" customWidth="1"/>
    <col min="13282" max="13283" width="9.140625" style="2" customWidth="1"/>
    <col min="13284" max="13284" width="12.85546875" style="2" bestFit="1" customWidth="1"/>
    <col min="13285" max="13285" width="15.42578125" style="2" customWidth="1"/>
    <col min="13286" max="13286" width="15.28515625" style="2" customWidth="1"/>
    <col min="13287" max="13287" width="14.85546875" style="2" customWidth="1"/>
    <col min="13288" max="13288" width="12.85546875" style="2" bestFit="1" customWidth="1"/>
    <col min="13289" max="13289" width="14.85546875" style="2" customWidth="1"/>
    <col min="13290" max="13290" width="12.7109375" style="2" bestFit="1" customWidth="1"/>
    <col min="13291" max="13291" width="9.42578125" style="2" customWidth="1"/>
    <col min="13292" max="13292" width="11.28515625" style="2" customWidth="1"/>
    <col min="13293" max="13293" width="12.7109375" style="2" bestFit="1" customWidth="1"/>
    <col min="13294" max="13294" width="7.85546875" style="2" customWidth="1"/>
    <col min="13295" max="13295" width="12.7109375" style="2" bestFit="1" customWidth="1"/>
    <col min="13296" max="13296" width="13.7109375" style="2" bestFit="1" customWidth="1"/>
    <col min="13297" max="13297" width="12.7109375" style="2" customWidth="1"/>
    <col min="13298" max="13298" width="12.7109375" style="2" bestFit="1" customWidth="1"/>
    <col min="13299" max="13299" width="13.85546875" style="2" customWidth="1"/>
    <col min="13300" max="13300" width="13.140625" style="2" customWidth="1"/>
    <col min="13301" max="13302" width="9.140625" style="2" customWidth="1"/>
    <col min="13303" max="13304" width="12.7109375" style="2" bestFit="1" customWidth="1"/>
    <col min="13305" max="13434" width="9.140625" style="2" customWidth="1"/>
    <col min="13435" max="13435" width="4.42578125" style="2" customWidth="1"/>
    <col min="13436" max="13437" width="9.140625" style="2" customWidth="1"/>
    <col min="13438" max="13438" width="5.28515625" style="2" customWidth="1"/>
    <col min="13439" max="13439" width="6.5703125" style="2" customWidth="1"/>
    <col min="13440" max="13440" width="26.42578125" style="2" customWidth="1"/>
    <col min="13441" max="13441" width="6.5703125" style="2" customWidth="1"/>
    <col min="13442" max="13447" width="8.85546875" style="2" customWidth="1"/>
    <col min="13448" max="13448" width="13.42578125" style="2" customWidth="1"/>
    <col min="13449" max="13449" width="13.28515625" style="2" customWidth="1"/>
    <col min="13450" max="13450" width="9" style="2" customWidth="1"/>
    <col min="13451" max="13451" width="6.85546875" style="2" customWidth="1"/>
    <col min="13452" max="13452" width="5.42578125" style="2" customWidth="1"/>
    <col min="13453" max="13454" width="8.85546875" style="2" customWidth="1"/>
    <col min="13455" max="13455" width="10.7109375" style="2" customWidth="1"/>
    <col min="13456" max="13456" width="8.28515625" style="2" customWidth="1"/>
    <col min="13457" max="13457" width="7.7109375" style="2" customWidth="1"/>
    <col min="13458" max="13458" width="8.42578125" style="2" customWidth="1"/>
    <col min="13459" max="13459" width="9.140625" style="2" customWidth="1"/>
    <col min="13460" max="13460" width="8" style="2" customWidth="1"/>
    <col min="13461" max="13461" width="6.28515625" style="2" customWidth="1"/>
    <col min="13462" max="13462" width="7.28515625" style="2" customWidth="1"/>
    <col min="13463" max="13464" width="7.5703125" style="2" customWidth="1"/>
    <col min="13465" max="13465" width="6.7109375" style="2" customWidth="1"/>
    <col min="13466" max="13466" width="9.140625" style="2" customWidth="1"/>
    <col min="13467" max="13467" width="6.28515625" style="2" customWidth="1"/>
    <col min="13468" max="13469" width="8" style="2" customWidth="1"/>
    <col min="13470" max="13470" width="6.7109375" style="2" customWidth="1"/>
    <col min="13471" max="13471" width="9.140625" style="2" customWidth="1"/>
    <col min="13472" max="13472" width="7.28515625" style="2" customWidth="1"/>
    <col min="13473" max="13473" width="9.140625" style="2" customWidth="1"/>
    <col min="13474" max="13474" width="9.28515625" style="2" customWidth="1"/>
    <col min="13475" max="13482" width="0" style="2" hidden="1"/>
    <col min="13483" max="13483" width="4.5703125" style="2" customWidth="1"/>
    <col min="13484" max="13485" width="0" style="2" hidden="1" customWidth="1"/>
    <col min="13486" max="13486" width="3.140625" style="2" customWidth="1"/>
    <col min="13487" max="13487" width="5.85546875" style="2" customWidth="1"/>
    <col min="13488" max="13488" width="26" style="2" customWidth="1"/>
    <col min="13489" max="13489" width="7.28515625" style="2" customWidth="1"/>
    <col min="13490" max="13505" width="0" style="2" hidden="1" customWidth="1"/>
    <col min="13506" max="13506" width="10.28515625" style="2" customWidth="1"/>
    <col min="13507" max="13509" width="0" style="2" hidden="1" customWidth="1"/>
    <col min="13510" max="13510" width="8" style="2" customWidth="1"/>
    <col min="13511" max="13511" width="0" style="2" hidden="1" customWidth="1"/>
    <col min="13512" max="13512" width="9.85546875" style="2" customWidth="1"/>
    <col min="13513" max="13513" width="9.28515625" style="2" customWidth="1"/>
    <col min="13514" max="13515" width="0" style="2" hidden="1" customWidth="1"/>
    <col min="13516" max="13516" width="7.85546875" style="2" customWidth="1"/>
    <col min="13517" max="13517" width="0" style="2" hidden="1" customWidth="1"/>
    <col min="13518" max="13518" width="6.7109375" style="2" customWidth="1"/>
    <col min="13519" max="13520" width="7.85546875" style="2" customWidth="1"/>
    <col min="13521" max="13522" width="0" style="2" hidden="1" customWidth="1"/>
    <col min="13523" max="13523" width="6.7109375" style="2" customWidth="1"/>
    <col min="13524" max="13524" width="5.5703125" style="2" customWidth="1"/>
    <col min="13525" max="13526" width="0" style="2" hidden="1" customWidth="1"/>
    <col min="13527" max="13527" width="6" style="2" customWidth="1"/>
    <col min="13528" max="13534" width="0" style="2" hidden="1" customWidth="1"/>
    <col min="13535" max="13535" width="9.85546875" style="2" customWidth="1"/>
    <col min="13536" max="13536" width="10.7109375" style="2" customWidth="1"/>
    <col min="13537" max="13537" width="10.5703125" style="2" customWidth="1"/>
    <col min="13538" max="13539" width="9.140625" style="2" customWidth="1"/>
    <col min="13540" max="13540" width="12.85546875" style="2" bestFit="1" customWidth="1"/>
    <col min="13541" max="13541" width="15.42578125" style="2" customWidth="1"/>
    <col min="13542" max="13542" width="15.28515625" style="2" customWidth="1"/>
    <col min="13543" max="13543" width="14.85546875" style="2" customWidth="1"/>
    <col min="13544" max="13544" width="12.85546875" style="2" bestFit="1" customWidth="1"/>
    <col min="13545" max="13545" width="14.85546875" style="2" customWidth="1"/>
    <col min="13546" max="13546" width="12.7109375" style="2" bestFit="1" customWidth="1"/>
    <col min="13547" max="13547" width="9.42578125" style="2" customWidth="1"/>
    <col min="13548" max="13548" width="11.28515625" style="2" customWidth="1"/>
    <col min="13549" max="13549" width="12.7109375" style="2" bestFit="1" customWidth="1"/>
    <col min="13550" max="13550" width="7.85546875" style="2" customWidth="1"/>
    <col min="13551" max="13551" width="12.7109375" style="2" bestFit="1" customWidth="1"/>
    <col min="13552" max="13552" width="13.7109375" style="2" bestFit="1" customWidth="1"/>
    <col min="13553" max="13553" width="12.7109375" style="2" customWidth="1"/>
    <col min="13554" max="13554" width="12.7109375" style="2" bestFit="1" customWidth="1"/>
    <col min="13555" max="13555" width="13.85546875" style="2" customWidth="1"/>
    <col min="13556" max="13556" width="13.140625" style="2" customWidth="1"/>
    <col min="13557" max="13558" width="9.140625" style="2" customWidth="1"/>
    <col min="13559" max="13560" width="12.7109375" style="2" bestFit="1" customWidth="1"/>
    <col min="13561" max="13690" width="9.140625" style="2" customWidth="1"/>
    <col min="13691" max="13691" width="4.42578125" style="2" customWidth="1"/>
    <col min="13692" max="13693" width="9.140625" style="2" customWidth="1"/>
    <col min="13694" max="13694" width="5.28515625" style="2" customWidth="1"/>
    <col min="13695" max="13695" width="6.5703125" style="2" customWidth="1"/>
    <col min="13696" max="13696" width="26.42578125" style="2" customWidth="1"/>
    <col min="13697" max="13697" width="6.5703125" style="2" customWidth="1"/>
    <col min="13698" max="13703" width="8.85546875" style="2" customWidth="1"/>
    <col min="13704" max="13704" width="13.42578125" style="2" customWidth="1"/>
    <col min="13705" max="13705" width="13.28515625" style="2" customWidth="1"/>
    <col min="13706" max="13706" width="9" style="2" customWidth="1"/>
    <col min="13707" max="13707" width="6.85546875" style="2" customWidth="1"/>
    <col min="13708" max="13708" width="5.42578125" style="2" customWidth="1"/>
    <col min="13709" max="13710" width="8.85546875" style="2" customWidth="1"/>
    <col min="13711" max="13711" width="10.7109375" style="2" customWidth="1"/>
    <col min="13712" max="13712" width="8.28515625" style="2" customWidth="1"/>
    <col min="13713" max="13713" width="7.7109375" style="2" customWidth="1"/>
    <col min="13714" max="13714" width="8.42578125" style="2" customWidth="1"/>
    <col min="13715" max="13715" width="9.140625" style="2" customWidth="1"/>
    <col min="13716" max="13716" width="8" style="2" customWidth="1"/>
    <col min="13717" max="13717" width="6.28515625" style="2" customWidth="1"/>
    <col min="13718" max="13718" width="7.28515625" style="2" customWidth="1"/>
    <col min="13719" max="13720" width="7.5703125" style="2" customWidth="1"/>
    <col min="13721" max="13721" width="6.7109375" style="2" customWidth="1"/>
    <col min="13722" max="13722" width="9.140625" style="2" customWidth="1"/>
    <col min="13723" max="13723" width="6.28515625" style="2" customWidth="1"/>
    <col min="13724" max="13725" width="8" style="2" customWidth="1"/>
    <col min="13726" max="13726" width="6.7109375" style="2" customWidth="1"/>
    <col min="13727" max="13727" width="9.140625" style="2" customWidth="1"/>
    <col min="13728" max="13728" width="7.28515625" style="2" customWidth="1"/>
    <col min="13729" max="13729" width="9.140625" style="2" customWidth="1"/>
    <col min="13730" max="13730" width="9.28515625" style="2" customWidth="1"/>
    <col min="13731" max="13738" width="0" style="2" hidden="1"/>
    <col min="13739" max="13739" width="4.5703125" style="2" customWidth="1"/>
    <col min="13740" max="13741" width="0" style="2" hidden="1" customWidth="1"/>
    <col min="13742" max="13742" width="3.140625" style="2" customWidth="1"/>
    <col min="13743" max="13743" width="5.85546875" style="2" customWidth="1"/>
    <col min="13744" max="13744" width="26" style="2" customWidth="1"/>
    <col min="13745" max="13745" width="7.28515625" style="2" customWidth="1"/>
    <col min="13746" max="13761" width="0" style="2" hidden="1" customWidth="1"/>
    <col min="13762" max="13762" width="10.28515625" style="2" customWidth="1"/>
    <col min="13763" max="13765" width="0" style="2" hidden="1" customWidth="1"/>
    <col min="13766" max="13766" width="8" style="2" customWidth="1"/>
    <col min="13767" max="13767" width="0" style="2" hidden="1" customWidth="1"/>
    <col min="13768" max="13768" width="9.85546875" style="2" customWidth="1"/>
    <col min="13769" max="13769" width="9.28515625" style="2" customWidth="1"/>
    <col min="13770" max="13771" width="0" style="2" hidden="1" customWidth="1"/>
    <col min="13772" max="13772" width="7.85546875" style="2" customWidth="1"/>
    <col min="13773" max="13773" width="0" style="2" hidden="1" customWidth="1"/>
    <col min="13774" max="13774" width="6.7109375" style="2" customWidth="1"/>
    <col min="13775" max="13776" width="7.85546875" style="2" customWidth="1"/>
    <col min="13777" max="13778" width="0" style="2" hidden="1" customWidth="1"/>
    <col min="13779" max="13779" width="6.7109375" style="2" customWidth="1"/>
    <col min="13780" max="13780" width="5.5703125" style="2" customWidth="1"/>
    <col min="13781" max="13782" width="0" style="2" hidden="1" customWidth="1"/>
    <col min="13783" max="13783" width="6" style="2" customWidth="1"/>
    <col min="13784" max="13790" width="0" style="2" hidden="1" customWidth="1"/>
    <col min="13791" max="13791" width="9.85546875" style="2" customWidth="1"/>
    <col min="13792" max="13792" width="10.7109375" style="2" customWidth="1"/>
    <col min="13793" max="13793" width="10.5703125" style="2" customWidth="1"/>
    <col min="13794" max="13795" width="9.140625" style="2" customWidth="1"/>
    <col min="13796" max="13796" width="12.85546875" style="2" bestFit="1" customWidth="1"/>
    <col min="13797" max="13797" width="15.42578125" style="2" customWidth="1"/>
    <col min="13798" max="13798" width="15.28515625" style="2" customWidth="1"/>
    <col min="13799" max="13799" width="14.85546875" style="2" customWidth="1"/>
    <col min="13800" max="13800" width="12.85546875" style="2" bestFit="1" customWidth="1"/>
    <col min="13801" max="13801" width="14.85546875" style="2" customWidth="1"/>
    <col min="13802" max="13802" width="12.7109375" style="2" bestFit="1" customWidth="1"/>
    <col min="13803" max="13803" width="9.42578125" style="2" customWidth="1"/>
    <col min="13804" max="13804" width="11.28515625" style="2" customWidth="1"/>
    <col min="13805" max="13805" width="12.7109375" style="2" bestFit="1" customWidth="1"/>
    <col min="13806" max="13806" width="7.85546875" style="2" customWidth="1"/>
    <col min="13807" max="13807" width="12.7109375" style="2" bestFit="1" customWidth="1"/>
    <col min="13808" max="13808" width="13.7109375" style="2" bestFit="1" customWidth="1"/>
    <col min="13809" max="13809" width="12.7109375" style="2" customWidth="1"/>
    <col min="13810" max="13810" width="12.7109375" style="2" bestFit="1" customWidth="1"/>
    <col min="13811" max="13811" width="13.85546875" style="2" customWidth="1"/>
    <col min="13812" max="13812" width="13.140625" style="2" customWidth="1"/>
    <col min="13813" max="13814" width="9.140625" style="2" customWidth="1"/>
    <col min="13815" max="13816" width="12.7109375" style="2" bestFit="1" customWidth="1"/>
    <col min="13817" max="13946" width="9.140625" style="2" customWidth="1"/>
    <col min="13947" max="13947" width="4.42578125" style="2" customWidth="1"/>
    <col min="13948" max="13949" width="9.140625" style="2" customWidth="1"/>
    <col min="13950" max="13950" width="5.28515625" style="2" customWidth="1"/>
    <col min="13951" max="13951" width="6.5703125" style="2" customWidth="1"/>
    <col min="13952" max="13952" width="26.42578125" style="2" customWidth="1"/>
    <col min="13953" max="13953" width="6.5703125" style="2" customWidth="1"/>
    <col min="13954" max="13959" width="8.85546875" style="2" customWidth="1"/>
    <col min="13960" max="13960" width="13.42578125" style="2" customWidth="1"/>
    <col min="13961" max="13961" width="13.28515625" style="2" customWidth="1"/>
    <col min="13962" max="13962" width="9" style="2" customWidth="1"/>
    <col min="13963" max="13963" width="6.85546875" style="2" customWidth="1"/>
    <col min="13964" max="13964" width="5.42578125" style="2" customWidth="1"/>
    <col min="13965" max="13966" width="8.85546875" style="2" customWidth="1"/>
    <col min="13967" max="13967" width="10.7109375" style="2" customWidth="1"/>
    <col min="13968" max="13968" width="8.28515625" style="2" customWidth="1"/>
    <col min="13969" max="13969" width="7.7109375" style="2" customWidth="1"/>
    <col min="13970" max="13970" width="8.42578125" style="2" customWidth="1"/>
    <col min="13971" max="13971" width="9.140625" style="2" customWidth="1"/>
    <col min="13972" max="13972" width="8" style="2" customWidth="1"/>
    <col min="13973" max="13973" width="6.28515625" style="2" customWidth="1"/>
    <col min="13974" max="13974" width="7.28515625" style="2" customWidth="1"/>
    <col min="13975" max="13976" width="7.5703125" style="2" customWidth="1"/>
    <col min="13977" max="13977" width="6.7109375" style="2" customWidth="1"/>
    <col min="13978" max="13978" width="9.140625" style="2" customWidth="1"/>
    <col min="13979" max="13979" width="6.28515625" style="2" customWidth="1"/>
    <col min="13980" max="13981" width="8" style="2" customWidth="1"/>
    <col min="13982" max="13982" width="6.7109375" style="2" customWidth="1"/>
    <col min="13983" max="13983" width="9.140625" style="2" customWidth="1"/>
    <col min="13984" max="13984" width="7.28515625" style="2" customWidth="1"/>
    <col min="13985" max="13985" width="9.140625" style="2" customWidth="1"/>
    <col min="13986" max="13986" width="9.28515625" style="2" customWidth="1"/>
    <col min="13987" max="13994" width="0" style="2" hidden="1"/>
    <col min="13995" max="13995" width="4.5703125" style="2" customWidth="1"/>
    <col min="13996" max="13997" width="0" style="2" hidden="1" customWidth="1"/>
    <col min="13998" max="13998" width="3.140625" style="2" customWidth="1"/>
    <col min="13999" max="13999" width="5.85546875" style="2" customWidth="1"/>
    <col min="14000" max="14000" width="26" style="2" customWidth="1"/>
    <col min="14001" max="14001" width="7.28515625" style="2" customWidth="1"/>
    <col min="14002" max="14017" width="0" style="2" hidden="1" customWidth="1"/>
    <col min="14018" max="14018" width="10.28515625" style="2" customWidth="1"/>
    <col min="14019" max="14021" width="0" style="2" hidden="1" customWidth="1"/>
    <col min="14022" max="14022" width="8" style="2" customWidth="1"/>
    <col min="14023" max="14023" width="0" style="2" hidden="1" customWidth="1"/>
    <col min="14024" max="14024" width="9.85546875" style="2" customWidth="1"/>
    <col min="14025" max="14025" width="9.28515625" style="2" customWidth="1"/>
    <col min="14026" max="14027" width="0" style="2" hidden="1" customWidth="1"/>
    <col min="14028" max="14028" width="7.85546875" style="2" customWidth="1"/>
    <col min="14029" max="14029" width="0" style="2" hidden="1" customWidth="1"/>
    <col min="14030" max="14030" width="6.7109375" style="2" customWidth="1"/>
    <col min="14031" max="14032" width="7.85546875" style="2" customWidth="1"/>
    <col min="14033" max="14034" width="0" style="2" hidden="1" customWidth="1"/>
    <col min="14035" max="14035" width="6.7109375" style="2" customWidth="1"/>
    <col min="14036" max="14036" width="5.5703125" style="2" customWidth="1"/>
    <col min="14037" max="14038" width="0" style="2" hidden="1" customWidth="1"/>
    <col min="14039" max="14039" width="6" style="2" customWidth="1"/>
    <col min="14040" max="14046" width="0" style="2" hidden="1" customWidth="1"/>
    <col min="14047" max="14047" width="9.85546875" style="2" customWidth="1"/>
    <col min="14048" max="14048" width="10.7109375" style="2" customWidth="1"/>
    <col min="14049" max="14049" width="10.5703125" style="2" customWidth="1"/>
    <col min="14050" max="14051" width="9.140625" style="2" customWidth="1"/>
    <col min="14052" max="14052" width="12.85546875" style="2" bestFit="1" customWidth="1"/>
    <col min="14053" max="14053" width="15.42578125" style="2" customWidth="1"/>
    <col min="14054" max="14054" width="15.28515625" style="2" customWidth="1"/>
    <col min="14055" max="14055" width="14.85546875" style="2" customWidth="1"/>
    <col min="14056" max="14056" width="12.85546875" style="2" bestFit="1" customWidth="1"/>
    <col min="14057" max="14057" width="14.85546875" style="2" customWidth="1"/>
    <col min="14058" max="14058" width="12.7109375" style="2" bestFit="1" customWidth="1"/>
    <col min="14059" max="14059" width="9.42578125" style="2" customWidth="1"/>
    <col min="14060" max="14060" width="11.28515625" style="2" customWidth="1"/>
    <col min="14061" max="14061" width="12.7109375" style="2" bestFit="1" customWidth="1"/>
    <col min="14062" max="14062" width="7.85546875" style="2" customWidth="1"/>
    <col min="14063" max="14063" width="12.7109375" style="2" bestFit="1" customWidth="1"/>
    <col min="14064" max="14064" width="13.7109375" style="2" bestFit="1" customWidth="1"/>
    <col min="14065" max="14065" width="12.7109375" style="2" customWidth="1"/>
    <col min="14066" max="14066" width="12.7109375" style="2" bestFit="1" customWidth="1"/>
    <col min="14067" max="14067" width="13.85546875" style="2" customWidth="1"/>
    <col min="14068" max="14068" width="13.140625" style="2" customWidth="1"/>
    <col min="14069" max="14070" width="9.140625" style="2" customWidth="1"/>
    <col min="14071" max="14072" width="12.7109375" style="2" bestFit="1" customWidth="1"/>
    <col min="14073" max="14202" width="9.140625" style="2" customWidth="1"/>
    <col min="14203" max="14203" width="4.42578125" style="2" customWidth="1"/>
    <col min="14204" max="14205" width="9.140625" style="2" customWidth="1"/>
    <col min="14206" max="14206" width="5.28515625" style="2" customWidth="1"/>
    <col min="14207" max="14207" width="6.5703125" style="2" customWidth="1"/>
    <col min="14208" max="14208" width="26.42578125" style="2" customWidth="1"/>
    <col min="14209" max="14209" width="6.5703125" style="2" customWidth="1"/>
    <col min="14210" max="14215" width="8.85546875" style="2" customWidth="1"/>
    <col min="14216" max="14216" width="13.42578125" style="2" customWidth="1"/>
    <col min="14217" max="14217" width="13.28515625" style="2" customWidth="1"/>
    <col min="14218" max="14218" width="9" style="2" customWidth="1"/>
    <col min="14219" max="14219" width="6.85546875" style="2" customWidth="1"/>
    <col min="14220" max="14220" width="5.42578125" style="2" customWidth="1"/>
    <col min="14221" max="14222" width="8.85546875" style="2" customWidth="1"/>
    <col min="14223" max="14223" width="10.7109375" style="2" customWidth="1"/>
    <col min="14224" max="14224" width="8.28515625" style="2" customWidth="1"/>
    <col min="14225" max="14225" width="7.7109375" style="2" customWidth="1"/>
    <col min="14226" max="14226" width="8.42578125" style="2" customWidth="1"/>
    <col min="14227" max="14227" width="9.140625" style="2" customWidth="1"/>
    <col min="14228" max="14228" width="8" style="2" customWidth="1"/>
    <col min="14229" max="14229" width="6.28515625" style="2" customWidth="1"/>
    <col min="14230" max="14230" width="7.28515625" style="2" customWidth="1"/>
    <col min="14231" max="14232" width="7.5703125" style="2" customWidth="1"/>
    <col min="14233" max="14233" width="6.7109375" style="2" customWidth="1"/>
    <col min="14234" max="14234" width="9.140625" style="2" customWidth="1"/>
    <col min="14235" max="14235" width="6.28515625" style="2" customWidth="1"/>
    <col min="14236" max="14237" width="8" style="2" customWidth="1"/>
    <col min="14238" max="14238" width="6.7109375" style="2" customWidth="1"/>
    <col min="14239" max="14239" width="9.140625" style="2" customWidth="1"/>
    <col min="14240" max="14240" width="7.28515625" style="2" customWidth="1"/>
    <col min="14241" max="14241" width="9.140625" style="2" customWidth="1"/>
    <col min="14242" max="14242" width="9.28515625" style="2" customWidth="1"/>
    <col min="14243" max="14250" width="0" style="2" hidden="1"/>
    <col min="14251" max="14251" width="4.5703125" style="2" customWidth="1"/>
    <col min="14252" max="14253" width="0" style="2" hidden="1" customWidth="1"/>
    <col min="14254" max="14254" width="3.140625" style="2" customWidth="1"/>
    <col min="14255" max="14255" width="5.85546875" style="2" customWidth="1"/>
    <col min="14256" max="14256" width="26" style="2" customWidth="1"/>
    <col min="14257" max="14257" width="7.28515625" style="2" customWidth="1"/>
    <col min="14258" max="14273" width="0" style="2" hidden="1" customWidth="1"/>
    <col min="14274" max="14274" width="10.28515625" style="2" customWidth="1"/>
    <col min="14275" max="14277" width="0" style="2" hidden="1" customWidth="1"/>
    <col min="14278" max="14278" width="8" style="2" customWidth="1"/>
    <col min="14279" max="14279" width="0" style="2" hidden="1" customWidth="1"/>
    <col min="14280" max="14280" width="9.85546875" style="2" customWidth="1"/>
    <col min="14281" max="14281" width="9.28515625" style="2" customWidth="1"/>
    <col min="14282" max="14283" width="0" style="2" hidden="1" customWidth="1"/>
    <col min="14284" max="14284" width="7.85546875" style="2" customWidth="1"/>
    <col min="14285" max="14285" width="0" style="2" hidden="1" customWidth="1"/>
    <col min="14286" max="14286" width="6.7109375" style="2" customWidth="1"/>
    <col min="14287" max="14288" width="7.85546875" style="2" customWidth="1"/>
    <col min="14289" max="14290" width="0" style="2" hidden="1" customWidth="1"/>
    <col min="14291" max="14291" width="6.7109375" style="2" customWidth="1"/>
    <col min="14292" max="14292" width="5.5703125" style="2" customWidth="1"/>
    <col min="14293" max="14294" width="0" style="2" hidden="1" customWidth="1"/>
    <col min="14295" max="14295" width="6" style="2" customWidth="1"/>
    <col min="14296" max="14302" width="0" style="2" hidden="1" customWidth="1"/>
    <col min="14303" max="14303" width="9.85546875" style="2" customWidth="1"/>
    <col min="14304" max="14304" width="10.7109375" style="2" customWidth="1"/>
    <col min="14305" max="14305" width="10.5703125" style="2" customWidth="1"/>
    <col min="14306" max="14307" width="9.140625" style="2" customWidth="1"/>
    <col min="14308" max="14308" width="12.85546875" style="2" bestFit="1" customWidth="1"/>
    <col min="14309" max="14309" width="15.42578125" style="2" customWidth="1"/>
    <col min="14310" max="14310" width="15.28515625" style="2" customWidth="1"/>
    <col min="14311" max="14311" width="14.85546875" style="2" customWidth="1"/>
    <col min="14312" max="14312" width="12.85546875" style="2" bestFit="1" customWidth="1"/>
    <col min="14313" max="14313" width="14.85546875" style="2" customWidth="1"/>
    <col min="14314" max="14314" width="12.7109375" style="2" bestFit="1" customWidth="1"/>
    <col min="14315" max="14315" width="9.42578125" style="2" customWidth="1"/>
    <col min="14316" max="14316" width="11.28515625" style="2" customWidth="1"/>
    <col min="14317" max="14317" width="12.7109375" style="2" bestFit="1" customWidth="1"/>
    <col min="14318" max="14318" width="7.85546875" style="2" customWidth="1"/>
    <col min="14319" max="14319" width="12.7109375" style="2" bestFit="1" customWidth="1"/>
    <col min="14320" max="14320" width="13.7109375" style="2" bestFit="1" customWidth="1"/>
    <col min="14321" max="14321" width="12.7109375" style="2" customWidth="1"/>
    <col min="14322" max="14322" width="12.7109375" style="2" bestFit="1" customWidth="1"/>
    <col min="14323" max="14323" width="13.85546875" style="2" customWidth="1"/>
    <col min="14324" max="14324" width="13.140625" style="2" customWidth="1"/>
    <col min="14325" max="14326" width="9.140625" style="2" customWidth="1"/>
    <col min="14327" max="14328" width="12.7109375" style="2" bestFit="1" customWidth="1"/>
    <col min="14329" max="14458" width="9.140625" style="2" customWidth="1"/>
    <col min="14459" max="14459" width="4.42578125" style="2" customWidth="1"/>
    <col min="14460" max="14461" width="9.140625" style="2" customWidth="1"/>
    <col min="14462" max="14462" width="5.28515625" style="2" customWidth="1"/>
    <col min="14463" max="14463" width="6.5703125" style="2" customWidth="1"/>
    <col min="14464" max="14464" width="26.42578125" style="2" customWidth="1"/>
    <col min="14465" max="14465" width="6.5703125" style="2" customWidth="1"/>
    <col min="14466" max="14471" width="8.85546875" style="2" customWidth="1"/>
    <col min="14472" max="14472" width="13.42578125" style="2" customWidth="1"/>
    <col min="14473" max="14473" width="13.28515625" style="2" customWidth="1"/>
    <col min="14474" max="14474" width="9" style="2" customWidth="1"/>
    <col min="14475" max="14475" width="6.85546875" style="2" customWidth="1"/>
    <col min="14476" max="14476" width="5.42578125" style="2" customWidth="1"/>
    <col min="14477" max="14478" width="8.85546875" style="2" customWidth="1"/>
    <col min="14479" max="14479" width="10.7109375" style="2" customWidth="1"/>
    <col min="14480" max="14480" width="8.28515625" style="2" customWidth="1"/>
    <col min="14481" max="14481" width="7.7109375" style="2" customWidth="1"/>
    <col min="14482" max="14482" width="8.42578125" style="2" customWidth="1"/>
    <col min="14483" max="14483" width="9.140625" style="2" customWidth="1"/>
    <col min="14484" max="14484" width="8" style="2" customWidth="1"/>
    <col min="14485" max="14485" width="6.28515625" style="2" customWidth="1"/>
    <col min="14486" max="14486" width="7.28515625" style="2" customWidth="1"/>
    <col min="14487" max="14488" width="7.5703125" style="2" customWidth="1"/>
    <col min="14489" max="14489" width="6.7109375" style="2" customWidth="1"/>
    <col min="14490" max="14490" width="9.140625" style="2" customWidth="1"/>
    <col min="14491" max="14491" width="6.28515625" style="2" customWidth="1"/>
    <col min="14492" max="14493" width="8" style="2" customWidth="1"/>
    <col min="14494" max="14494" width="6.7109375" style="2" customWidth="1"/>
    <col min="14495" max="14495" width="9.140625" style="2" customWidth="1"/>
    <col min="14496" max="14496" width="7.28515625" style="2" customWidth="1"/>
    <col min="14497" max="14497" width="9.140625" style="2" customWidth="1"/>
    <col min="14498" max="14498" width="9.28515625" style="2" customWidth="1"/>
    <col min="14499" max="14506" width="0" style="2" hidden="1"/>
    <col min="14507" max="14507" width="4.5703125" style="2" customWidth="1"/>
    <col min="14508" max="14509" width="0" style="2" hidden="1" customWidth="1"/>
    <col min="14510" max="14510" width="3.140625" style="2" customWidth="1"/>
    <col min="14511" max="14511" width="5.85546875" style="2" customWidth="1"/>
    <col min="14512" max="14512" width="26" style="2" customWidth="1"/>
    <col min="14513" max="14513" width="7.28515625" style="2" customWidth="1"/>
    <col min="14514" max="14529" width="0" style="2" hidden="1" customWidth="1"/>
    <col min="14530" max="14530" width="10.28515625" style="2" customWidth="1"/>
    <col min="14531" max="14533" width="0" style="2" hidden="1" customWidth="1"/>
    <col min="14534" max="14534" width="8" style="2" customWidth="1"/>
    <col min="14535" max="14535" width="0" style="2" hidden="1" customWidth="1"/>
    <col min="14536" max="14536" width="9.85546875" style="2" customWidth="1"/>
    <col min="14537" max="14537" width="9.28515625" style="2" customWidth="1"/>
    <col min="14538" max="14539" width="0" style="2" hidden="1" customWidth="1"/>
    <col min="14540" max="14540" width="7.85546875" style="2" customWidth="1"/>
    <col min="14541" max="14541" width="0" style="2" hidden="1" customWidth="1"/>
    <col min="14542" max="14542" width="6.7109375" style="2" customWidth="1"/>
    <col min="14543" max="14544" width="7.85546875" style="2" customWidth="1"/>
    <col min="14545" max="14546" width="0" style="2" hidden="1" customWidth="1"/>
    <col min="14547" max="14547" width="6.7109375" style="2" customWidth="1"/>
    <col min="14548" max="14548" width="5.5703125" style="2" customWidth="1"/>
    <col min="14549" max="14550" width="0" style="2" hidden="1" customWidth="1"/>
    <col min="14551" max="14551" width="6" style="2" customWidth="1"/>
    <col min="14552" max="14558" width="0" style="2" hidden="1" customWidth="1"/>
    <col min="14559" max="14559" width="9.85546875" style="2" customWidth="1"/>
    <col min="14560" max="14560" width="10.7109375" style="2" customWidth="1"/>
    <col min="14561" max="14561" width="10.5703125" style="2" customWidth="1"/>
    <col min="14562" max="14563" width="9.140625" style="2" customWidth="1"/>
    <col min="14564" max="14564" width="12.85546875" style="2" bestFit="1" customWidth="1"/>
    <col min="14565" max="14565" width="15.42578125" style="2" customWidth="1"/>
    <col min="14566" max="14566" width="15.28515625" style="2" customWidth="1"/>
    <col min="14567" max="14567" width="14.85546875" style="2" customWidth="1"/>
    <col min="14568" max="14568" width="12.85546875" style="2" bestFit="1" customWidth="1"/>
    <col min="14569" max="14569" width="14.85546875" style="2" customWidth="1"/>
    <col min="14570" max="14570" width="12.7109375" style="2" bestFit="1" customWidth="1"/>
    <col min="14571" max="14571" width="9.42578125" style="2" customWidth="1"/>
    <col min="14572" max="14572" width="11.28515625" style="2" customWidth="1"/>
    <col min="14573" max="14573" width="12.7109375" style="2" bestFit="1" customWidth="1"/>
    <col min="14574" max="14574" width="7.85546875" style="2" customWidth="1"/>
    <col min="14575" max="14575" width="12.7109375" style="2" bestFit="1" customWidth="1"/>
    <col min="14576" max="14576" width="13.7109375" style="2" bestFit="1" customWidth="1"/>
    <col min="14577" max="14577" width="12.7109375" style="2" customWidth="1"/>
    <col min="14578" max="14578" width="12.7109375" style="2" bestFit="1" customWidth="1"/>
    <col min="14579" max="14579" width="13.85546875" style="2" customWidth="1"/>
    <col min="14580" max="14580" width="13.140625" style="2" customWidth="1"/>
    <col min="14581" max="14582" width="9.140625" style="2" customWidth="1"/>
    <col min="14583" max="14584" width="12.7109375" style="2" bestFit="1" customWidth="1"/>
    <col min="14585" max="14714" width="9.140625" style="2" customWidth="1"/>
    <col min="14715" max="14715" width="4.42578125" style="2" customWidth="1"/>
    <col min="14716" max="14717" width="9.140625" style="2" customWidth="1"/>
    <col min="14718" max="14718" width="5.28515625" style="2" customWidth="1"/>
    <col min="14719" max="14719" width="6.5703125" style="2" customWidth="1"/>
    <col min="14720" max="14720" width="26.42578125" style="2" customWidth="1"/>
    <col min="14721" max="14721" width="6.5703125" style="2" customWidth="1"/>
    <col min="14722" max="14727" width="8.85546875" style="2" customWidth="1"/>
    <col min="14728" max="14728" width="13.42578125" style="2" customWidth="1"/>
    <col min="14729" max="14729" width="13.28515625" style="2" customWidth="1"/>
    <col min="14730" max="14730" width="9" style="2" customWidth="1"/>
    <col min="14731" max="14731" width="6.85546875" style="2" customWidth="1"/>
    <col min="14732" max="14732" width="5.42578125" style="2" customWidth="1"/>
    <col min="14733" max="14734" width="8.85546875" style="2" customWidth="1"/>
    <col min="14735" max="14735" width="10.7109375" style="2" customWidth="1"/>
    <col min="14736" max="14736" width="8.28515625" style="2" customWidth="1"/>
    <col min="14737" max="14737" width="7.7109375" style="2" customWidth="1"/>
    <col min="14738" max="14738" width="8.42578125" style="2" customWidth="1"/>
    <col min="14739" max="14739" width="9.140625" style="2" customWidth="1"/>
    <col min="14740" max="14740" width="8" style="2" customWidth="1"/>
    <col min="14741" max="14741" width="6.28515625" style="2" customWidth="1"/>
    <col min="14742" max="14742" width="7.28515625" style="2" customWidth="1"/>
    <col min="14743" max="14744" width="7.5703125" style="2" customWidth="1"/>
    <col min="14745" max="14745" width="6.7109375" style="2" customWidth="1"/>
    <col min="14746" max="14746" width="9.140625" style="2" customWidth="1"/>
    <col min="14747" max="14747" width="6.28515625" style="2" customWidth="1"/>
    <col min="14748" max="14749" width="8" style="2" customWidth="1"/>
    <col min="14750" max="14750" width="6.7109375" style="2" customWidth="1"/>
    <col min="14751" max="14751" width="9.140625" style="2" customWidth="1"/>
    <col min="14752" max="14752" width="7.28515625" style="2" customWidth="1"/>
    <col min="14753" max="14753" width="9.140625" style="2" customWidth="1"/>
    <col min="14754" max="14754" width="9.28515625" style="2" customWidth="1"/>
    <col min="14755" max="16384" width="0" style="2" hidden="1"/>
  </cols>
  <sheetData>
    <row r="1" spans="1:14755">
      <c r="A1" s="1" t="s">
        <v>0</v>
      </c>
      <c r="B1" s="1"/>
      <c r="C1" s="1"/>
      <c r="D1" s="1"/>
    </row>
    <row r="2" spans="1:14755">
      <c r="A2" s="1" t="s">
        <v>0</v>
      </c>
      <c r="B2" s="1"/>
      <c r="C2" s="1"/>
      <c r="D2" s="1"/>
    </row>
    <row r="3" spans="1:14755" s="4" customFormat="1" ht="31.5" customHeight="1">
      <c r="A3" s="3" t="s">
        <v>1</v>
      </c>
      <c r="B3" s="3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spans="1:14755" s="7" customFormat="1" ht="16.5" customHeight="1">
      <c r="A4" s="6"/>
      <c r="B4" s="6"/>
      <c r="C4" s="4" t="s">
        <v>0</v>
      </c>
      <c r="D4" s="6"/>
    </row>
    <row r="5" spans="1:14755" s="10" customFormat="1" ht="24.95" customHeight="1">
      <c r="A5" s="8"/>
      <c r="B5" s="8"/>
      <c r="C5" s="9"/>
      <c r="D5" s="8"/>
    </row>
    <row r="6" spans="1:14755" s="12" customFormat="1" ht="24.95" customHeight="1">
      <c r="A6" s="8">
        <v>17</v>
      </c>
      <c r="B6" s="8">
        <v>1311</v>
      </c>
      <c r="C6" s="9" t="s">
        <v>16</v>
      </c>
      <c r="D6" s="8">
        <v>3512</v>
      </c>
      <c r="E6" s="10">
        <v>557</v>
      </c>
      <c r="F6" s="11">
        <v>42566</v>
      </c>
      <c r="G6" s="10">
        <v>4</v>
      </c>
      <c r="H6" s="11">
        <v>42806</v>
      </c>
      <c r="I6" s="10">
        <v>183000</v>
      </c>
      <c r="J6" s="10"/>
      <c r="K6" s="10">
        <v>1449</v>
      </c>
      <c r="L6" s="10"/>
      <c r="M6" s="10">
        <v>2000</v>
      </c>
      <c r="N6" s="10">
        <v>9.5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</row>
    <row r="7" spans="1:14755" s="10" customFormat="1" ht="24.95" customHeight="1">
      <c r="A7" s="8">
        <v>28</v>
      </c>
      <c r="B7" s="8">
        <v>1385</v>
      </c>
      <c r="C7" s="9" t="s">
        <v>17</v>
      </c>
      <c r="D7" s="8">
        <v>4601</v>
      </c>
      <c r="E7" s="10">
        <v>577</v>
      </c>
      <c r="F7" s="11">
        <v>42252</v>
      </c>
      <c r="G7" s="10">
        <v>4</v>
      </c>
      <c r="H7" s="11">
        <v>42806</v>
      </c>
      <c r="I7" s="10">
        <v>146000</v>
      </c>
      <c r="K7" s="10">
        <v>1217</v>
      </c>
      <c r="M7" s="10">
        <v>2000</v>
      </c>
      <c r="N7" s="10">
        <v>9.5</v>
      </c>
    </row>
    <row r="8" spans="1:14755" s="10" customFormat="1" ht="24.95" customHeight="1">
      <c r="A8" s="8">
        <v>36</v>
      </c>
      <c r="B8" s="8">
        <v>1422</v>
      </c>
      <c r="C8" s="9" t="s">
        <v>18</v>
      </c>
      <c r="D8" s="8">
        <v>3708</v>
      </c>
      <c r="E8" s="10">
        <v>538</v>
      </c>
      <c r="F8" s="11">
        <v>40401</v>
      </c>
      <c r="G8" s="10">
        <v>4</v>
      </c>
      <c r="H8" s="11">
        <v>42806</v>
      </c>
      <c r="I8" s="10">
        <v>91900</v>
      </c>
      <c r="K8" s="10">
        <v>728</v>
      </c>
      <c r="M8" s="10">
        <v>2100</v>
      </c>
      <c r="N8" s="10">
        <v>9.5</v>
      </c>
    </row>
    <row r="9" spans="1:14755" s="10" customFormat="1" ht="24.95" customHeight="1">
      <c r="A9" s="8">
        <v>43</v>
      </c>
      <c r="B9" s="8">
        <v>1445</v>
      </c>
      <c r="C9" s="9" t="s">
        <v>19</v>
      </c>
      <c r="D9" s="8">
        <v>3986</v>
      </c>
      <c r="E9" s="10">
        <v>576</v>
      </c>
      <c r="F9" s="11">
        <v>42683</v>
      </c>
      <c r="G9" s="10">
        <v>4</v>
      </c>
      <c r="H9" s="11">
        <v>42806</v>
      </c>
      <c r="I9" s="10">
        <v>186400</v>
      </c>
      <c r="K9" s="10">
        <v>1476</v>
      </c>
      <c r="M9" s="10">
        <v>3400</v>
      </c>
      <c r="N9" s="10">
        <v>9.5</v>
      </c>
    </row>
    <row r="10" spans="1:14755" s="10" customFormat="1" ht="24.95" customHeight="1">
      <c r="A10" s="8">
        <v>71</v>
      </c>
      <c r="B10" s="8">
        <v>1596</v>
      </c>
      <c r="C10" s="9" t="s">
        <v>20</v>
      </c>
      <c r="D10" s="8">
        <v>4439</v>
      </c>
      <c r="E10" s="10">
        <v>575</v>
      </c>
      <c r="F10" s="11">
        <v>42668</v>
      </c>
      <c r="G10" s="10">
        <v>4</v>
      </c>
      <c r="H10" s="11">
        <v>42806</v>
      </c>
      <c r="I10" s="10">
        <v>186800</v>
      </c>
      <c r="K10" s="10">
        <v>1479</v>
      </c>
      <c r="M10" s="10">
        <v>3300</v>
      </c>
      <c r="N10" s="10">
        <v>9.5</v>
      </c>
    </row>
    <row r="11" spans="1:14755" s="15" customFormat="1" ht="24.95" customHeight="1">
      <c r="A11" s="13">
        <v>139</v>
      </c>
      <c r="B11" s="13">
        <v>5227</v>
      </c>
      <c r="C11" s="14" t="s">
        <v>21</v>
      </c>
      <c r="D11" s="13">
        <v>4986</v>
      </c>
      <c r="E11" s="15">
        <v>569</v>
      </c>
      <c r="F11" s="16">
        <v>42592</v>
      </c>
      <c r="G11" s="15">
        <v>4</v>
      </c>
      <c r="H11" s="16">
        <v>42806</v>
      </c>
      <c r="I11" s="15">
        <v>240000</v>
      </c>
      <c r="K11" s="10">
        <v>1900</v>
      </c>
      <c r="M11" s="15">
        <v>10000</v>
      </c>
      <c r="N11" s="15">
        <v>9.5</v>
      </c>
    </row>
    <row r="12" spans="1:14755" s="10" customFormat="1" ht="24.95" customHeight="1">
      <c r="A12" s="8">
        <v>164</v>
      </c>
      <c r="B12" s="17">
        <v>5511</v>
      </c>
      <c r="C12" s="18" t="s">
        <v>22</v>
      </c>
      <c r="D12" s="17">
        <v>4634</v>
      </c>
      <c r="E12" s="10">
        <v>549</v>
      </c>
      <c r="F12" s="11">
        <v>42412</v>
      </c>
      <c r="G12" s="10">
        <v>4</v>
      </c>
      <c r="H12" s="11">
        <v>42806</v>
      </c>
      <c r="I12" s="10">
        <v>74000</v>
      </c>
      <c r="K12" s="10">
        <v>586</v>
      </c>
      <c r="M12" s="10">
        <v>2000</v>
      </c>
      <c r="N12" s="10">
        <v>9.5</v>
      </c>
    </row>
    <row r="13" spans="1:14755" s="10" customFormat="1" ht="17.25" customHeight="1">
      <c r="A13" s="8">
        <v>189</v>
      </c>
      <c r="B13" s="17">
        <v>5677</v>
      </c>
      <c r="C13" s="18" t="s">
        <v>23</v>
      </c>
      <c r="D13" s="17">
        <v>4660</v>
      </c>
      <c r="E13" s="10">
        <v>544</v>
      </c>
      <c r="F13" s="11">
        <v>42383</v>
      </c>
      <c r="G13" s="10">
        <v>4</v>
      </c>
      <c r="H13" s="11">
        <v>42806</v>
      </c>
      <c r="I13" s="10">
        <v>130500</v>
      </c>
      <c r="K13" s="10">
        <v>1033</v>
      </c>
      <c r="M13" s="10">
        <v>1500</v>
      </c>
      <c r="N13" s="10">
        <v>9.5</v>
      </c>
    </row>
    <row r="14" spans="1:14755">
      <c r="A14" s="8"/>
      <c r="B14" s="8"/>
      <c r="C14" s="9"/>
      <c r="D14" s="8"/>
    </row>
    <row r="15" spans="1:14755">
      <c r="A15" s="8"/>
      <c r="B15" s="8"/>
      <c r="C15" s="9"/>
      <c r="D15" s="8"/>
      <c r="I15" s="2">
        <f>SUM(I6:I14)</f>
        <v>1238600</v>
      </c>
      <c r="K15" s="2">
        <v>9868</v>
      </c>
    </row>
    <row r="16" spans="1:14755">
      <c r="A16" s="8"/>
      <c r="B16" s="17"/>
      <c r="C16" s="18" t="s">
        <v>24</v>
      </c>
      <c r="D16" s="17"/>
    </row>
    <row r="17" spans="1:16">
      <c r="A17" s="8"/>
      <c r="B17" s="17"/>
      <c r="C17" s="18"/>
      <c r="D17" s="17"/>
    </row>
    <row r="18" spans="1:16">
      <c r="A18" s="8"/>
      <c r="B18" s="17"/>
      <c r="C18" s="18"/>
      <c r="D18" s="17"/>
    </row>
    <row r="19" spans="1:16">
      <c r="A19" s="8"/>
      <c r="B19" s="17"/>
      <c r="C19" s="18"/>
      <c r="D19" s="17"/>
    </row>
    <row r="20" spans="1:16" s="19" customFormat="1">
      <c r="A20" s="8"/>
      <c r="B20" s="17"/>
      <c r="C20" s="18"/>
      <c r="D20" s="1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s="19" customFormat="1">
      <c r="A21" s="8"/>
      <c r="B21" s="17"/>
      <c r="C21" s="18"/>
      <c r="D21" s="1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s="19" customFormat="1">
      <c r="A22" s="8"/>
      <c r="B22" s="17"/>
      <c r="C22" s="18"/>
      <c r="D22" s="1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s="19" customFormat="1">
      <c r="A23" s="8"/>
      <c r="B23" s="17"/>
      <c r="C23" s="18"/>
      <c r="D23" s="1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s="19" customFormat="1">
      <c r="A24" s="8"/>
      <c r="B24" s="17"/>
      <c r="C24" s="18"/>
      <c r="D24" s="1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s="19" customFormat="1">
      <c r="A25" s="8"/>
      <c r="B25" s="17"/>
      <c r="C25" s="18"/>
      <c r="D25" s="1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19" customFormat="1">
      <c r="A26" s="8"/>
      <c r="B26" s="17"/>
      <c r="C26" s="18"/>
      <c r="D26" s="1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9" customFormat="1">
      <c r="A27" s="8"/>
      <c r="B27" s="17"/>
      <c r="C27" s="18"/>
      <c r="D27" s="1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s="19" customFormat="1">
      <c r="A28" s="8"/>
      <c r="B28" s="17"/>
      <c r="C28" s="18"/>
      <c r="D28" s="1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58" spans="4:4">
      <c r="D58" s="20">
        <v>5558</v>
      </c>
    </row>
    <row r="59" spans="4:4">
      <c r="D59" s="20">
        <v>6710</v>
      </c>
    </row>
  </sheetData>
  <mergeCells count="2">
    <mergeCell ref="A1:D1"/>
    <mergeCell ref="A2:D2"/>
  </mergeCells>
  <pageMargins left="0.95" right="0.7" top="1.25" bottom="1" header="0.3" footer="0.3"/>
  <pageSetup paperSize="5" orientation="landscape" horizontalDpi="180" verticalDpi="180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WORKER LOAN CODE 4</vt:lpstr>
      <vt:lpstr>STAFF LOAN CODE 4 </vt:lpstr>
      <vt:lpstr>Sheet1</vt:lpstr>
      <vt:lpstr>Sheet2</vt:lpstr>
      <vt:lpstr>Sheet3</vt:lpstr>
      <vt:lpstr>'STAFF LOAN CODE 4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2017-08-29T06:19:49Z</dcterms:modified>
</cp:coreProperties>
</file>